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40" windowWidth="19416" windowHeight="7536"/>
  </bookViews>
  <sheets>
    <sheet name="Leeswijzer" sheetId="3" r:id="rId1"/>
    <sheet name="Begeleidende brief" sheetId="5" r:id="rId2"/>
    <sheet name="Tips voor verdeling" sheetId="11" r:id="rId3"/>
    <sheet name="Proceslijst" sheetId="9" r:id="rId4"/>
    <sheet name="Invulsjabloon tijdsallocatie 1" sheetId="1" r:id="rId5"/>
    <sheet name="Invulsjabloon tijdsallocatie 2" sheetId="10" r:id="rId6"/>
    <sheet name="Invulsjabloon werklastindicator" sheetId="7" r:id="rId7"/>
  </sheets>
  <externalReferences>
    <externalReference r:id="rId8"/>
    <externalReference r:id="rId9"/>
  </externalReferences>
  <definedNames>
    <definedName name="_xlnm._FilterDatabase" localSheetId="4" hidden="1">'Invulsjabloon tijdsallocatie 1'!$A$1:$V$91</definedName>
    <definedName name="Com">#REF!</definedName>
    <definedName name="Com_1.Coördineren_digitale_communicatie_via_websystemen">#REF!</definedName>
    <definedName name="Com_12.Uitvoeren_van_communicatie_en_sensibiliseringscampagnes">#REF!</definedName>
    <definedName name="Com_13.Coördineren_personeelsblad13">#REF!</definedName>
    <definedName name="Com_14.Communicatieadvies_verlenen">#REF!</definedName>
    <definedName name="Com_15.Kennis_delen_en_informatie_verstrekken">#REF!</definedName>
    <definedName name="Com_16.Beheren_en_ontsluiten_gedrukte_en_digitale_documentaire_informatie">#REF!</definedName>
    <definedName name="Com_17.Persvoorlichting_VR_ondersteunen">#REF!</definedName>
    <definedName name="Com_18.Ondersteuning_bieden_bij_de_distributie_van_publicaties">#REF!</definedName>
    <definedName name="Com_19.Subsidiedossiers_beheren">#REF!</definedName>
    <definedName name="Com_2.Beheren_persoverzichten">#REF!</definedName>
    <definedName name="Com_3.Coördineren_multimedia">#REF!</definedName>
    <definedName name="Com_4.Organiseren__van_tentoonstellingen">#REF!</definedName>
    <definedName name="Com_5.Coördineren_grafische_vormgeving_en_drukwerken">#REF!</definedName>
    <definedName name="Com_6.Beheren_van_elektronisch_bestelloket_overheidspublicaties">#REF!</definedName>
    <definedName name="Com_7.Beheren_Vlaamse_winkel">#REF!</definedName>
    <definedName name="Com_8.Beleidsondersteuning_communicatie">#REF!</definedName>
    <definedName name="Databank_instrumentarium_beheren">#REF!</definedName>
    <definedName name="Gen_1.Informeren_en_communiceren">Proceslijst!$C$2</definedName>
    <definedName name="Gen_13.Document_en_archiefbeheer_beleidsdomein_DAR">#REF!</definedName>
    <definedName name="Gen_15.Evenementen_organiseren">#REF!</definedName>
    <definedName name="Gen_16.Financiële_dossiers_budgetten_en_begroting_beheren_en_opvolgen">#REF!</definedName>
    <definedName name="Gen_2.Adviseren_en_begeleiden_van_programma_ViA">#REF!</definedName>
    <definedName name="Gen_2.Strategie_en_planning">Proceslijst!$C$3:$C$8</definedName>
    <definedName name="Gen_27.Materialen_beheren">#REF!</definedName>
    <definedName name="Gen_28.Netwerking">#REF!</definedName>
    <definedName name="Gen_3.Adviseren_en_begeleiden_van_programma_MJP_Slagkrachtige_overheid">#REF!</definedName>
    <definedName name="Gen_3.Financieel_management">Proceslijst!$C$9</definedName>
    <definedName name="Gen_4.Adviseren_en_begeleiden_van_programma_Europa_2020">#REF!</definedName>
    <definedName name="Gen_4.HR_management">Proceslijst!$C$10</definedName>
    <definedName name="Gen_5.Adviseren_en_begeleiden_van_programma_Inter_en_intrabestuurlijk_gegevensbeheer">#REF!</definedName>
    <definedName name="Gen_6.Communicatieprojecten">#REF!</definedName>
    <definedName name="Gen_7.Infolijnprojecten">#REF!</definedName>
    <definedName name="Gen_8.Generiek_project">#REF!</definedName>
    <definedName name="Generieke_taken">Proceslijst!$B$2:$B$6</definedName>
    <definedName name="Hoofdproces">Proceslijst!$B$2:$B$12</definedName>
    <definedName name="Inf">#REF!</definedName>
    <definedName name="Inf_1.Contractbeheer_externe_dienstverlener">#REF!</definedName>
    <definedName name="Inf_2.Eindredactie">#REF!</definedName>
    <definedName name="Inf_4.Escalaties_beheren">#REF!</definedName>
    <definedName name="Inf_5.Klantenwerving_en_klantenbeheer">#REF!</definedName>
    <definedName name="Inf_6.Beheren_1700_mobiel">#REF!</definedName>
    <definedName name="Inf_7.Rapportering">#REF!</definedName>
    <definedName name="Informatie_databank_toeristisch_product_verzamelen_en_verrijken">#REF!</definedName>
    <definedName name="KAN_JD">#REF!</definedName>
    <definedName name="Kan_JD_1.Wetgevingstechnisch_advies_verlenen">#REF!</definedName>
    <definedName name="Kan_JD_2.Juridisch_advies_verlenen_met_betrekking_tot_bepaalde_publiekrechtelijke_aangelegenheden_">#REF!</definedName>
    <definedName name="Kan_JD_3.Juridische_ondersteuning_binnen_het_departement_DAR">#REF!</definedName>
    <definedName name="Kan_JD_4.Beroepsinstantie_openbaarheid_van_bestuur">#REF!</definedName>
    <definedName name="Kan_JD_5.Juridische_bibliotheek_beheren">#REF!</definedName>
    <definedName name="Kan_JD_6.Vlaamse_codex_beheren">#REF!</definedName>
    <definedName name="Kan_JD_7.Beheren_gedingen_grondwettelijk_hof">#REF!</definedName>
    <definedName name="Kan_JD_8.Arbeidsongevallen_opvolgen">#REF!</definedName>
    <definedName name="Kan_KAB">#REF!</definedName>
    <definedName name="Kan_KAB_1.Uitvoeren_van_ondersteunende_taken_voor_de_kabinetten">#REF!</definedName>
    <definedName name="Kan_KAB_10.Opmaken_beleidsdocumenten_">#REF!</definedName>
    <definedName name="Kan_KAB_3.Informatie_verstrekken_en_adviezen_verlenen_aan_de_kabinetten">#REF!</definedName>
    <definedName name="Kan_KAB_4.Rapporten_en_ramingen_opmaken">#REF!</definedName>
    <definedName name="Kan_KAB_5.Beheren_facturen_en_terugvorderingen_werking_kabinetten">#REF!</definedName>
    <definedName name="Kan_KAB_6.Beheer_informatiesystemen">#REF!</definedName>
    <definedName name="Kan_KAB_7.Vertegenwoordiging_in_andere_organisaties_en_samenwerking_met_andere_organisatie">#REF!</definedName>
    <definedName name="Kan_KAB_7.Vertegenwoordiging_in_andere_organisaties_en_samenwerking_met_andere_organisaties">#REF!</definedName>
    <definedName name="Kan_KAB_8.Preventie_en_welzijn_coördineren">#REF!</definedName>
    <definedName name="Kan_KAB_9.Sjablonen_beheren">#REF!</definedName>
    <definedName name="Kan_PR">#REF!</definedName>
    <definedName name="Kan_PR_1.Ontvangstencentra_beheren">#REF!</definedName>
    <definedName name="Kan_PR_2.Ondersteuning_en_specifieke_protocol_adviesverlening_bij_activiteiten_van_derden">#REF!</definedName>
    <definedName name="Kan_PR_3.Zendingen_en_ontvangsten_Minister_President_beheren">#REF!</definedName>
    <definedName name="Kan_TA">#REF!</definedName>
    <definedName name="Kan_TA_1.Taal_en_tekstadvies_geven">#REF!</definedName>
    <definedName name="Kan_TA_2.Communicatie_en_ontsluiting_van_informatie_mbt_taaladvies">#REF!</definedName>
    <definedName name="Kan_TA_3.Vertegenwoordiging_in_andere_organisaties_en_samenwerking_met_andere_organisaties">#REF!</definedName>
    <definedName name="KAN_VER">#REF!</definedName>
    <definedName name="Kan_VER_1.Vertalingen_en_revisies_maken">#REF!</definedName>
    <definedName name="Kan_VER_2.Beheren_terminologielijst_vertalingen">#REF!</definedName>
    <definedName name="Kan_VER_3.Individuele_vertaalopdrachten_beheren">#REF!</definedName>
    <definedName name="Kan_VR">#REF!</definedName>
    <definedName name="Kan_VR_1.Deurwaardersexploten_e.a.gerechtelijke_akten_en_akten_van_het_Grondwettelijk_Hof_ontvangen_en_distribueren">#REF!</definedName>
    <definedName name="Kan_VR_2.Besluitvorming_VR_en_Vlaams_Parlement_ondersteunen">#REF!</definedName>
    <definedName name="KI_GIS_en_Informatie">#REF!</definedName>
    <definedName name="LijstDepartementen">OFFSET([1]Lijsten!$B$3,0,0,COUNTA([1]Lijsten!$B$1:$B$65536)-1,1)</definedName>
    <definedName name="LijstDiensten">OFFSET([1]Lijsten!$E$3,0,0,COUNTA([1]Lijsten!$E$1:$E$65536)-1,1)</definedName>
    <definedName name="LijstLanden">OFFSET([1]Lijsten!$D$3,0,0,COUNTA([1]Lijsten!$D$1:$D$65536)-1,1)</definedName>
    <definedName name="LijstLeidingGevenden">[1]LijstHoofden!$A$1:$A$30</definedName>
    <definedName name="LijstTitels">OFFSET([1]Lijsten!$C$3,0,0,COUNTA([1]Lijsten!$C$1:$C$65536)-1,1)</definedName>
    <definedName name="processen">#REF!</definedName>
    <definedName name="Productieproces">Proceslijst!$C$2:$C$26</definedName>
    <definedName name="Programma_X">Proceslijst!$B$7:$B$9</definedName>
    <definedName name="Programma_Y">Proceslijst!$B$10:$B$12</definedName>
    <definedName name="PX_1.Programma_beheren">Proceslijst!$C$11:$C$13</definedName>
    <definedName name="PX_2.Oproepen_beheren">Proceslijst!$C$14:$C$15</definedName>
    <definedName name="PX_3.Projecten_beheren">Proceslijst!$C$16:$C$18</definedName>
    <definedName name="PY_1.Programma_beheren">Proceslijst!$C$19:$C$21</definedName>
    <definedName name="PY_2.Oproepen_beheren">Proceslijst!$C$22:$C$23</definedName>
    <definedName name="PY_3.Projecten_beheren">Proceslijst!$C$24:$C$26</definedName>
    <definedName name="Staf_AB">#REF!</definedName>
    <definedName name="Staf_AB_2.Adviseren_en_actief_deelnemen_aan_overlegfora">#REF!</definedName>
    <definedName name="Staf_AB_5.Monitoring_">#REF!</definedName>
    <definedName name="Staf_AB_7.Wetenschappelijk_onderzoek_voeren">#REF!</definedName>
    <definedName name="Staf_AB_9.Communicatie_en_sensibiliseringscampagnes_voeren">#REF!</definedName>
    <definedName name="Staf_BR">#REF!</definedName>
    <definedName name="Staf_BR_1.Adviseren_en_actief_deelnemen_aan_overlegfora">#REF!</definedName>
    <definedName name="Staf_BR_2.Advies_en_begeleiding_programma_Project_Muntpunt_2010">#REF!</definedName>
    <definedName name="Staf_BR_3.Juridisch_advies">#REF!</definedName>
    <definedName name="Staf_BR_4.Beheren_gebouwen">#REF!</definedName>
    <definedName name="Staf_BR_5.Opvolgen_van_subsidies_en_financiering_uitvoeringsprojecten">#REF!</definedName>
    <definedName name="Staf_BR_6.Wetenschappelijk_onderzoek_voeren_">#REF!</definedName>
    <definedName name="Staf_DO">#REF!</definedName>
    <definedName name="Staf_DO_1.Adviseren_en_actief_deelnemen_aan_overlegfora">#REF!</definedName>
    <definedName name="Staf_DO_2.Advies_en_begeleiding_programma_">#REF!</definedName>
    <definedName name="Staf_DO_3.Adviseren_en_begeleiden_van_projecten">#REF!</definedName>
    <definedName name="Staf_DO_5.Monitoring">#REF!</definedName>
    <definedName name="Staf_DO_6.Wetenschappelijk_onderzoek_voeren">#REF!</definedName>
    <definedName name="Staf_DO_7.Opvolgen_van_subsidies_en_financiering_uitvoeringsprojecten">#REF!</definedName>
    <definedName name="Staf_DO_8.Communicatie_en_sensibiliseringscampagnes_voeren">#REF!</definedName>
    <definedName name="Staf_GIS">#REF!</definedName>
    <definedName name="Staf_GIS_2.Adviseren_en_actief_deelnemen_aan_overlegfora">#REF!</definedName>
    <definedName name="Staf_GIS_8.Wetenschappelijk_onderzoek_voeren">#REF!</definedName>
    <definedName name="Staf_GIS_9.Communicatie_en_sensibiliseringscampagnes_voeren">#REF!</definedName>
    <definedName name="Staf_GIS_9.Communicatie_en_sensibiliseringscampagnes_voerenStaf_GIS_9.Communicatie_en_sensibiliseringscampagnes_voeren">#REF!</definedName>
    <definedName name="Staf_GK">#REF!</definedName>
    <definedName name="Staf_GK_1.Adviseren_en_actief_deelnemen_aan_overlegfora">#REF!</definedName>
    <definedName name="Staf_GK_10.Communicatie_en_sensibiliseringscampagnes_voeren">#REF!</definedName>
    <definedName name="Staf_GK_2.Adviseren_en_begeleiden_van_programma">#REF!</definedName>
    <definedName name="Staf_GK_3.Adviseren_en_begeleiden_van_projecten">#REF!</definedName>
    <definedName name="Staf_GK_4.Begeleiden_en_ondersteunen_kabinetten.">#REF!</definedName>
    <definedName name="Staf_GK_5.Wetgeving_en_procedures_ontwerpen_aanpassen_opvolgen_en_uitvoeren">#REF!</definedName>
    <definedName name="Staf_GK_8.Wetenschappelijk_onderzoek_voeren">#REF!</definedName>
    <definedName name="Staf_GK_9.Opvolgen_van_subsidies_en_financiering_uitvoeringsprojecten">#REF!</definedName>
    <definedName name="Staf_PPS">#REF!</definedName>
    <definedName name="Staf_PPS_1.Adviseren_en_actief_deelnemen_in_overlegfora">#REF!</definedName>
    <definedName name="Staf_PPS_2.Adviseren_en_begeleiden_van_projecten">#REF!</definedName>
    <definedName name="Staf_PPS_6.Onderzoek_voeren">#REF!</definedName>
    <definedName name="Staf_PPS_7.Communicatie_en_sensibiliseringscampagnes_voeren">#REF!</definedName>
    <definedName name="Staf_VRA">#REF!</definedName>
    <definedName name="Staf_VRA_1.Adviseren_en_actief_deelnemen_aan_overlegfora">#REF!</definedName>
    <definedName name="Staf_VRA_2.Adviseren_en_begeleiden_van_uitvoeringsprojecten_of_programma">#REF!</definedName>
    <definedName name="Staf_VRA_3.Opvolging_agentschap">#REF!</definedName>
    <definedName name="Staf_VRA_4.Wetenschappelijk_onderzoek_voeren">#REF!</definedName>
    <definedName name="Staf_VRA_7.Communicatie_en_sensibiliseringscampagnes_voeren">#REF!</definedName>
    <definedName name="test">OFFSET([1]Lijsten!$C$3,0,0,ISBLANK([1]Lijsten!$C$1:$C$65536)-1,1)</definedName>
    <definedName name="THEMA" localSheetId="5">[2]Proceslijst2!$A$2:$A$7</definedName>
    <definedName name="Thema">Proceslijst!$A$2:$A$4</definedName>
  </definedNames>
  <calcPr calcId="145621" concurrentCalc="0"/>
</workbook>
</file>

<file path=xl/calcChain.xml><?xml version="1.0" encoding="utf-8"?>
<calcChain xmlns="http://schemas.openxmlformats.org/spreadsheetml/2006/main">
  <c r="E46" i="11" l="1"/>
  <c r="E45" i="11"/>
  <c r="E44" i="11"/>
  <c r="E43" i="11"/>
  <c r="E42" i="11"/>
  <c r="D46" i="11"/>
  <c r="D45" i="11"/>
  <c r="D44" i="11"/>
  <c r="D43" i="11"/>
  <c r="D42" i="11"/>
  <c r="C46" i="11"/>
  <c r="C45" i="11"/>
  <c r="C44" i="11"/>
  <c r="C43" i="11"/>
  <c r="C42" i="11"/>
  <c r="B46" i="11"/>
  <c r="B45" i="11"/>
  <c r="B44" i="11"/>
  <c r="B43" i="11"/>
  <c r="B42" i="11"/>
  <c r="E27" i="11"/>
  <c r="E26" i="11"/>
  <c r="E25" i="11"/>
  <c r="E24" i="11"/>
  <c r="E23" i="11"/>
  <c r="E19" i="11"/>
  <c r="E18" i="11"/>
  <c r="D27" i="11"/>
  <c r="D26" i="11"/>
  <c r="D25" i="11"/>
  <c r="D24" i="11"/>
  <c r="D23" i="11"/>
  <c r="D19" i="11"/>
  <c r="D18" i="11"/>
  <c r="D17" i="11"/>
  <c r="C27" i="11"/>
  <c r="C26" i="11"/>
  <c r="C25" i="11"/>
  <c r="C24" i="11"/>
  <c r="C23" i="11"/>
  <c r="C19" i="11"/>
  <c r="C18" i="11"/>
  <c r="C17" i="11"/>
  <c r="C16" i="11"/>
  <c r="B27" i="11"/>
  <c r="B26" i="11"/>
  <c r="B25" i="11"/>
  <c r="B24" i="11"/>
  <c r="B23" i="11"/>
  <c r="B19" i="11"/>
  <c r="G19" i="11"/>
  <c r="B18" i="11"/>
  <c r="G18" i="11"/>
  <c r="B17" i="11"/>
  <c r="G17" i="11"/>
  <c r="B16" i="11"/>
  <c r="G16" i="11"/>
  <c r="B15" i="11"/>
  <c r="G15" i="11"/>
  <c r="I9" i="11"/>
  <c r="J9" i="11"/>
  <c r="H9" i="11"/>
  <c r="H19" i="11"/>
  <c r="E37" i="11"/>
  <c r="D37" i="11"/>
  <c r="C37" i="11"/>
  <c r="B37" i="11"/>
  <c r="E36" i="11"/>
  <c r="D36" i="11"/>
  <c r="C36" i="11"/>
  <c r="B36" i="11"/>
  <c r="E35" i="11"/>
  <c r="D35" i="11"/>
  <c r="C35" i="11"/>
  <c r="B35" i="11"/>
  <c r="G35" i="11"/>
  <c r="E34" i="11"/>
  <c r="D34" i="11"/>
  <c r="C34" i="11"/>
  <c r="B34" i="11"/>
  <c r="G34" i="11"/>
  <c r="E33" i="11"/>
  <c r="D33" i="11"/>
  <c r="C33" i="11"/>
  <c r="B33" i="11"/>
  <c r="G33" i="11"/>
  <c r="E32" i="11"/>
  <c r="D32" i="11"/>
  <c r="C32" i="11"/>
  <c r="B32" i="11"/>
  <c r="G32" i="11"/>
  <c r="E22" i="11"/>
  <c r="D22" i="11"/>
  <c r="C22" i="11"/>
  <c r="B22" i="11"/>
  <c r="E21" i="11"/>
  <c r="D21" i="11"/>
  <c r="C21" i="11"/>
  <c r="B21" i="11"/>
  <c r="E20" i="11"/>
  <c r="D20" i="11"/>
  <c r="C20" i="11"/>
  <c r="B20" i="11"/>
  <c r="E11" i="11"/>
  <c r="D11" i="11"/>
  <c r="C11" i="11"/>
  <c r="B11" i="11"/>
  <c r="G6" i="11"/>
  <c r="G7" i="11"/>
  <c r="H7" i="11"/>
  <c r="I19" i="11"/>
  <c r="G25" i="11"/>
  <c r="I6" i="11"/>
  <c r="G42" i="11"/>
  <c r="J19" i="11"/>
  <c r="G20" i="11"/>
  <c r="G21" i="11"/>
  <c r="G22" i="11"/>
  <c r="G46" i="11"/>
  <c r="G43" i="11"/>
  <c r="G45" i="11"/>
  <c r="J7" i="11"/>
  <c r="G24" i="11"/>
  <c r="G37" i="11"/>
  <c r="G26" i="11"/>
  <c r="G36" i="11"/>
  <c r="G44" i="11"/>
  <c r="G23" i="11"/>
  <c r="G27" i="11"/>
  <c r="I7" i="11"/>
  <c r="H6" i="11"/>
  <c r="J6" i="11"/>
  <c r="I32" i="10"/>
  <c r="J32" i="10"/>
  <c r="H32" i="10"/>
  <c r="G32" i="10"/>
  <c r="V92" i="1"/>
  <c r="V62" i="1"/>
  <c r="V32" i="1"/>
  <c r="V2" i="1"/>
  <c r="H17" i="11"/>
  <c r="H32" i="11"/>
  <c r="H18" i="11"/>
  <c r="H16" i="11"/>
  <c r="H34" i="11"/>
  <c r="H35" i="11"/>
  <c r="H33" i="11"/>
  <c r="I35" i="11"/>
  <c r="I33" i="11"/>
  <c r="I32" i="11"/>
  <c r="I34" i="11"/>
  <c r="J33" i="11"/>
  <c r="J32" i="11"/>
  <c r="J18" i="11"/>
  <c r="J35" i="11"/>
  <c r="J34" i="11"/>
  <c r="I17" i="11"/>
  <c r="I18" i="11"/>
  <c r="I25" i="11"/>
  <c r="I20" i="11"/>
  <c r="I26" i="11"/>
  <c r="I44" i="11"/>
  <c r="I37" i="11"/>
  <c r="I36" i="11"/>
  <c r="I27" i="11"/>
  <c r="I21" i="11"/>
  <c r="H22" i="11"/>
  <c r="H46" i="11"/>
  <c r="H23" i="11"/>
  <c r="H37" i="11"/>
  <c r="H43" i="11"/>
  <c r="H44" i="11"/>
  <c r="H36" i="11"/>
  <c r="H24" i="11"/>
  <c r="H21" i="11"/>
  <c r="H25" i="11"/>
  <c r="H27" i="11"/>
  <c r="H26" i="11"/>
  <c r="I43" i="11"/>
  <c r="H20" i="11"/>
  <c r="H42" i="11"/>
  <c r="H45" i="11"/>
  <c r="J46" i="11"/>
  <c r="J27" i="11"/>
  <c r="J37" i="11"/>
  <c r="J24" i="11"/>
  <c r="J36" i="11"/>
  <c r="J45" i="11"/>
  <c r="J42" i="11"/>
  <c r="J21" i="11"/>
  <c r="J22" i="11"/>
  <c r="I24" i="11"/>
  <c r="I46" i="11"/>
  <c r="I23" i="11"/>
  <c r="J26" i="11"/>
  <c r="J44" i="11"/>
  <c r="J23" i="11"/>
  <c r="J25" i="11"/>
  <c r="J20" i="11"/>
  <c r="J43" i="11"/>
  <c r="I42" i="11"/>
  <c r="I22" i="11"/>
  <c r="I45" i="11"/>
</calcChain>
</file>

<file path=xl/sharedStrings.xml><?xml version="1.0" encoding="utf-8"?>
<sst xmlns="http://schemas.openxmlformats.org/spreadsheetml/2006/main" count="1974" uniqueCount="325">
  <si>
    <t>Naam</t>
  </si>
  <si>
    <t>Niveau</t>
  </si>
  <si>
    <t>Rang</t>
  </si>
  <si>
    <t>Graad</t>
  </si>
  <si>
    <t xml:space="preserve">Statuut </t>
  </si>
  <si>
    <t>Geslacht</t>
  </si>
  <si>
    <t>THEMA</t>
  </si>
  <si>
    <t>TIJD</t>
  </si>
  <si>
    <t>Niveau A</t>
  </si>
  <si>
    <t>A1</t>
  </si>
  <si>
    <t>Adjunct van de directeur</t>
  </si>
  <si>
    <t>Ambtenaar</t>
  </si>
  <si>
    <t>M</t>
  </si>
  <si>
    <t>Contractueel</t>
  </si>
  <si>
    <t>Niveau B</t>
  </si>
  <si>
    <t>B1</t>
  </si>
  <si>
    <t>Deskundige</t>
  </si>
  <si>
    <t>Personeel en organisatie</t>
  </si>
  <si>
    <t>Functiefamilie</t>
  </si>
  <si>
    <t>Leeftijd in jaren</t>
  </si>
  <si>
    <t>Datum in dienst</t>
  </si>
  <si>
    <t>Datum uit dienst</t>
  </si>
  <si>
    <t>niveau 1</t>
  </si>
  <si>
    <t>Organisatieondersteunend</t>
  </si>
  <si>
    <t>Niveau 2</t>
  </si>
  <si>
    <t>Druk de lijst van processen voor uw afdeling af en doe de oefening eventueel eerst op papier, persoon per persoon. Vul maximum 30 lijnen per persoon in, wijs indien gewenst een tijdsbesteding toe per lijn (op papier of op uw kladversie), herbereken daarna deze tijdsbesteding zodat de som '100' is en vul dit in in de kolom 'tijd'.</t>
  </si>
  <si>
    <r>
      <t xml:space="preserve">U dient de tijd van uw teamleden te verdelen tot op het niveau subproces (indien van toepassing), dus eerst thema kiezen, daarna achtereenvolgens op dezelfde lijn processen en (indien er subprocessen bepaald zijn) subproces. U kan processen selecteren door vanuit de invulvakken op het pijltje te klikken, dan komt er een keuzelijst te voorschijn. Klik op het proces van uw keuze (u hoeft dus niet manueel de processen over te typen). </t>
    </r>
    <r>
      <rPr>
        <sz val="10"/>
        <rFont val="Arial"/>
        <family val="2"/>
      </rPr>
      <t xml:space="preserve">Om te controleren of de som van de verdeelde tijd gelijk is aan '100' staat naast elke 30e lijn (in de kolom 'test totaal') de som van de verdeelde tijd. Dit kleurt groen indien de som gelijk is aan 100, zoniet kleurt deze cel oranje en dient u na te kijken waar het verschil zit. </t>
    </r>
  </si>
  <si>
    <t>Sommige processen hebben geen subprocessen. Verdeel telkens de tijd tot op het laagst mogelijke niveau (dus als er subprocessen bepaald zijn: kies dan een subproces)</t>
  </si>
  <si>
    <t>Elke activiteit veronderstelt ook de verplaatsing ernaartoe. Hou hier rekening mee bij de tijdsinschatting. (indien niet als apart proces opgenomen, veronderstelt een activiteit ook de voobereiding en eventuele verwerking ervan)</t>
  </si>
  <si>
    <t>Algemene richtlijnen</t>
  </si>
  <si>
    <t>Gelieve niet zelf extra processen aan te vullen of lijnen toe te voegen. U kan alle processen selecteren via de voorziene keuzemenu's. U hoeft dus niets zelf in te vullen, buiten de tijdsverdeling en (voor de werklastindicatoren) de aantallen. Verduidelijking bij de gebruikte processen (welke activiteiten vallen onder welke processen?) is terug te vinden in de processenlijsten per afdeling.</t>
  </si>
  <si>
    <r>
      <t xml:space="preserve">Vragen? Contacteer:
</t>
    </r>
    <r>
      <rPr>
        <sz val="10"/>
        <color indexed="8"/>
        <rFont val="Arial"/>
        <family val="2"/>
      </rPr>
      <t xml:space="preserve"> </t>
    </r>
  </si>
  <si>
    <t>BEDANKT VOOR UW MEDEWERKING!!!</t>
  </si>
  <si>
    <t>werkweken/jaar</t>
  </si>
  <si>
    <t xml:space="preserve">Stap 1. Personeelsgevens inputten en aanvullen </t>
  </si>
  <si>
    <t>Stap 2. Proceslijst aanpassen en inputten</t>
  </si>
  <si>
    <t>Stap 4. Invulvelden creëren</t>
  </si>
  <si>
    <t>Stap 5. Controleren en beveiligen</t>
  </si>
  <si>
    <t>Niveau C</t>
  </si>
  <si>
    <t>C2</t>
  </si>
  <si>
    <t xml:space="preserve">Administratief ondersteunend </t>
  </si>
  <si>
    <t>Niveau 3</t>
  </si>
  <si>
    <t>Hoofdmedewerker</t>
  </si>
  <si>
    <t>Hoofdproces</t>
  </si>
  <si>
    <t>Soort proces</t>
  </si>
  <si>
    <t>Toelichting</t>
  </si>
  <si>
    <t>Werklastindicator</t>
  </si>
  <si>
    <t>Beleid_ondersteunen</t>
  </si>
  <si>
    <t>Kern</t>
  </si>
  <si>
    <t>Beleid_voorbereiden</t>
  </si>
  <si>
    <t>Regelgeving voorbereiden, beleidsteksten voorbereiden.</t>
  </si>
  <si>
    <t>Beleid_coördineren</t>
  </si>
  <si>
    <t>Afstemming inzake beleid.</t>
  </si>
  <si>
    <t>Beleid_evalueren</t>
  </si>
  <si>
    <t>Beleidsevaluaties organiseren en uitvoeren</t>
  </si>
  <si>
    <t>Afdelingsoverschrijdende_projecten_realiseren</t>
  </si>
  <si>
    <t>ProjectX_ontwikkelen</t>
  </si>
  <si>
    <t xml:space="preserve">Kern </t>
  </si>
  <si>
    <t>ProjectY_ontwikkelen</t>
  </si>
  <si>
    <t>Informeren_en_communiceren</t>
  </si>
  <si>
    <t>Communicatie_inrichten</t>
  </si>
  <si>
    <t>Sturend</t>
  </si>
  <si>
    <t>Woordvoerderschap_opnemen</t>
  </si>
  <si>
    <t>Mediavragen beantwoorden, woord voeren, telefonische of digitale toelichting geven</t>
  </si>
  <si>
    <t>Parlementaire_vragen_beantwoorden</t>
  </si>
  <si>
    <t>Coördineren aangeleverde input, redactie, controle</t>
  </si>
  <si>
    <t>Openbaarheid_van_bestuur_ondersteunen</t>
  </si>
  <si>
    <t>Registratie aanvragen openbaarheid van bestuur
Coördinatie jaarlijkse rapportering openbaarheid van bestuur</t>
  </si>
  <si>
    <t>Advies-en_informatie_vragen_beantwoorden</t>
  </si>
  <si>
    <t>Ad hoc advies en informatie gevenaan klanten</t>
  </si>
  <si>
    <t>Juridisch_advies_verlenen</t>
  </si>
  <si>
    <t>Oplossen van juridische vraagstukken bijv. adviseren bij de uitvoering van regelgeving, bij het opmaken van PV's, …
Voor alle materies in beheer van de entiteit, organisatiebesluiten en horizontale regelgeving</t>
  </si>
  <si>
    <t>Juridische_dossiers_beheren</t>
  </si>
  <si>
    <t>Behandelen van gerechtelijke procedures
Samenwerking met externe advocaten en interne technici</t>
  </si>
  <si>
    <t>Externe_communicatieacties_coördineren</t>
  </si>
  <si>
    <t>Communicatieverantwoordelijke, communicatie-antenne, input leveren voor de communicatiekanalen van het beleidsdomein</t>
  </si>
  <si>
    <t xml:space="preserve">Website_en_extranet_actualiseren_en_beheren_(redactiewerk)
</t>
  </si>
  <si>
    <t>Communicatieinstrumenten_(gedrukt_en_digitaal)_uitwerken</t>
  </si>
  <si>
    <t>Brochures, artikels, publicaties, persberichten opstellen 
Elektronische nieuwsbrief opstellen en verzenden</t>
  </si>
  <si>
    <t>Audits_voorbereiden,_begeleiden_en_opvolgen</t>
  </si>
  <si>
    <t>Door Europese instanties, Rekenhof, IAVA, door interne audit, externe certificeerder</t>
  </si>
  <si>
    <t>Vertegenwoordigen</t>
  </si>
  <si>
    <t>Op officiële binnenlandse fora (stuurgroepen, raden van bestuur, …) of publieke gelegenheden (openingen, vieringen, persmomenten, …).</t>
  </si>
  <si>
    <t>Leiding_geven</t>
  </si>
  <si>
    <t>Personeel_beheren</t>
  </si>
  <si>
    <t>(binnen de diensten en afdelingen)</t>
  </si>
  <si>
    <t>Medewerkers_aansturen</t>
  </si>
  <si>
    <t>werk verdelen, begeleiden, nazien, PLOEG</t>
  </si>
  <si>
    <t>Strategie_en_planning</t>
  </si>
  <si>
    <t>Beleidsnota,_beleidsbrieven_en_memorie_van_toelichting_opmaken_</t>
  </si>
  <si>
    <t>Beheersovereenkomst/_managementovereenkomst/_samenwerkingsovereenkomst_opmaken</t>
  </si>
  <si>
    <t>Ondernemingsplan_en_jaarverslag_opmaken</t>
  </si>
  <si>
    <t>Andere_plannen_ontwikkelen</t>
  </si>
  <si>
    <t>Marketingplan, Belanghebbenden-/ Communicatieplan, Herstructureringsplan, …</t>
  </si>
  <si>
    <t>Strategie_en_planning_monitoren</t>
  </si>
  <si>
    <t>Monitorsystemen opzetten voor alle sturende en ondersteunende processen (BO, belanghebbenden, P&amp;O, financiën, facility, etc.) die strategie en plannen helpen realiseren.</t>
  </si>
  <si>
    <t>Managementrapportering</t>
  </si>
  <si>
    <t>Management-_en_overlegorganen_voorbereiden_en_bijwonen</t>
  </si>
  <si>
    <t>Inhoudelijk_voorbereiden_en_ondersteunen</t>
  </si>
  <si>
    <t>o.m. Beleidsraad, Overleg Kabinet-Administratie (OKA), CAG, Managementcomité, Directieraad, afdelingsvergaderingen, team-en stafvergaderingen</t>
  </si>
  <si>
    <t>Participeren</t>
  </si>
  <si>
    <t>HR_management</t>
  </si>
  <si>
    <t>Personeelsbeleid_vormgeven</t>
  </si>
  <si>
    <t>HR-beleidsplan opmaken, HR-acties uitvoeren (o.m. strategisch personeelsplan opmaken)
Acties rond integriteit, welzijn en diversiteit; Competentiemanagement; Belonen en erkennen; …</t>
  </si>
  <si>
    <t>Personeelsbeheerprocessen_ondersteunen</t>
  </si>
  <si>
    <t>Ondersteunend</t>
  </si>
  <si>
    <t>Ondersteuning bij werving en selectie, onthaal nieuwe medewerkers, beheren aan-en afwezigheden, beheren vormingsaanvragen, behandelen onkostenvergoedingen</t>
  </si>
  <si>
    <t>Partnerschappen_afsluiten</t>
  </si>
  <si>
    <t>voorbereiden, contract afsluiten, opvolgen</t>
  </si>
  <si>
    <t>Financieel_management</t>
  </si>
  <si>
    <t>Facturen_en_betalingen_opvolgen</t>
  </si>
  <si>
    <t>Nazicht ontvangen facturen, uitgaande facturen voorbereiden, troubleshooting</t>
  </si>
  <si>
    <t>Diensten_en_producten_&gt;5.500€_aankopen</t>
  </si>
  <si>
    <t>Procedures aanbestedingen met bestek</t>
  </si>
  <si>
    <t>Diensten_en_producten_tot_5.500€_aankopen</t>
  </si>
  <si>
    <t>Aankopen zonder bestek</t>
  </si>
  <si>
    <t>Facility_management</t>
  </si>
  <si>
    <t>Inkomende_post_en_dossierstukken_ontvangen,_registreren_en_verdelen</t>
  </si>
  <si>
    <t>Triëren, indicateren, inschrijven en doorsturen van post- en dossierstukken (digitaal en fysiek)</t>
  </si>
  <si>
    <t>Inkomende_post_en_dossierstukken_scannen</t>
  </si>
  <si>
    <t>Materialen_beheren</t>
  </si>
  <si>
    <t>Materialen bestellen bij de MOD, ...
Stockbeheer en bestelling van materialen buiten het standaardassortiment van de MOD LV</t>
  </si>
  <si>
    <t>Gebouwen_beheren</t>
  </si>
  <si>
    <t>Gebouwverantwoordelijke zijn, afspraken maken met de gebouwverantwoordelijke 
verhuizen
inclusief brandverantwoordelijken, EHBO-hulpverleners</t>
  </si>
  <si>
    <t>Personen_en_goederen_vervoeren</t>
  </si>
  <si>
    <t>vervoeren personen, vervoeren goederen in de MOD-pool</t>
  </si>
  <si>
    <t>Bibliotheek_beheren</t>
  </si>
  <si>
    <t>ICT_management</t>
  </si>
  <si>
    <t>ICT-beleid_vormgeven</t>
  </si>
  <si>
    <t>ICT_inkopen</t>
  </si>
  <si>
    <t>Inventaris_bijhouden_en_controleren</t>
  </si>
  <si>
    <t>Technologie-applicaties_bouwen_of_upgraden</t>
  </si>
  <si>
    <t>Technologie-applicaties_beheren</t>
  </si>
  <si>
    <t>ICT-contactpunt</t>
  </si>
  <si>
    <t>Werkaanvragen behandelen, praktische PC-problemen ondervangen, als tussenschakel tussen MOD en afdelingen fungeren,…</t>
  </si>
  <si>
    <t>Informatie_en_kennisbeleid</t>
  </si>
  <si>
    <t>Document-en_archiefbeheer_coördineren</t>
  </si>
  <si>
    <t>Opmaak documentbeheersplannen, uitwerken afspraken en richtlijnen, personeelsleden sensibiliseren, …</t>
  </si>
  <si>
    <t>Documenten_archiveren</t>
  </si>
  <si>
    <t>Inkomende stukken en interne dossierstukken in het archieflokaal plaatsen</t>
  </si>
  <si>
    <t>Processen_managen</t>
  </si>
  <si>
    <t>Processen_ontwerpen_en_verbeteren</t>
  </si>
  <si>
    <t>Processen_beheren</t>
  </si>
  <si>
    <t>Processen actualiseren, up to date houden</t>
  </si>
  <si>
    <t>Bedrijfscontinuïteit_verzekeren</t>
  </si>
  <si>
    <t>bijdragen aan de BCM-documenten en meewerken aan BCM-testen</t>
  </si>
  <si>
    <t>Interne_communicatieacties_coördineren</t>
  </si>
  <si>
    <t>Communicatie-antenne, input leveren voor de interne communicatiekanalen van het beleidsdomein</t>
  </si>
  <si>
    <t xml:space="preserve">Intranet_actualiseren_en_beheren_(redactiewerk)
</t>
  </si>
  <si>
    <t>Brochures, artikels, publicaties, … voor intern gebruik opstellen 
Elektronische nieuwsbrief aan personeelsleden opstellen en verzenden</t>
  </si>
  <si>
    <t>Intern_kennis_delen</t>
  </si>
  <si>
    <t>advies bij subsidiedossiers, strategische plannen,…</t>
  </si>
  <si>
    <t>Netwerken_bijwonen_en_organiseren</t>
  </si>
  <si>
    <t>Deelnemen_aan_netwerken_en_expertengroepen</t>
  </si>
  <si>
    <t>Netwerken_organiseren</t>
  </si>
  <si>
    <t>Klachtenbehandelaar</t>
  </si>
  <si>
    <t>Zoals omschreven voor rol klachtenbehandelaar. Klachten (niet bezwaren) behandelen en klachtenrapportering</t>
  </si>
  <si>
    <t>Klachten_behandelen</t>
  </si>
  <si>
    <t>Klachten_over_derden_behandelen</t>
  </si>
  <si>
    <t>doorspelen aan juiste persoon/dienst, antwoorden, opvolgen</t>
  </si>
  <si>
    <t>Klachten_over_werking_entiteit_behandelen</t>
  </si>
  <si>
    <t>Vertrouwenspersoon</t>
  </si>
  <si>
    <t>Zoals omschreven voor rol vertrouwenspersoon</t>
  </si>
  <si>
    <t>Interne_lesgever</t>
  </si>
  <si>
    <t>Administratief_ondersteunen_en_secretariaat</t>
  </si>
  <si>
    <t>Kopies maken, agenda beheren, onthaal bezoekers, telefonisch onthaal, vergaderingen praktisch voorbereiden, post en mail screenen en opvolgen</t>
  </si>
  <si>
    <t>#</t>
  </si>
  <si>
    <r>
      <t>Vergeet niet om tussendoor uw werk op te slaan.  De fin</t>
    </r>
    <r>
      <rPr>
        <sz val="10"/>
        <rFont val="Arial"/>
        <family val="2"/>
      </rPr>
      <t>ale versie bevat de tijdsallocatie van alle personen in uw team (inclusief uzelf).</t>
    </r>
  </si>
  <si>
    <r>
      <rPr>
        <b/>
        <sz val="12"/>
        <rFont val="Arial"/>
        <family val="2"/>
      </rPr>
      <t xml:space="preserve">Er zijn 2 documenten om in te vullen: 
</t>
    </r>
    <r>
      <rPr>
        <sz val="10"/>
        <color indexed="8"/>
        <rFont val="Arial"/>
        <family val="2"/>
      </rPr>
      <t xml:space="preserve">
1.</t>
    </r>
    <r>
      <rPr>
        <b/>
        <sz val="10"/>
        <color indexed="62"/>
        <rFont val="Arial"/>
        <family val="2"/>
      </rPr>
      <t xml:space="preserve"> Invulsjabloon tijdsallocatie:</t>
    </r>
    <r>
      <rPr>
        <sz val="10"/>
        <color indexed="8"/>
        <rFont val="Arial"/>
        <family val="2"/>
      </rPr>
      <t xml:space="preserve"> 
Procentuele verdeling van de tijd van u en uw teamleden over de processen verdelen
2. </t>
    </r>
    <r>
      <rPr>
        <b/>
        <sz val="10"/>
        <color indexed="62"/>
        <rFont val="Arial"/>
        <family val="2"/>
      </rPr>
      <t>Invulsjabloon werklastindicator:</t>
    </r>
    <r>
      <rPr>
        <sz val="10"/>
        <color indexed="8"/>
        <rFont val="Arial"/>
        <family val="2"/>
      </rPr>
      <t xml:space="preserve"> 
Werklastindicatoren invullen: hoeveel keer zijn de processen voorgekomen in de referentieperiode? 
</t>
    </r>
  </si>
  <si>
    <t>2. Invulsjabloon werklastindicator</t>
  </si>
  <si>
    <r>
      <t>1.</t>
    </r>
    <r>
      <rPr>
        <b/>
        <sz val="12"/>
        <rFont val="Arial"/>
        <family val="2"/>
      </rPr>
      <t xml:space="preserve"> Invulsjabloon tijdsallocatie</t>
    </r>
  </si>
  <si>
    <t>Selecteer eerst uw 'Afdeling' en vervolgens uw 'Team' zodanig dat de mensen die tijdens de referentieperiode in uw team gewerkt hebben, zichtbaar worden. Voor al de personen die in deze lijst staan (inclusief uzelf) dient u een procentuele verdeling te maken over de processen. Hou hierbij geen rekening met eventuele halftijdse of deeltijdse functies, beschouw de totale werktijd als '100%' en verdeel de processen hieronder. Op basis van centrale personeelslijsten zal achteraf de herbereking gemaakt worden naar eventuele andere arbeidsregimes. Verdelingen gaan maximum terug tot 1 (kleinste eenheid is dus 1% VTE = 0,01 VTE = 2 dagen). Er zijn maximum 30 lijnen per persoon voorzien (dus de functie van 1 persoon wordt over maximum 30 subprocessen verdeeld). In het werkblad 'tips voor verdeling' vindt u een aantal voorbeelden van herberekeningen van dagen in procenten. Dit kan het invullen vergemakkelijken.</t>
  </si>
  <si>
    <t>Plaats de kolommen 'naam' en 'voornaam' vooraan in de tabel;</t>
  </si>
  <si>
    <t>Kopieer elke lijn zodanig dat per medewerker 30 identieke lijnen gecreëerd worden;</t>
  </si>
  <si>
    <t>Stap 3. De processtructuur opnieuw aan de proceslijst toevoegen</t>
  </si>
  <si>
    <t>Tip: meer uitleg op http://office.microsoft.com/nl-be/excel-help/namen-definieren-en-gebruiken-in-formules-HA010147120.aspx</t>
  </si>
  <si>
    <t>Koppel elk hoofdproces of groep van hoofdprocessen aan het bijhorende thema door deze cel of dit celbereik de naam van het thema te geven;</t>
  </si>
  <si>
    <t>Geef tenslotte de selectie van alle thema's de naam 'thema', alle hoofdprocessen de naam 'hoofdproces' enz.</t>
  </si>
  <si>
    <t>Doe dit voor elk procesniveau waarop tijd gealloceerd zal worden. Maak telkens gebruik van de functie '=INDIRECT';</t>
  </si>
  <si>
    <t>Trek de instellingen van deze eerste rij lege invulcellen door tot het einde van het invulsjabloon.</t>
  </si>
  <si>
    <t>Voeg de kolommen 'tijd' en 'test totaal' toe.</t>
  </si>
  <si>
    <t>Stap 5. Kolommen 'tijd' en 'test totaal' aanvullen</t>
  </si>
  <si>
    <t>Zorg ervoor dat de toegevoegde functies voor de eerste lijnen, telkens in blokken van 30 lijnen (= per medewerker) gekopieerd worden over het hele document.</t>
  </si>
  <si>
    <t>Verberg het werkblad met de proceslijst;</t>
  </si>
  <si>
    <t xml:space="preserve">Beveilig het document met een paswoord zodanig dat: </t>
  </si>
  <si>
    <t>Tip: meer uitleg op http://office.microsoft.com/nl-be/excel-help/beveiliging-van-werkbladen-mappen-HP005238854.aspx?CTT=1</t>
  </si>
  <si>
    <r>
      <t xml:space="preserve">
Werklastindicatoren: selecteer het werkblad met processen van je eigen afdeling. Vul bij de processen van uw afdeling in de kolom 'volume' het volume van de werklastindicator in kwestie in (telkens op jaarbasis: referentiejaar: bvb.</t>
    </r>
    <r>
      <rPr>
        <sz val="10"/>
        <rFont val="Arial"/>
        <family val="2"/>
      </rPr>
      <t xml:space="preserve">januari-december 2011). Het gaat om het aantal voor uw hele afdeling: vb niet enkel uw rapporteringsmomenten, maar die van uw hele afdeling. Voor de gemeenschappelijke processen zijn daar waar mogelijk reeds volumes ingevuld op basis van informatie die centraal beschikbaar is. Indien gewenst, formuleer opmerkingen of bedenkingen. Vul voor de overige gemeenschappelijke processen zelf het volume van de werklastindicator in. De projectgroep filtert hier op dubbeltellingen. </t>
    </r>
  </si>
  <si>
    <t>Voornaam</t>
  </si>
  <si>
    <t>Didier</t>
  </si>
  <si>
    <t>Mattens</t>
  </si>
  <si>
    <t>Mieke</t>
  </si>
  <si>
    <t>Janssens</t>
  </si>
  <si>
    <t>Vanderelst</t>
  </si>
  <si>
    <t>Griet</t>
  </si>
  <si>
    <t>Desomer</t>
  </si>
  <si>
    <t>Pieter</t>
  </si>
  <si>
    <t>HOOFDPROCES</t>
  </si>
  <si>
    <t>PRODUCTIEPROCES</t>
  </si>
  <si>
    <t>Geboorte-datum</t>
  </si>
  <si>
    <t>Functiefamilie-niveau</t>
  </si>
  <si>
    <t>Arbeids-regime</t>
  </si>
  <si>
    <t>Personeels-aanwezigheid</t>
  </si>
  <si>
    <t>Afdeling</t>
  </si>
  <si>
    <t>Dienst/team/…</t>
  </si>
  <si>
    <t>(test totaal 100%)</t>
  </si>
  <si>
    <t>Thema</t>
  </si>
  <si>
    <t>Generieke_taken</t>
  </si>
  <si>
    <t>Productieproces</t>
  </si>
  <si>
    <t>Gen_1.Informeren_en_communiceren</t>
  </si>
  <si>
    <t>Gen_2.Strategie_en_planning</t>
  </si>
  <si>
    <t>Gen_3.Financieel_management</t>
  </si>
  <si>
    <t>Gen_4.HR_management</t>
  </si>
  <si>
    <t>Gen_5.Administratief_ondersteunen</t>
  </si>
  <si>
    <t>Gen_1.1.Communicatie_inrichten</t>
  </si>
  <si>
    <t>Gen_2.1.Beleidsnota,_beleidsbrieven_en_memorie_van_toelichting_opmaken_</t>
  </si>
  <si>
    <t>Gen_2.2.Beheersovereenkomst/_managementovereenkomst/_samenwerkingsovereenkomst_opmaken</t>
  </si>
  <si>
    <t>Gen_2.3.Ondernemingsplan_en_jaarverslag_opmaken</t>
  </si>
  <si>
    <t>Gen_2.4.Andere_plannen_ontwikkelen</t>
  </si>
  <si>
    <t>Gen_2.5.Strategie_en_planning_monitoren</t>
  </si>
  <si>
    <t>Gen_2.6.Managementrapportering</t>
  </si>
  <si>
    <t>Gen_3.1.Budget_plannen_en_opvolgen</t>
  </si>
  <si>
    <t>Gen_4.1.Personeelsbeleid_vormgeven</t>
  </si>
  <si>
    <t>Programma_X</t>
  </si>
  <si>
    <t>Programma_Y</t>
  </si>
  <si>
    <t>PX_1.Programma_beheren</t>
  </si>
  <si>
    <t>PY_1.Programma_beheren</t>
  </si>
  <si>
    <t>PX_2.Oproepen_beheren</t>
  </si>
  <si>
    <t>PX_3.Projecten_beheren</t>
  </si>
  <si>
    <t>PY_2.Oproepen_beheren</t>
  </si>
  <si>
    <t>PY_3.Projecten_beheren</t>
  </si>
  <si>
    <t>PX_1.1.Programma_voorbereiding</t>
  </si>
  <si>
    <t>PX_1.2.Programma_uitvoering</t>
  </si>
  <si>
    <t>PX_1.3.Programma_afsluiting</t>
  </si>
  <si>
    <t>PX_2.1.Oproepen_lanceren</t>
  </si>
  <si>
    <t>PX_2.2.Oproepen_behandelen</t>
  </si>
  <si>
    <t>PX_3.1.Inhoudelijk_beheer</t>
  </si>
  <si>
    <t>PX_3.2.Financieel_beheer</t>
  </si>
  <si>
    <t>PX_3.3.Administratief_beheer</t>
  </si>
  <si>
    <t>PY_1.2.Programma_uitvoering</t>
  </si>
  <si>
    <t>PY_1.3.Programma_afsluiting</t>
  </si>
  <si>
    <t>PY_2.1.Oproepen_lanceren</t>
  </si>
  <si>
    <t>PY_2.2.Oproepen_behandelen</t>
  </si>
  <si>
    <t>PY_3.1.Inhoudelijk_beheer</t>
  </si>
  <si>
    <t>PY_3.2.Financieel_beheer</t>
  </si>
  <si>
    <t>PY_3.3.Administratief_beheer</t>
  </si>
  <si>
    <t>PY_1.1.Programma_voorbereiding</t>
  </si>
  <si>
    <t>Gespecialiseerd uitvoerend</t>
  </si>
  <si>
    <t>Stafdienst</t>
  </si>
  <si>
    <t>Financieel management</t>
  </si>
  <si>
    <t>Team programmabeheer</t>
  </si>
  <si>
    <t>Afdeling Programma X</t>
  </si>
  <si>
    <t>Dienst planning</t>
  </si>
  <si>
    <t>Team projectbeheer</t>
  </si>
  <si>
    <t>Afdeling programma Y</t>
  </si>
  <si>
    <t>V</t>
  </si>
  <si>
    <t>sturend</t>
  </si>
  <si>
    <t>kern</t>
  </si>
  <si>
    <t>Didier Mattens</t>
  </si>
  <si>
    <t>Mieke Janssens</t>
  </si>
  <si>
    <t>Griet Vanderelst</t>
  </si>
  <si>
    <t>Pieter Desomer</t>
  </si>
  <si>
    <t>Hulp bij het invullen van je tijdsbesteding</t>
  </si>
  <si>
    <t>voltijds</t>
  </si>
  <si>
    <t>deeltijds</t>
  </si>
  <si>
    <t>FT</t>
  </si>
  <si>
    <t>4/5</t>
  </si>
  <si>
    <t>3/5</t>
  </si>
  <si>
    <t>HT</t>
  </si>
  <si>
    <t>VTE</t>
  </si>
  <si>
    <t>uren/dag</t>
  </si>
  <si>
    <t>uren/week</t>
  </si>
  <si>
    <t>uren/ jaar</t>
  </si>
  <si>
    <t>werkdagen/ jaar</t>
  </si>
  <si>
    <t>werkmaanden/ jaar</t>
  </si>
  <si>
    <t>Ik doe dit… 
Ik ben hier… mee bezig</t>
  </si>
  <si>
    <t>VT</t>
  </si>
  <si>
    <t>Ik doe dit ELKE WERKWEEK gedurende…</t>
  </si>
  <si>
    <t>5 dagen per week</t>
  </si>
  <si>
    <t>dagen /jaar</t>
  </si>
  <si>
    <t>4 dagen per week</t>
  </si>
  <si>
    <t>3 dagen per week</t>
  </si>
  <si>
    <t>2 dagen per week</t>
  </si>
  <si>
    <t>1 dag per week</t>
  </si>
  <si>
    <t>7 uur per week</t>
  </si>
  <si>
    <t>uren/jaar</t>
  </si>
  <si>
    <t>6 uur per week</t>
  </si>
  <si>
    <t>5 uur per week</t>
  </si>
  <si>
    <t>4 uur per week</t>
  </si>
  <si>
    <t>3 uur per week</t>
  </si>
  <si>
    <t>2 uur per week</t>
  </si>
  <si>
    <t>1 uur per week</t>
  </si>
  <si>
    <t>30 min per week</t>
  </si>
  <si>
    <t>Ik doe dit ELKE WERKMAAND gedurende…</t>
  </si>
  <si>
    <t>3 dagen per maand</t>
  </si>
  <si>
    <t>dagen/ jaar</t>
  </si>
  <si>
    <t>2 dagen per maand</t>
  </si>
  <si>
    <t>1 dag per maand</t>
  </si>
  <si>
    <t>0,5 dag per maand</t>
  </si>
  <si>
    <t>2 uur per maand</t>
  </si>
  <si>
    <t>1 uur per maand</t>
  </si>
  <si>
    <t>Ik doe dit ELK JAAR gedurende…</t>
  </si>
  <si>
    <t>20 werkdagen</t>
  </si>
  <si>
    <t>15 werkdagen</t>
  </si>
  <si>
    <t>10 werkdagen</t>
  </si>
  <si>
    <t>5 werkdagen</t>
  </si>
  <si>
    <t>2 werkdagen</t>
  </si>
  <si>
    <t xml:space="preserve">Dit is een invuldocument op basis waarvan de tijd van alle medewerkers die in de referentieperiode gewerkt hebben, aan de verschillende processen kan toegewezen worden. </t>
  </si>
  <si>
    <t>Maak een kopie van de gevalideerde personeelslijst (cfr. voorbeeld personeelslijst) en plak deze in een nieuw Exceldocument;</t>
  </si>
  <si>
    <t>Plaats de kolommen 'afdeling' en 'dienst/team' achteraan in de tabel;</t>
  </si>
  <si>
    <t>Voeg de kolommen toe die verwijzen naar de procesniveaus waarop tijd gealloceerd zal worden, hier 'thema', 'hoofdproces', 'productieproces';</t>
  </si>
  <si>
    <t>Maak een kopie van de gevalideerde proceslijst (cfr. voorbeeld proceslijst) en plak deze in een tweede werkblad van het Exceldocument;</t>
  </si>
  <si>
    <t xml:space="preserve">Breng een codering aan in deze lijst als dat nog niet gebeurd is. Bijvoorbeeld: geef de thema's een code; nummer vervolgens de hoofdprocessen bij thema 1 van 1 tot 5, de hoofdprocessen bij thema 2 van 1 tot 3, enz.; nummer vervolgens de productieprocessen bij hoofdproces 1 van 1.1 tot ..., de productieprocessen bij hoofdproces 2 van 2.1 tot 2.6, enz; </t>
  </si>
  <si>
    <t>Selecteer de eerste kolom en verwijder alle duplicaten (tabblad gegevens &gt; duplicaten verwijderen &gt; doorgaan met de huidige selectie &gt; OK). Doe dit voor elke kolom afzonderlijk; bedoeling is dat elk thema, hoofdproces, productieproces, … maar één keer in een kolom voorkomt. Zie in dit document het voorbeeld "Proceslijst".</t>
  </si>
  <si>
    <t>Koppel ook elk productieproces of groep van productieprocessen aan het bijhorende hoofdproces door ze de naam van dit hoofdproces te geven;</t>
  </si>
  <si>
    <t>Doe dit verder tot op het niveau waarop tijd gealloceerd zal worden;</t>
  </si>
  <si>
    <t>Bijvoorbeeld: selecteer de hoofdprocessen 1 t.e.m. 5; geef dit celbereik exact dezelfde naam als thema 1; selecteer de productieprocessen 2.1 t.e.m. 2.6 en geef dit celbereik exact dezelfde naam als hoofdproces 2; en doe zo verder;</t>
  </si>
  <si>
    <r>
      <t>Ga naar de eerst lege invulcel van het hoogste procesniveau (thema), in dit voorbeeld cel R2. Selecteer deze cel en hang er een keuzelijst aan vast (tabblad gegevens &gt; gegevensvalidatie &gt; instellingen &gt;&gt; validatiecriterium toestaan &gt; 'lijst'; &gt;&gt; bron &gt;  '</t>
    </r>
    <r>
      <rPr>
        <sz val="11"/>
        <color rgb="FFFF0000"/>
        <rFont val="Arial"/>
        <family val="2"/>
      </rPr>
      <t>=THEMA</t>
    </r>
    <r>
      <rPr>
        <sz val="11"/>
        <color theme="1"/>
        <rFont val="Arial"/>
        <family val="2"/>
      </rPr>
      <t>' (dit is de naam die je de selectie van alle thema's hebt gegeven);</t>
    </r>
  </si>
  <si>
    <r>
      <t xml:space="preserve">Ga naar de eerste lege invulcel van het tweede proceniveau (hoofdproces), in dit voorbeeld S2. Selecteer ook deze cel en hang er een keuzelijst aan vast (tabblad gegevens &gt; gegevensvalidatie &gt; instellingen &gt;&gt; validatiecriterium toestaan &gt; 'lijst'; &gt;&gt; bron &gt;  </t>
    </r>
    <r>
      <rPr>
        <sz val="11"/>
        <color rgb="FFFF0000"/>
        <rFont val="Arial"/>
        <family val="2"/>
      </rPr>
      <t>'=INDIRECT(R2)'</t>
    </r>
    <r>
      <rPr>
        <sz val="11"/>
        <color theme="1"/>
        <rFont val="Arial"/>
        <family val="2"/>
      </rPr>
      <t>). Dankzij dit trucje, zal de keuzelijst voor hoofdproces enkel die processen bevatten die horen bij het gekozen thema uit de vorige kolom;</t>
    </r>
  </si>
  <si>
    <t>Voeg in de kolom 'test totaal' een somfunctie van de waardes ingevuld in 'tijd' toe (in dit voorbeeld de som van V2 tot V31 voor Didier Mattens). Plaats deze op de eerste lijn van deze eerste medewerker;</t>
  </si>
  <si>
    <t>Maak dat deze cel oranje kleurt wanneer de som kleiner is dan 100, groen wanneer de som gelijk is aan 100 en rood wanneer de som groter is dan 100 (tabblad start &gt; voorwaardelijke opmaak &gt; markeringsregels voor cellen &gt;&gt; gelijk aan 100 &amp; groen/...);</t>
  </si>
  <si>
    <t>Ga na of alle thema's, hoodprocessen en productieprocessen kunnen geselecteerd worden. M.a.w. zijn de gedefinieerde namen uit stap 3 volledig en correct?</t>
  </si>
  <si>
    <t>Verberg alle kolommen behalve 'naam', 'voornaam', 'afdeling', 'team', 'thema', 'hoofdproces', 'productieproces', 'tijd' en 'test totaal';</t>
  </si>
  <si>
    <t>Verborgen cellen niet zichtbaar kunnen gemaakt worden (privégegevens van de personeelsleden!, hier tussen kolommen B en P)</t>
  </si>
  <si>
    <t>Enkel gegevens in de kolommen 'thema', 'hoofdproces', 'productieproces', 'tijd' door het personeelslid gewijzigd (dus ingevuld) kunnen worden.</t>
  </si>
  <si>
    <t>Leeswijzer: Hoe het invulsjabloon tijdsallocatie 1 opmaken?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</si>
</sst>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mmm\-yy\ hh:mm:ss"/>
    <numFmt numFmtId="165" formatCode="#0"/>
    <numFmt numFmtId="166" formatCode="#,##0.0"/>
    <numFmt numFmtId="167" formatCode="0.0%"/>
    <numFmt numFmtId="168" formatCode="d/mm/yyyy;@"/>
  </numFmts>
  <fonts count="42" x14ac:knownFonts="1">
    <font>
      <sz val="11"/>
      <color theme="1"/>
      <name val="Calibri"/>
      <family val="2"/>
      <scheme val="minor"/>
    </font>
    <font>
      <sz val="11"/>
      <color indexed="8"/>
      <name val="Calibri"/>
      <family val="2"/>
    </font>
    <font>
      <sz val="10"/>
      <name val="Arial"/>
      <family val="2"/>
    </font>
    <font>
      <sz val="10"/>
      <color indexed="8"/>
      <name val="Arial"/>
      <family val="2"/>
    </font>
    <font>
      <b/>
      <sz val="11"/>
      <name val="Arial"/>
      <family val="2"/>
    </font>
    <font>
      <sz val="11"/>
      <color theme="1"/>
      <name val="Arial"/>
      <family val="2"/>
    </font>
    <font>
      <b/>
      <sz val="14"/>
      <color theme="1"/>
      <name val="Arial"/>
      <family val="2"/>
    </font>
    <font>
      <i/>
      <sz val="11"/>
      <color theme="1"/>
      <name val="Arial"/>
      <family val="2"/>
    </font>
    <font>
      <u/>
      <sz val="11"/>
      <color theme="1"/>
      <name val="Arial"/>
      <family val="2"/>
    </font>
    <font>
      <sz val="11"/>
      <name val="Arial"/>
      <family val="2"/>
    </font>
    <font>
      <sz val="11"/>
      <color rgb="FF0070C0"/>
      <name val="Arial"/>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b/>
      <sz val="12"/>
      <name val="Arial"/>
      <family val="2"/>
    </font>
    <font>
      <b/>
      <sz val="10"/>
      <color indexed="62"/>
      <name val="Arial"/>
      <family val="2"/>
    </font>
    <font>
      <b/>
      <sz val="10"/>
      <name val="Arial"/>
      <family val="2"/>
    </font>
    <font>
      <b/>
      <sz val="10"/>
      <color indexed="8"/>
      <name val="Arial"/>
      <family val="2"/>
    </font>
    <font>
      <sz val="10"/>
      <name val="Arial"/>
    </font>
    <font>
      <b/>
      <sz val="14"/>
      <name val="Arial"/>
      <family val="2"/>
    </font>
    <font>
      <sz val="11"/>
      <color rgb="FFFF0000"/>
      <name val="Arial"/>
      <family val="2"/>
    </font>
    <font>
      <b/>
      <i/>
      <sz val="11"/>
      <name val="Arial"/>
      <family val="2"/>
    </font>
    <font>
      <b/>
      <sz val="11"/>
      <name val="Calibri"/>
      <family val="2"/>
      <scheme val="minor"/>
    </font>
    <font>
      <sz val="9"/>
      <color theme="1"/>
      <name val="Tahoma"/>
      <family val="2"/>
    </font>
    <font>
      <u/>
      <sz val="11"/>
      <color theme="1"/>
      <name val="Calibri"/>
      <family val="2"/>
      <scheme val="minor"/>
    </font>
    <font>
      <sz val="11"/>
      <color indexed="8"/>
      <name val="Calibri"/>
      <family val="2"/>
      <scheme val="minor"/>
    </font>
    <font>
      <b/>
      <u/>
      <sz val="11"/>
      <color theme="1"/>
      <name val="Calibri"/>
      <family val="2"/>
      <scheme val="minor"/>
    </font>
    <font>
      <b/>
      <u/>
      <sz val="12"/>
      <color theme="1"/>
      <name val="Calibri"/>
      <family val="2"/>
      <scheme val="minor"/>
    </font>
    <font>
      <sz val="11"/>
      <color theme="0" tint="-0.34998626667073579"/>
      <name val="Calibri"/>
      <family val="2"/>
      <scheme val="minor"/>
    </font>
  </fonts>
  <fills count="33">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B0F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bgColor indexed="64"/>
      </patternFill>
    </fill>
    <fill>
      <patternFill patternType="solid">
        <fgColor theme="9" tint="0.59999389629810485"/>
        <bgColor indexed="64"/>
      </patternFill>
    </fill>
    <fill>
      <patternFill patternType="solid">
        <fgColor theme="9" tint="0.39997558519241921"/>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ck">
        <color rgb="FFFFC000"/>
      </left>
      <right style="thick">
        <color rgb="FFFFC000"/>
      </right>
      <top/>
      <bottom style="thick">
        <color rgb="FFFFC000"/>
      </bottom>
      <diagonal/>
    </border>
    <border>
      <left style="thick">
        <color rgb="FFFFC000"/>
      </left>
      <right style="thick">
        <color rgb="FFFFC000"/>
      </right>
      <top style="thick">
        <color rgb="FFFFC000"/>
      </top>
      <bottom style="thin">
        <color indexed="64"/>
      </bottom>
      <diagonal/>
    </border>
    <border>
      <left style="thick">
        <color rgb="FFFFC000"/>
      </left>
      <right style="thick">
        <color rgb="FFFFC000"/>
      </right>
      <top style="thin">
        <color indexed="64"/>
      </top>
      <bottom style="thin">
        <color indexed="64"/>
      </bottom>
      <diagonal/>
    </border>
    <border>
      <left style="thick">
        <color rgb="FF0070C0"/>
      </left>
      <right style="thick">
        <color rgb="FF0070C0"/>
      </right>
      <top/>
      <bottom style="thick">
        <color rgb="FF0070C0"/>
      </bottom>
      <diagonal/>
    </border>
    <border>
      <left style="thick">
        <color theme="0" tint="-0.34998626667073579"/>
      </left>
      <right style="thick">
        <color theme="0" tint="-0.34998626667073579"/>
      </right>
      <top style="thin">
        <color indexed="64"/>
      </top>
      <bottom style="thin">
        <color indexed="64"/>
      </bottom>
      <diagonal/>
    </border>
    <border>
      <left style="thick">
        <color theme="0" tint="-0.34998626667073579"/>
      </left>
      <right style="thick">
        <color theme="0" tint="-0.34998626667073579"/>
      </right>
      <top/>
      <bottom style="thick">
        <color theme="0" tint="-0.3499862666707357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0" tint="-0.34998626667073579"/>
      </left>
      <right style="thick">
        <color theme="0" tint="-0.34998626667073579"/>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91">
    <xf numFmtId="0" fontId="0"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2" fillId="23" borderId="3" applyNumberFormat="0" applyAlignment="0" applyProtection="0"/>
    <xf numFmtId="0" fontId="13" fillId="24" borderId="4" applyNumberFormat="0" applyAlignment="0" applyProtection="0"/>
    <xf numFmtId="0" fontId="14" fillId="0" borderId="5" applyNumberFormat="0" applyFill="0" applyAlignment="0" applyProtection="0"/>
    <xf numFmtId="0" fontId="15" fillId="7" borderId="0" applyNumberFormat="0" applyBorder="0" applyAlignment="0" applyProtection="0"/>
    <xf numFmtId="0" fontId="16" fillId="10" borderId="3" applyNumberFormat="0" applyAlignment="0" applyProtection="0"/>
    <xf numFmtId="0" fontId="17" fillId="0" borderId="6" applyNumberFormat="0" applyFill="0" applyAlignment="0" applyProtection="0"/>
    <xf numFmtId="0" fontId="18" fillId="0" borderId="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20" fillId="25" borderId="0" applyNumberFormat="0" applyBorder="0" applyAlignment="0" applyProtection="0"/>
    <xf numFmtId="0" fontId="2" fillId="26" borderId="9" applyNumberFormat="0" applyFont="0" applyAlignment="0" applyProtection="0"/>
    <xf numFmtId="0" fontId="21" fillId="6" borderId="0" applyNumberFormat="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23" borderId="1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31" fillId="0" borderId="0"/>
  </cellStyleXfs>
  <cellXfs count="147">
    <xf numFmtId="0" fontId="0" fillId="0" borderId="0" xfId="0"/>
    <xf numFmtId="0" fontId="4" fillId="0" borderId="0" xfId="42" applyFont="1" applyFill="1" applyBorder="1" applyAlignment="1">
      <alignment vertical="top" wrapText="1"/>
    </xf>
    <xf numFmtId="0" fontId="6" fillId="3" borderId="0" xfId="0" applyFont="1" applyFill="1" applyAlignment="1">
      <alignment horizontal="justify" vertical="center"/>
    </xf>
    <xf numFmtId="0" fontId="5" fillId="0" borderId="0" xfId="0" applyFont="1"/>
    <xf numFmtId="0" fontId="7" fillId="0" borderId="0" xfId="0" applyFont="1" applyAlignment="1">
      <alignment horizontal="justify" vertical="center"/>
    </xf>
    <xf numFmtId="0" fontId="5" fillId="0" borderId="0" xfId="0" applyFont="1" applyAlignment="1">
      <alignment horizontal="justify" vertical="center"/>
    </xf>
    <xf numFmtId="0" fontId="8" fillId="0" borderId="0" xfId="0" applyFont="1" applyAlignment="1">
      <alignment horizontal="left" vertical="center" indent="3"/>
    </xf>
    <xf numFmtId="0" fontId="5" fillId="0" borderId="0" xfId="0" applyFont="1" applyAlignment="1">
      <alignment horizontal="left" vertical="center" indent="6"/>
    </xf>
    <xf numFmtId="0" fontId="5" fillId="0" borderId="0" xfId="0" applyFont="1" applyAlignment="1">
      <alignment horizontal="left" vertical="center" wrapText="1" indent="6"/>
    </xf>
    <xf numFmtId="0" fontId="9" fillId="0" borderId="0" xfId="0" applyFont="1" applyAlignment="1">
      <alignment horizontal="left" vertical="center" wrapText="1" indent="6"/>
    </xf>
    <xf numFmtId="0" fontId="10" fillId="0" borderId="0" xfId="0" applyFont="1" applyAlignment="1">
      <alignment horizontal="left" vertical="center" wrapText="1" indent="6"/>
    </xf>
    <xf numFmtId="0" fontId="0" fillId="0" borderId="0" xfId="0" applyFont="1"/>
    <xf numFmtId="0" fontId="3" fillId="0" borderId="0" xfId="3" applyNumberFormat="1" applyFont="1" applyFill="1" applyBorder="1" applyAlignment="1">
      <alignment wrapText="1"/>
    </xf>
    <xf numFmtId="0" fontId="3" fillId="0" borderId="0" xfId="3" applyFont="1"/>
    <xf numFmtId="0" fontId="29" fillId="2" borderId="12" xfId="3" applyNumberFormat="1" applyFont="1" applyFill="1" applyBorder="1" applyAlignment="1">
      <alignment wrapText="1"/>
    </xf>
    <xf numFmtId="0" fontId="3" fillId="0" borderId="0" xfId="3" applyFont="1" applyBorder="1"/>
    <xf numFmtId="0" fontId="30" fillId="0" borderId="0" xfId="3" applyNumberFormat="1" applyFont="1" applyFill="1" applyBorder="1" applyAlignment="1">
      <alignment wrapText="1"/>
    </xf>
    <xf numFmtId="0" fontId="5" fillId="0" borderId="0" xfId="0" applyFont="1" applyAlignment="1">
      <alignment horizontal="left" vertical="center" indent="3"/>
    </xf>
    <xf numFmtId="0" fontId="5" fillId="0" borderId="0" xfId="0" applyFont="1" applyAlignment="1">
      <alignment horizontal="left" vertical="center" wrapText="1" indent="3"/>
    </xf>
    <xf numFmtId="14" fontId="4" fillId="0" borderId="0" xfId="42" applyNumberFormat="1" applyFont="1" applyFill="1" applyBorder="1" applyAlignment="1">
      <alignment vertical="top" wrapText="1"/>
    </xf>
    <xf numFmtId="0" fontId="0" fillId="0" borderId="0" xfId="0" applyAlignment="1">
      <alignment wrapText="1"/>
    </xf>
    <xf numFmtId="0" fontId="4" fillId="3" borderId="22" xfId="42" applyFont="1" applyFill="1" applyBorder="1" applyAlignment="1">
      <alignment vertical="top" wrapText="1"/>
    </xf>
    <xf numFmtId="0" fontId="4" fillId="4" borderId="23" xfId="42" applyFont="1" applyFill="1" applyBorder="1" applyAlignment="1">
      <alignment vertical="top" wrapText="1"/>
    </xf>
    <xf numFmtId="0" fontId="4" fillId="0" borderId="23" xfId="42" applyFont="1" applyFill="1" applyBorder="1" applyAlignment="1">
      <alignment vertical="top" wrapText="1"/>
    </xf>
    <xf numFmtId="0" fontId="4" fillId="0" borderId="24" xfId="42" applyFont="1" applyFill="1" applyBorder="1" applyAlignment="1">
      <alignment vertical="top" wrapText="1"/>
    </xf>
    <xf numFmtId="0" fontId="9" fillId="0" borderId="25" xfId="0" applyFont="1" applyFill="1" applyBorder="1" applyAlignment="1">
      <alignment vertical="top" wrapText="1"/>
    </xf>
    <xf numFmtId="0" fontId="9" fillId="0" borderId="0" xfId="0" applyFont="1" applyFill="1" applyBorder="1" applyAlignment="1">
      <alignment vertical="top" wrapText="1"/>
    </xf>
    <xf numFmtId="0" fontId="9" fillId="0" borderId="25" xfId="0" applyFont="1" applyBorder="1" applyAlignment="1">
      <alignment vertical="top" wrapText="1"/>
    </xf>
    <xf numFmtId="0" fontId="9" fillId="0" borderId="0" xfId="0" applyFont="1" applyBorder="1" applyAlignment="1">
      <alignment vertical="top" wrapText="1"/>
    </xf>
    <xf numFmtId="0" fontId="9" fillId="0" borderId="2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pplyProtection="1">
      <alignment vertical="top" wrapText="1"/>
    </xf>
    <xf numFmtId="0" fontId="9" fillId="0" borderId="0" xfId="0" applyFont="1" applyFill="1" applyBorder="1" applyAlignment="1">
      <alignment wrapText="1"/>
    </xf>
    <xf numFmtId="0" fontId="9" fillId="0" borderId="25" xfId="0" applyFont="1" applyFill="1" applyBorder="1" applyAlignment="1" applyProtection="1">
      <alignment vertical="top" wrapText="1"/>
    </xf>
    <xf numFmtId="0" fontId="9" fillId="0" borderId="0" xfId="0" applyFont="1" applyFill="1" applyBorder="1" applyAlignment="1" applyProtection="1">
      <alignment horizontal="lef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3" fillId="0" borderId="13" xfId="3" applyNumberFormat="1" applyFont="1" applyFill="1" applyBorder="1" applyAlignment="1">
      <alignment wrapText="1"/>
    </xf>
    <xf numFmtId="0" fontId="3" fillId="0" borderId="14" xfId="3" applyNumberFormat="1" applyFont="1" applyFill="1" applyBorder="1" applyAlignment="1">
      <alignment wrapText="1"/>
    </xf>
    <xf numFmtId="0" fontId="3" fillId="0" borderId="12" xfId="3" applyNumberFormat="1" applyFont="1" applyFill="1" applyBorder="1" applyAlignment="1">
      <alignment wrapText="1"/>
    </xf>
    <xf numFmtId="0" fontId="3" fillId="0" borderId="15" xfId="3" applyNumberFormat="1" applyFont="1" applyFill="1" applyBorder="1" applyAlignment="1">
      <alignment wrapText="1"/>
    </xf>
    <xf numFmtId="0" fontId="3" fillId="0" borderId="16" xfId="3" applyNumberFormat="1" applyFont="1" applyFill="1" applyBorder="1" applyAlignment="1">
      <alignment wrapText="1"/>
    </xf>
    <xf numFmtId="0" fontId="3" fillId="0" borderId="17" xfId="3" applyNumberFormat="1" applyFont="1" applyFill="1" applyBorder="1" applyAlignment="1">
      <alignment wrapText="1"/>
    </xf>
    <xf numFmtId="0" fontId="27" fillId="27" borderId="0" xfId="3" applyNumberFormat="1" applyFont="1" applyFill="1" applyBorder="1" applyAlignment="1">
      <alignment wrapText="1"/>
    </xf>
    <xf numFmtId="0" fontId="3" fillId="0" borderId="30" xfId="3" applyNumberFormat="1" applyFont="1" applyFill="1" applyBorder="1" applyAlignment="1">
      <alignment wrapText="1"/>
    </xf>
    <xf numFmtId="0" fontId="32" fillId="3" borderId="0" xfId="0" applyFont="1" applyFill="1" applyBorder="1" applyAlignment="1">
      <alignment horizontal="justify" vertical="center"/>
    </xf>
    <xf numFmtId="0" fontId="7" fillId="0" borderId="0" xfId="0" applyFont="1" applyAlignment="1">
      <alignment horizontal="left" vertical="center" wrapText="1" indent="3"/>
    </xf>
    <xf numFmtId="0" fontId="5" fillId="4" borderId="0" xfId="0" applyFont="1" applyFill="1" applyAlignment="1">
      <alignment horizontal="justify" vertical="center"/>
    </xf>
    <xf numFmtId="0" fontId="35" fillId="3" borderId="0" xfId="42" applyFont="1" applyFill="1" applyBorder="1" applyAlignment="1">
      <alignment vertical="top" wrapText="1"/>
    </xf>
    <xf numFmtId="0" fontId="0" fillId="0" borderId="0" xfId="0" applyFont="1" applyFill="1" applyBorder="1" applyAlignment="1">
      <alignment vertical="top" wrapText="1"/>
    </xf>
    <xf numFmtId="0" fontId="0" fillId="0" borderId="0" xfId="0" applyFont="1" applyBorder="1"/>
    <xf numFmtId="0" fontId="36" fillId="0" borderId="32" xfId="0" applyFont="1" applyBorder="1" applyAlignment="1">
      <alignment horizontal="left" vertical="center"/>
    </xf>
    <xf numFmtId="0" fontId="36" fillId="0" borderId="0" xfId="0" applyFont="1" applyBorder="1" applyAlignment="1">
      <alignment horizontal="left" vertical="center"/>
    </xf>
    <xf numFmtId="0" fontId="36" fillId="0" borderId="27" xfId="0" applyFont="1" applyBorder="1" applyAlignment="1">
      <alignment horizontal="left" vertical="center"/>
    </xf>
    <xf numFmtId="0" fontId="36" fillId="0" borderId="32" xfId="0" applyFont="1" applyBorder="1" applyAlignment="1" applyProtection="1">
      <alignment horizontal="left" vertical="center"/>
      <protection hidden="1"/>
    </xf>
    <xf numFmtId="14" fontId="36" fillId="0" borderId="32" xfId="0" applyNumberFormat="1" applyFont="1" applyBorder="1" applyAlignment="1" applyProtection="1">
      <alignment horizontal="left" vertical="center"/>
      <protection hidden="1"/>
    </xf>
    <xf numFmtId="0" fontId="36" fillId="0" borderId="0" xfId="0" applyFont="1" applyBorder="1" applyAlignment="1" applyProtection="1">
      <alignment horizontal="left" vertical="center"/>
      <protection hidden="1"/>
    </xf>
    <xf numFmtId="14" fontId="36" fillId="0" borderId="0" xfId="0" applyNumberFormat="1" applyFont="1" applyBorder="1" applyAlignment="1" applyProtection="1">
      <alignment horizontal="left" vertical="center"/>
      <protection hidden="1"/>
    </xf>
    <xf numFmtId="0" fontId="36" fillId="0" borderId="27" xfId="0" applyFont="1" applyBorder="1" applyAlignment="1" applyProtection="1">
      <alignment horizontal="left" vertical="center"/>
      <protection hidden="1"/>
    </xf>
    <xf numFmtId="14" fontId="36" fillId="0" borderId="27" xfId="0" applyNumberFormat="1" applyFont="1" applyBorder="1" applyAlignment="1" applyProtection="1">
      <alignment horizontal="left" vertical="center"/>
      <protection hidden="1"/>
    </xf>
    <xf numFmtId="1" fontId="36" fillId="0" borderId="0" xfId="0" applyNumberFormat="1" applyFont="1" applyBorder="1" applyAlignment="1" applyProtection="1">
      <alignment horizontal="left" vertical="center"/>
      <protection hidden="1"/>
    </xf>
    <xf numFmtId="0" fontId="34" fillId="0" borderId="0" xfId="42" applyFont="1" applyFill="1" applyBorder="1" applyAlignment="1">
      <alignment vertical="top" wrapText="1"/>
    </xf>
    <xf numFmtId="0" fontId="4" fillId="0" borderId="0" xfId="42" applyFont="1" applyFill="1" applyBorder="1" applyAlignment="1">
      <alignment horizontal="right" vertical="top" wrapText="1"/>
    </xf>
    <xf numFmtId="0" fontId="4" fillId="0" borderId="0" xfId="42" applyFont="1" applyFill="1" applyBorder="1" applyAlignment="1">
      <alignment horizontal="left" vertical="top" wrapText="1"/>
    </xf>
    <xf numFmtId="0" fontId="4" fillId="3" borderId="0" xfId="42" applyFont="1" applyFill="1" applyBorder="1" applyAlignment="1">
      <alignment vertical="top" wrapText="1"/>
    </xf>
    <xf numFmtId="0" fontId="4" fillId="4" borderId="0" xfId="42" applyFont="1" applyFill="1" applyBorder="1" applyAlignment="1">
      <alignment vertical="top" wrapText="1"/>
    </xf>
    <xf numFmtId="0" fontId="4" fillId="28" borderId="0" xfId="42" applyFont="1" applyFill="1" applyBorder="1" applyAlignment="1">
      <alignment vertical="top" wrapText="1"/>
    </xf>
    <xf numFmtId="0" fontId="5" fillId="0" borderId="0" xfId="0" applyFont="1" applyFill="1" applyBorder="1"/>
    <xf numFmtId="168" fontId="36" fillId="0" borderId="0" xfId="0" applyNumberFormat="1" applyFont="1" applyBorder="1" applyAlignment="1" applyProtection="1">
      <alignment horizontal="left" vertical="center"/>
      <protection hidden="1"/>
    </xf>
    <xf numFmtId="164" fontId="36" fillId="0" borderId="0" xfId="0" applyNumberFormat="1" applyFont="1" applyBorder="1" applyAlignment="1" applyProtection="1">
      <alignment horizontal="left" vertical="center"/>
      <protection hidden="1"/>
    </xf>
    <xf numFmtId="166" fontId="36" fillId="0" borderId="0" xfId="0" applyNumberFormat="1" applyFont="1" applyBorder="1" applyAlignment="1" applyProtection="1">
      <alignment horizontal="left" vertical="center"/>
      <protection hidden="1"/>
    </xf>
    <xf numFmtId="0" fontId="36" fillId="0" borderId="0" xfId="0" applyNumberFormat="1" applyFont="1" applyBorder="1" applyAlignment="1" applyProtection="1">
      <alignment horizontal="left" vertical="center"/>
      <protection locked="0"/>
    </xf>
    <xf numFmtId="165" fontId="36" fillId="0" borderId="0" xfId="0" applyNumberFormat="1" applyFont="1" applyBorder="1" applyAlignment="1" applyProtection="1">
      <alignment horizontal="left" vertical="center"/>
      <protection hidden="1"/>
    </xf>
    <xf numFmtId="0" fontId="36" fillId="0" borderId="0" xfId="0" applyFont="1" applyFill="1" applyBorder="1" applyAlignment="1">
      <alignment horizontal="left" vertical="center"/>
    </xf>
    <xf numFmtId="0" fontId="36" fillId="0" borderId="0" xfId="0" applyNumberFormat="1" applyFont="1" applyBorder="1" applyAlignment="1">
      <alignment horizontal="left" vertical="center"/>
    </xf>
    <xf numFmtId="0" fontId="0" fillId="0" borderId="0" xfId="0" applyBorder="1"/>
    <xf numFmtId="0" fontId="0" fillId="0" borderId="0" xfId="0" applyBorder="1" applyProtection="1">
      <protection hidden="1"/>
    </xf>
    <xf numFmtId="0" fontId="0" fillId="0" borderId="0" xfId="0" applyBorder="1" applyAlignment="1" applyProtection="1">
      <alignment horizontal="left"/>
      <protection hidden="1"/>
    </xf>
    <xf numFmtId="0" fontId="0" fillId="0" borderId="0" xfId="0" applyBorder="1" applyAlignment="1" applyProtection="1">
      <alignment horizontal="right"/>
      <protection hidden="1"/>
    </xf>
    <xf numFmtId="14" fontId="0" fillId="0" borderId="0" xfId="0" applyNumberFormat="1" applyBorder="1" applyProtection="1">
      <protection hidden="1"/>
    </xf>
    <xf numFmtId="0" fontId="0" fillId="0" borderId="0" xfId="0" applyNumberFormat="1" applyBorder="1"/>
    <xf numFmtId="0" fontId="36" fillId="0" borderId="36" xfId="0" applyFont="1" applyBorder="1" applyAlignment="1">
      <alignment horizontal="left" vertical="center"/>
    </xf>
    <xf numFmtId="168" fontId="36" fillId="0" borderId="32" xfId="0" applyNumberFormat="1" applyFont="1" applyBorder="1" applyAlignment="1" applyProtection="1">
      <alignment horizontal="left" vertical="center"/>
      <protection hidden="1"/>
    </xf>
    <xf numFmtId="1" fontId="36" fillId="0" borderId="32" xfId="0" applyNumberFormat="1" applyFont="1" applyBorder="1" applyAlignment="1" applyProtection="1">
      <alignment horizontal="left" vertical="center"/>
      <protection hidden="1"/>
    </xf>
    <xf numFmtId="164" fontId="36" fillId="0" borderId="32" xfId="0" applyNumberFormat="1" applyFont="1" applyBorder="1" applyAlignment="1" applyProtection="1">
      <alignment horizontal="left" vertical="center"/>
      <protection hidden="1"/>
    </xf>
    <xf numFmtId="166" fontId="36" fillId="0" borderId="32" xfId="0" applyNumberFormat="1" applyFont="1" applyBorder="1" applyAlignment="1" applyProtection="1">
      <alignment horizontal="left" vertical="center"/>
      <protection hidden="1"/>
    </xf>
    <xf numFmtId="0" fontId="36" fillId="0" borderId="32" xfId="0" applyNumberFormat="1" applyFont="1" applyBorder="1" applyAlignment="1" applyProtection="1">
      <alignment horizontal="left" vertical="center"/>
      <protection locked="0"/>
    </xf>
    <xf numFmtId="0" fontId="36" fillId="2" borderId="32" xfId="0" applyFont="1" applyFill="1" applyBorder="1" applyAlignment="1">
      <alignment horizontal="left" vertical="center"/>
    </xf>
    <xf numFmtId="0" fontId="36" fillId="0" borderId="25" xfId="0" applyFont="1" applyBorder="1" applyAlignment="1">
      <alignment horizontal="left" vertical="center"/>
    </xf>
    <xf numFmtId="0" fontId="36" fillId="0" borderId="26" xfId="0" applyFont="1" applyBorder="1" applyAlignment="1">
      <alignment horizontal="left" vertical="center"/>
    </xf>
    <xf numFmtId="168" fontId="36" fillId="0" borderId="27" xfId="0" applyNumberFormat="1" applyFont="1" applyBorder="1" applyAlignment="1" applyProtection="1">
      <alignment horizontal="left" vertical="center"/>
      <protection hidden="1"/>
    </xf>
    <xf numFmtId="1" fontId="36" fillId="0" borderId="27" xfId="0" applyNumberFormat="1" applyFont="1" applyBorder="1" applyAlignment="1" applyProtection="1">
      <alignment horizontal="left" vertical="center"/>
      <protection hidden="1"/>
    </xf>
    <xf numFmtId="164" fontId="36" fillId="0" borderId="27" xfId="0" applyNumberFormat="1" applyFont="1" applyBorder="1" applyAlignment="1" applyProtection="1">
      <alignment horizontal="left" vertical="center"/>
      <protection hidden="1"/>
    </xf>
    <xf numFmtId="166" fontId="36" fillId="0" borderId="27" xfId="0" applyNumberFormat="1" applyFont="1" applyBorder="1" applyAlignment="1" applyProtection="1">
      <alignment horizontal="left" vertical="center"/>
      <protection hidden="1"/>
    </xf>
    <xf numFmtId="0" fontId="36" fillId="0" borderId="27" xfId="0" applyNumberFormat="1" applyFont="1" applyBorder="1" applyAlignment="1" applyProtection="1">
      <alignment horizontal="left" vertical="center"/>
      <protection locked="0"/>
    </xf>
    <xf numFmtId="165" fontId="36" fillId="0" borderId="32" xfId="0" applyNumberFormat="1" applyFont="1" applyBorder="1" applyAlignment="1" applyProtection="1">
      <alignment horizontal="left" vertical="center"/>
      <protection hidden="1"/>
    </xf>
    <xf numFmtId="165" fontId="36" fillId="0" borderId="27" xfId="0" applyNumberFormat="1" applyFont="1" applyBorder="1" applyAlignment="1" applyProtection="1">
      <alignment horizontal="left" vertical="center"/>
      <protection hidden="1"/>
    </xf>
    <xf numFmtId="0" fontId="36" fillId="0" borderId="32" xfId="0" applyFont="1" applyFill="1" applyBorder="1" applyAlignment="1">
      <alignment horizontal="left" vertical="center"/>
    </xf>
    <xf numFmtId="0" fontId="36" fillId="0" borderId="27" xfId="0" applyFont="1" applyFill="1" applyBorder="1" applyAlignment="1">
      <alignment horizontal="left" vertical="center"/>
    </xf>
    <xf numFmtId="0" fontId="0" fillId="0" borderId="33" xfId="0" applyFont="1" applyFill="1" applyBorder="1" applyAlignment="1">
      <alignment vertical="top" wrapText="1"/>
    </xf>
    <xf numFmtId="0" fontId="0" fillId="0" borderId="18" xfId="0" applyFont="1" applyFill="1" applyBorder="1" applyAlignment="1">
      <alignment vertical="top" wrapText="1"/>
    </xf>
    <xf numFmtId="0" fontId="0" fillId="0" borderId="34" xfId="0" applyFont="1" applyFill="1" applyBorder="1" applyAlignment="1">
      <alignment vertical="top" wrapText="1"/>
    </xf>
    <xf numFmtId="0" fontId="0" fillId="0" borderId="35" xfId="0" applyFont="1" applyFill="1" applyBorder="1" applyAlignment="1">
      <alignment vertical="top" wrapText="1"/>
    </xf>
    <xf numFmtId="0" fontId="0" fillId="0" borderId="0" xfId="0" applyFill="1" applyBorder="1" applyAlignment="1">
      <alignment wrapText="1"/>
    </xf>
    <xf numFmtId="1" fontId="0" fillId="0" borderId="0" xfId="0" applyNumberFormat="1" applyFill="1" applyBorder="1" applyAlignment="1">
      <alignment wrapText="1"/>
    </xf>
    <xf numFmtId="0" fontId="37" fillId="3" borderId="28" xfId="0" applyFont="1" applyFill="1" applyBorder="1" applyAlignment="1">
      <alignment vertical="top" wrapText="1"/>
    </xf>
    <xf numFmtId="0" fontId="4" fillId="3" borderId="29" xfId="42" applyFont="1" applyFill="1" applyBorder="1" applyAlignment="1">
      <alignment vertical="top" wrapText="1"/>
    </xf>
    <xf numFmtId="0" fontId="35" fillId="3" borderId="29" xfId="42" applyFont="1" applyFill="1" applyBorder="1" applyAlignment="1">
      <alignment vertical="top" wrapText="1"/>
    </xf>
    <xf numFmtId="0" fontId="0" fillId="3" borderId="29" xfId="0" applyFill="1" applyBorder="1" applyAlignment="1">
      <alignment wrapText="1"/>
    </xf>
    <xf numFmtId="0" fontId="4" fillId="3" borderId="29" xfId="42" applyFont="1" applyFill="1" applyBorder="1" applyAlignment="1">
      <alignment horizontal="center" vertical="top" wrapText="1"/>
    </xf>
    <xf numFmtId="0" fontId="38" fillId="3" borderId="29" xfId="0" applyFont="1" applyFill="1" applyBorder="1" applyAlignment="1">
      <alignment horizontal="center" vertical="top" wrapText="1"/>
    </xf>
    <xf numFmtId="0" fontId="0" fillId="3" borderId="29"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2" xfId="0" applyFill="1" applyBorder="1" applyAlignment="1">
      <alignment horizontal="center" vertical="top" wrapText="1"/>
    </xf>
    <xf numFmtId="0" fontId="36" fillId="0" borderId="2" xfId="0" applyNumberFormat="1" applyFont="1" applyBorder="1" applyAlignment="1" applyProtection="1">
      <alignment horizontal="center" vertical="top"/>
      <protection locked="0"/>
    </xf>
    <xf numFmtId="0" fontId="0" fillId="0" borderId="20" xfId="0" applyFont="1" applyFill="1" applyBorder="1" applyAlignment="1">
      <alignment horizontal="center" vertical="top" wrapText="1"/>
    </xf>
    <xf numFmtId="0" fontId="0" fillId="0" borderId="20" xfId="0" applyFill="1" applyBorder="1" applyAlignment="1">
      <alignment horizontal="center" vertical="top" wrapText="1"/>
    </xf>
    <xf numFmtId="0" fontId="0" fillId="0" borderId="19" xfId="0" applyFont="1" applyFill="1" applyBorder="1" applyAlignment="1">
      <alignment horizontal="center" vertical="top" wrapText="1"/>
    </xf>
    <xf numFmtId="0" fontId="0" fillId="0" borderId="19" xfId="0" applyFill="1" applyBorder="1" applyAlignment="1">
      <alignment horizontal="center" vertical="top" wrapText="1"/>
    </xf>
    <xf numFmtId="0" fontId="36" fillId="0" borderId="20" xfId="0" applyNumberFormat="1" applyFont="1" applyBorder="1" applyAlignment="1" applyProtection="1">
      <alignment horizontal="center" vertical="top"/>
      <protection locked="0"/>
    </xf>
    <xf numFmtId="0" fontId="0" fillId="0" borderId="0" xfId="0" applyAlignment="1">
      <alignment horizontal="left" textRotation="45" wrapText="1"/>
    </xf>
    <xf numFmtId="0" fontId="4" fillId="4" borderId="31" xfId="42" applyFont="1" applyFill="1" applyBorder="1" applyAlignment="1">
      <alignment horizontal="left" textRotation="45" wrapText="1"/>
    </xf>
    <xf numFmtId="0" fontId="35" fillId="4" borderId="0" xfId="42" applyFont="1" applyFill="1" applyBorder="1" applyAlignment="1">
      <alignment horizontal="left" textRotation="45" wrapText="1"/>
    </xf>
    <xf numFmtId="0" fontId="39" fillId="0" borderId="0" xfId="0" applyFont="1"/>
    <xf numFmtId="0" fontId="40" fillId="0" borderId="0" xfId="0" applyFont="1"/>
    <xf numFmtId="0" fontId="0" fillId="32" borderId="2" xfId="0" applyFill="1" applyBorder="1" applyAlignment="1">
      <alignment horizontal="center" vertical="center"/>
    </xf>
    <xf numFmtId="0" fontId="0" fillId="0" borderId="2" xfId="0" applyBorder="1"/>
    <xf numFmtId="0" fontId="41" fillId="0" borderId="0" xfId="0" applyFont="1"/>
    <xf numFmtId="0" fontId="41" fillId="0" borderId="2" xfId="0" applyFont="1" applyBorder="1"/>
    <xf numFmtId="0" fontId="41" fillId="29" borderId="0" xfId="0" applyFont="1" applyFill="1"/>
    <xf numFmtId="167" fontId="0" fillId="0" borderId="2" xfId="0" applyNumberFormat="1" applyBorder="1"/>
    <xf numFmtId="167" fontId="0" fillId="29" borderId="2" xfId="0" applyNumberFormat="1" applyFill="1" applyBorder="1"/>
    <xf numFmtId="0" fontId="0" fillId="0" borderId="20" xfId="0" applyBorder="1"/>
    <xf numFmtId="0" fontId="0" fillId="29" borderId="20" xfId="0" applyFill="1" applyBorder="1"/>
    <xf numFmtId="0" fontId="0" fillId="30" borderId="22" xfId="0" applyFill="1" applyBorder="1" applyAlignment="1">
      <alignment horizontal="center" vertical="center"/>
    </xf>
    <xf numFmtId="0" fontId="0" fillId="32" borderId="1" xfId="0" applyFill="1" applyBorder="1" applyAlignment="1">
      <alignment horizontal="center" vertical="center"/>
    </xf>
    <xf numFmtId="0" fontId="0" fillId="32" borderId="37" xfId="0" applyFill="1" applyBorder="1" applyAlignment="1">
      <alignment horizontal="center" vertical="center"/>
    </xf>
    <xf numFmtId="0" fontId="0" fillId="31" borderId="38" xfId="0" applyFill="1" applyBorder="1" applyAlignment="1">
      <alignment horizontal="center" vertical="center"/>
    </xf>
    <xf numFmtId="0" fontId="0" fillId="31" borderId="39" xfId="0" applyFill="1" applyBorder="1" applyAlignment="1">
      <alignment horizontal="center" vertical="center"/>
    </xf>
    <xf numFmtId="0" fontId="0" fillId="31" borderId="40" xfId="0" applyFill="1" applyBorder="1" applyAlignment="1">
      <alignment horizontal="center" vertical="center"/>
    </xf>
    <xf numFmtId="167" fontId="0" fillId="0" borderId="20" xfId="0" applyNumberFormat="1" applyBorder="1"/>
    <xf numFmtId="167" fontId="0" fillId="29" borderId="20" xfId="0" applyNumberFormat="1" applyFill="1" applyBorder="1"/>
    <xf numFmtId="167" fontId="0" fillId="0" borderId="41" xfId="0" applyNumberFormat="1" applyBorder="1"/>
    <xf numFmtId="167" fontId="0" fillId="0" borderId="21" xfId="0" applyNumberFormat="1" applyBorder="1"/>
    <xf numFmtId="167" fontId="0" fillId="0" borderId="42" xfId="0" applyNumberFormat="1" applyBorder="1"/>
    <xf numFmtId="0" fontId="0" fillId="30" borderId="23" xfId="0" applyFill="1" applyBorder="1" applyAlignment="1">
      <alignment horizontal="center" vertical="center"/>
    </xf>
    <xf numFmtId="0" fontId="0" fillId="30" borderId="24" xfId="0" applyFill="1" applyBorder="1" applyAlignment="1">
      <alignment horizontal="center" vertical="center"/>
    </xf>
  </cellXfs>
  <cellStyles count="91">
    <cellStyle name="20% - Accent1 2" xfId="49"/>
    <cellStyle name="20% - Accent2 2" xfId="50"/>
    <cellStyle name="20% - Accent3 2" xfId="51"/>
    <cellStyle name="20% - Accent4 2" xfId="52"/>
    <cellStyle name="20% - Accent5 2" xfId="53"/>
    <cellStyle name="20% - Accent6 2" xfId="54"/>
    <cellStyle name="40% - Accent1 2" xfId="55"/>
    <cellStyle name="40% - Accent2 2" xfId="56"/>
    <cellStyle name="40% - Accent3 2" xfId="57"/>
    <cellStyle name="40% - Accent4 2" xfId="58"/>
    <cellStyle name="40% - Accent5 2" xfId="59"/>
    <cellStyle name="40% - Accent6 2" xfId="60"/>
    <cellStyle name="60% - Accent1 2" xfId="61"/>
    <cellStyle name="60% - Accent2 2" xfId="62"/>
    <cellStyle name="60% - Accent3 2" xfId="63"/>
    <cellStyle name="60% - Accent4 2" xfId="64"/>
    <cellStyle name="60% - Accent5 2" xfId="65"/>
    <cellStyle name="60% - Accent6 2" xfId="66"/>
    <cellStyle name="Accent1 2" xfId="67"/>
    <cellStyle name="Accent2 2" xfId="68"/>
    <cellStyle name="Accent3 2" xfId="69"/>
    <cellStyle name="Accent4 2" xfId="70"/>
    <cellStyle name="Accent5 2" xfId="71"/>
    <cellStyle name="Accent6 2" xfId="72"/>
    <cellStyle name="Berekening 2" xfId="73"/>
    <cellStyle name="Controlecel 2" xfId="74"/>
    <cellStyle name="Gekoppelde cel 2" xfId="75"/>
    <cellStyle name="Goed 2" xfId="76"/>
    <cellStyle name="Invoer 2" xfId="77"/>
    <cellStyle name="Kop 1 2" xfId="78"/>
    <cellStyle name="Kop 2 2" xfId="79"/>
    <cellStyle name="Kop 3 2" xfId="80"/>
    <cellStyle name="Kop 4 2" xfId="81"/>
    <cellStyle name="Neutraal 2" xfId="82"/>
    <cellStyle name="Normaal" xfId="1"/>
    <cellStyle name="Normaal 2" xfId="2"/>
    <cellStyle name="Normal 4" xfId="3"/>
    <cellStyle name="Normal_buitenland_2009" xfId="4"/>
    <cellStyle name="Notitie 2" xfId="83"/>
    <cellStyle name="Ongeldig 2" xfId="84"/>
    <cellStyle name="Standaard" xfId="0" builtinId="0"/>
    <cellStyle name="Standaard 10" xfId="5"/>
    <cellStyle name="Standaard 11" xfId="6"/>
    <cellStyle name="Standaard 12" xfId="7"/>
    <cellStyle name="Standaard 13" xfId="8"/>
    <cellStyle name="Standaard 14" xfId="9"/>
    <cellStyle name="Standaard 15" xfId="10"/>
    <cellStyle name="Standaard 16" xfId="11"/>
    <cellStyle name="Standaard 17" xfId="12"/>
    <cellStyle name="Standaard 18" xfId="13"/>
    <cellStyle name="Standaard 19" xfId="14"/>
    <cellStyle name="Standaard 2" xfId="15"/>
    <cellStyle name="Standaard 20" xfId="16"/>
    <cellStyle name="Standaard 21" xfId="17"/>
    <cellStyle name="Standaard 22" xfId="18"/>
    <cellStyle name="Standaard 23" xfId="19"/>
    <cellStyle name="Standaard 24" xfId="20"/>
    <cellStyle name="Standaard 25" xfId="21"/>
    <cellStyle name="Standaard 26" xfId="22"/>
    <cellStyle name="Standaard 27" xfId="23"/>
    <cellStyle name="Standaard 28" xfId="24"/>
    <cellStyle name="Standaard 29" xfId="25"/>
    <cellStyle name="Standaard 3" xfId="26"/>
    <cellStyle name="Standaard 30" xfId="27"/>
    <cellStyle name="Standaard 31" xfId="28"/>
    <cellStyle name="Standaard 32" xfId="29"/>
    <cellStyle name="Standaard 33" xfId="30"/>
    <cellStyle name="Standaard 34" xfId="31"/>
    <cellStyle name="Standaard 35" xfId="32"/>
    <cellStyle name="Standaard 36" xfId="33"/>
    <cellStyle name="Standaard 37" xfId="34"/>
    <cellStyle name="Standaard 38" xfId="35"/>
    <cellStyle name="Standaard 39" xfId="36"/>
    <cellStyle name="Standaard 4" xfId="37"/>
    <cellStyle name="Standaard 40" xfId="38"/>
    <cellStyle name="Standaard 41" xfId="39"/>
    <cellStyle name="Standaard 42" xfId="40"/>
    <cellStyle name="Standaard 43" xfId="41"/>
    <cellStyle name="Standaard 44" xfId="42"/>
    <cellStyle name="Standaard 44 2" xfId="43"/>
    <cellStyle name="Standaard 44 3" xfId="90"/>
    <cellStyle name="Standaard 5" xfId="44"/>
    <cellStyle name="Standaard 6" xfId="45"/>
    <cellStyle name="Standaard 7" xfId="46"/>
    <cellStyle name="Standaard 8" xfId="47"/>
    <cellStyle name="Standaard 9" xfId="48"/>
    <cellStyle name="Titel 2" xfId="85"/>
    <cellStyle name="Totaal 2" xfId="86"/>
    <cellStyle name="Uitvoer 2" xfId="87"/>
    <cellStyle name="Verklarende tekst 2" xfId="88"/>
    <cellStyle name="Waarschuwingstekst 2" xfId="89"/>
  </cellStyles>
  <dxfs count="9">
    <dxf>
      <font>
        <color rgb="FF006100"/>
      </font>
      <fill>
        <patternFill>
          <bgColor rgb="FFC6EFCE"/>
        </patternFill>
      </fill>
    </dxf>
    <dxf>
      <font>
        <color theme="9" tint="-0.24994659260841701"/>
      </font>
      <fill>
        <patternFill>
          <bgColor theme="9" tint="0.79998168889431442"/>
        </patternFill>
      </fill>
    </dxf>
    <dxf>
      <font>
        <color rgb="FF9C0006"/>
      </font>
      <fill>
        <patternFill>
          <bgColor rgb="FFFFC7CE"/>
        </patternFill>
      </fill>
    </dxf>
    <dxf>
      <font>
        <color rgb="FF006100"/>
      </font>
      <fill>
        <patternFill>
          <bgColor rgb="FFC6EFCE"/>
        </patternFill>
      </fill>
    </dxf>
    <dxf>
      <font>
        <color theme="9" tint="-0.24994659260841701"/>
      </font>
      <fill>
        <patternFill>
          <bgColor theme="9" tint="0.79998168889431442"/>
        </patternFill>
      </fill>
    </dxf>
    <dxf>
      <font>
        <color rgb="FF9C0006"/>
      </font>
      <fill>
        <patternFill>
          <bgColor rgb="FFFFC7CE"/>
        </patternFill>
      </fill>
    </dxf>
    <dxf>
      <font>
        <color theme="5"/>
      </font>
      <fill>
        <patternFill>
          <bgColor theme="5" tint="0.79998168889431442"/>
        </patternFill>
      </fill>
    </dxf>
    <dxf>
      <font>
        <color theme="6"/>
      </font>
      <fill>
        <patternFill>
          <bgColor theme="6" tint="0.79998168889431442"/>
        </patternFill>
      </fill>
    </dxf>
    <dxf>
      <font>
        <color theme="9"/>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komsa.toerismevlaanderen.be/personeelsgids/Documents/overzicht_persone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_Ago_Projectwerking/11_4_projecten_2013/Lopende_projecten/CE_2013_11_EWI_ao_pep_VBEFRO/Inhoud/Tijdsallocatieoefening/Invulsjabloon_tijdsallocat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Lijsten"/>
      <sheetName val="LijstHoofden"/>
      <sheetName val="Blad2"/>
    </sheetNames>
    <sheetDataSet>
      <sheetData sheetId="0" refreshError="1"/>
      <sheetData sheetId="1">
        <row r="1">
          <cell r="B1" t="str">
            <v>Lijst Departementen</v>
          </cell>
          <cell r="C1" t="str">
            <v>Lijst Titels</v>
          </cell>
          <cell r="D1" t="str">
            <v>Lijst Landen</v>
          </cell>
          <cell r="E1" t="str">
            <v>Lijst Diensten</v>
          </cell>
        </row>
        <row r="3">
          <cell r="B3" t="str">
            <v>AG</v>
          </cell>
          <cell r="C3" t="str">
            <v>Administrateur-Generaal</v>
          </cell>
          <cell r="D3" t="str">
            <v>BELGIE-BE</v>
          </cell>
          <cell r="E3" t="str">
            <v>Communicatie</v>
          </cell>
        </row>
        <row r="4">
          <cell r="B4" t="str">
            <v>Detachering</v>
          </cell>
          <cell r="C4" t="str">
            <v>Afdelingshoofd</v>
          </cell>
          <cell r="D4" t="str">
            <v>FRANKRIJK-FR</v>
          </cell>
          <cell r="E4" t="str">
            <v>Account management en beurzen</v>
          </cell>
        </row>
        <row r="5">
          <cell r="B5" t="str">
            <v>Toerisme voor Allen</v>
          </cell>
          <cell r="C5" t="str">
            <v>Diensthoofd</v>
          </cell>
          <cell r="E5" t="str">
            <v>Buurlanden</v>
          </cell>
        </row>
        <row r="6">
          <cell r="B6" t="str">
            <v>K&amp;I</v>
          </cell>
          <cell r="E6" t="str">
            <v>Detachering</v>
          </cell>
        </row>
        <row r="7">
          <cell r="B7" t="str">
            <v>Kwaliteitszorg</v>
          </cell>
          <cell r="E7" t="str">
            <v>Europese Markten</v>
          </cell>
        </row>
        <row r="8">
          <cell r="B8" t="str">
            <v>Marketing &amp; internationale markten</v>
          </cell>
          <cell r="E8" t="str">
            <v>Toeristische vorming</v>
          </cell>
        </row>
        <row r="9">
          <cell r="B9" t="str">
            <v>MOD</v>
          </cell>
          <cell r="E9" t="str">
            <v>Financiën Begroting</v>
          </cell>
        </row>
        <row r="10">
          <cell r="B10" t="str">
            <v>Marketingontwikkeling</v>
          </cell>
          <cell r="E10" t="str">
            <v>Handhaving</v>
          </cell>
        </row>
        <row r="11">
          <cell r="B11" t="str">
            <v>Sectorondersteuning</v>
          </cell>
          <cell r="E11" t="str">
            <v>HRM</v>
          </cell>
        </row>
        <row r="12">
          <cell r="E12" t="str">
            <v>ICT</v>
          </cell>
        </row>
        <row r="13">
          <cell r="E13" t="str">
            <v>Infokantoor</v>
          </cell>
        </row>
        <row r="14">
          <cell r="E14" t="str">
            <v>GIS en Informatiemanagement</v>
          </cell>
        </row>
        <row r="15">
          <cell r="E15" t="str">
            <v>Intercontinentale Markten</v>
          </cell>
        </row>
        <row r="16">
          <cell r="E16" t="str">
            <v>Toerisme voor allen secret</v>
          </cell>
        </row>
        <row r="17">
          <cell r="E17" t="str">
            <v>Juridische dienst</v>
          </cell>
        </row>
        <row r="18">
          <cell r="E18" t="str">
            <v>Kwaliteitszorg</v>
          </cell>
        </row>
        <row r="19">
          <cell r="E19" t="str">
            <v>Logiesverstrekkende bedrijven</v>
          </cell>
        </row>
        <row r="20">
          <cell r="E20" t="str">
            <v>Facility &amp; logistiek</v>
          </cell>
        </row>
        <row r="21">
          <cell r="E21" t="str">
            <v>Marketingontwikkeling binnenland</v>
          </cell>
        </row>
        <row r="22">
          <cell r="E22" t="str">
            <v>Marketing China</v>
          </cell>
        </row>
        <row r="23">
          <cell r="E23" t="str">
            <v>MICE</v>
          </cell>
        </row>
        <row r="24">
          <cell r="E24" t="str">
            <v>Marketing Den Haag</v>
          </cell>
        </row>
        <row r="25">
          <cell r="E25" t="str">
            <v>Marketing Parijs</v>
          </cell>
        </row>
        <row r="26">
          <cell r="E26" t="str">
            <v>Marketing en internat. markten secretariaat</v>
          </cell>
        </row>
        <row r="27">
          <cell r="E27" t="str">
            <v>Marketingontwikkeling</v>
          </cell>
        </row>
        <row r="28">
          <cell r="E28" t="str">
            <v>Trends en onlinemarketing</v>
          </cell>
        </row>
        <row r="29">
          <cell r="E29" t="str">
            <v>Openluchtrecreatieve bedrijven</v>
          </cell>
        </row>
        <row r="30">
          <cell r="E30" t="str">
            <v>MOD secretariaat</v>
          </cell>
        </row>
        <row r="31">
          <cell r="E31" t="str">
            <v>Directe Investeringen</v>
          </cell>
        </row>
        <row r="32">
          <cell r="E32" t="str">
            <v>Productontwikkeling</v>
          </cell>
        </row>
        <row r="33">
          <cell r="E33" t="str">
            <v>Reisbureaus</v>
          </cell>
        </row>
        <row r="34">
          <cell r="E34" t="str">
            <v>Stafdienst</v>
          </cell>
        </row>
        <row r="35">
          <cell r="E35" t="str">
            <v>Planning &amp; Onderzoek</v>
          </cell>
        </row>
        <row r="36">
          <cell r="E36" t="str">
            <v>Toegankelijkheid</v>
          </cell>
        </row>
        <row r="37">
          <cell r="E37" t="str">
            <v>Toerisme voor Allen</v>
          </cell>
        </row>
        <row r="38">
          <cell r="E38" t="str">
            <v>Sectorondersteuning</v>
          </cell>
        </row>
        <row r="39">
          <cell r="E39" t="str">
            <v>Vakantieparticipatie</v>
          </cell>
        </row>
      </sheetData>
      <sheetData sheetId="2">
        <row r="1">
          <cell r="A1" t="str">
            <v>Luc Gobin</v>
          </cell>
        </row>
        <row r="2">
          <cell r="A2" t="str">
            <v>Hilde Janssens</v>
          </cell>
        </row>
        <row r="3">
          <cell r="A3" t="str">
            <v>Piet Jonckers</v>
          </cell>
        </row>
        <row r="4">
          <cell r="A4" t="str">
            <v>Rita Nowe</v>
          </cell>
        </row>
        <row r="5">
          <cell r="A5" t="str">
            <v>Claude Roelandt</v>
          </cell>
        </row>
        <row r="6">
          <cell r="A6" t="str">
            <v>Mario Stevens</v>
          </cell>
        </row>
        <row r="7">
          <cell r="A7" t="str">
            <v>Katrien Van Ginderachter</v>
          </cell>
        </row>
        <row r="8">
          <cell r="A8" t="str">
            <v>Jacques Van gampelaere</v>
          </cell>
        </row>
        <row r="9">
          <cell r="A9" t="str">
            <v>Jan Van Praet</v>
          </cell>
        </row>
        <row r="10">
          <cell r="A10" t="str">
            <v>Greet Vandenrijt</v>
          </cell>
        </row>
        <row r="11">
          <cell r="A11" t="str">
            <v>Jos Vercruysse</v>
          </cell>
        </row>
        <row r="12">
          <cell r="A12" t="str">
            <v>Jan Wittouck</v>
          </cell>
        </row>
        <row r="13">
          <cell r="A13" t="str">
            <v>Dirk Mertens</v>
          </cell>
        </row>
        <row r="14">
          <cell r="A14" t="str">
            <v>Anja Verwilghen</v>
          </cell>
        </row>
        <row r="15">
          <cell r="A15" t="str">
            <v>Greet Mertens</v>
          </cell>
        </row>
        <row r="16">
          <cell r="A16" t="str">
            <v>Katrien Mampaey</v>
          </cell>
        </row>
        <row r="17">
          <cell r="A17" t="str">
            <v>Dave Van den Broeck</v>
          </cell>
        </row>
        <row r="18">
          <cell r="A18" t="str">
            <v>Elke Dens</v>
          </cell>
        </row>
        <row r="19">
          <cell r="A19" t="str">
            <v>Benedikte De Vos</v>
          </cell>
        </row>
        <row r="20">
          <cell r="A20" t="str">
            <v>Veerle Viaene</v>
          </cell>
        </row>
        <row r="21">
          <cell r="A21" t="str">
            <v>Ignace Alvarez-Rodriguez</v>
          </cell>
        </row>
        <row r="22">
          <cell r="A22" t="str">
            <v>Els Lowyck</v>
          </cell>
        </row>
        <row r="23">
          <cell r="A23" t="str">
            <v>Marianne Schapmans</v>
          </cell>
        </row>
        <row r="24">
          <cell r="A24" t="str">
            <v>An Pieters</v>
          </cell>
        </row>
        <row r="25">
          <cell r="A25" t="str">
            <v>Tako Vandenberghe</v>
          </cell>
        </row>
        <row r="26">
          <cell r="A26" t="str">
            <v>Dirk Mechelaere</v>
          </cell>
        </row>
        <row r="27">
          <cell r="A27" t="str">
            <v>Bart Dekoninck</v>
          </cell>
        </row>
        <row r="28">
          <cell r="A28" t="str">
            <v>Peter De Wilde</v>
          </cell>
        </row>
        <row r="29">
          <cell r="A29" t="str">
            <v>Laurette Thiry</v>
          </cell>
        </row>
        <row r="30">
          <cell r="A30" t="str">
            <v>Betty Vanderkelen</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ulsjabloon1"/>
      <sheetName val="Invulsjabloon 2"/>
      <sheetName val="Leeswijzer"/>
      <sheetName val="Tips voor verdeling"/>
      <sheetName val="Proceslijst2"/>
      <sheetName val="Generiek"/>
      <sheetName val="D2"/>
      <sheetName val="CA"/>
      <sheetName val="D3"/>
      <sheetName val="Generieke EEE coördinatie"/>
      <sheetName val="Adhoc taken"/>
    </sheetNames>
    <sheetDataSet>
      <sheetData sheetId="0"/>
      <sheetData sheetId="1"/>
      <sheetData sheetId="2"/>
      <sheetData sheetId="3"/>
      <sheetData sheetId="4">
        <row r="2">
          <cell r="A2" t="str">
            <v>Generieke_taken</v>
          </cell>
        </row>
        <row r="3">
          <cell r="A3" t="str">
            <v>D2_EFRO</v>
          </cell>
        </row>
        <row r="4">
          <cell r="A4" t="str">
            <v>D2_</v>
          </cell>
        </row>
        <row r="5">
          <cell r="A5" t="str">
            <v>D3_EFRO</v>
          </cell>
        </row>
        <row r="6">
          <cell r="A6" t="str">
            <v>EFRO_generiek</v>
          </cell>
        </row>
        <row r="7">
          <cell r="A7" t="str">
            <v>Niet_Procesmatige_taken</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53"/>
  <sheetViews>
    <sheetView showGridLines="0" tabSelected="1" view="pageLayout" zoomScale="80" zoomScaleNormal="100" zoomScalePageLayoutView="80" workbookViewId="0">
      <selection activeCell="A2" sqref="A2"/>
    </sheetView>
  </sheetViews>
  <sheetFormatPr defaultColWidth="9.109375" defaultRowHeight="14.4" x14ac:dyDescent="0.3"/>
  <cols>
    <col min="1" max="1" width="127.5546875" style="11" bestFit="1" customWidth="1"/>
    <col min="2" max="16384" width="9.109375" style="11"/>
  </cols>
  <sheetData>
    <row r="1" spans="1:1" s="3" customFormat="1" ht="24" customHeight="1" x14ac:dyDescent="0.25">
      <c r="A1" s="2" t="s">
        <v>324</v>
      </c>
    </row>
    <row r="2" spans="1:1" s="3" customFormat="1" ht="28.8" x14ac:dyDescent="0.25">
      <c r="A2" s="4" t="s">
        <v>306</v>
      </c>
    </row>
    <row r="3" spans="1:1" s="3" customFormat="1" ht="14.25" x14ac:dyDescent="0.2">
      <c r="A3" s="5"/>
    </row>
    <row r="4" spans="1:1" s="3" customFormat="1" ht="14.25" x14ac:dyDescent="0.2">
      <c r="A4" s="47" t="s">
        <v>34</v>
      </c>
    </row>
    <row r="5" spans="1:1" s="3" customFormat="1" ht="14.25" x14ac:dyDescent="0.2">
      <c r="A5" s="17" t="s">
        <v>307</v>
      </c>
    </row>
    <row r="6" spans="1:1" s="3" customFormat="1" ht="14.25" x14ac:dyDescent="0.2">
      <c r="A6" s="17" t="s">
        <v>172</v>
      </c>
    </row>
    <row r="7" spans="1:1" s="3" customFormat="1" ht="14.25" x14ac:dyDescent="0.2">
      <c r="A7" s="17" t="s">
        <v>308</v>
      </c>
    </row>
    <row r="8" spans="1:1" s="3" customFormat="1" ht="13.8" x14ac:dyDescent="0.25">
      <c r="A8" s="17" t="s">
        <v>173</v>
      </c>
    </row>
    <row r="9" spans="1:1" s="3" customFormat="1" ht="28.5" x14ac:dyDescent="0.2">
      <c r="A9" s="18" t="s">
        <v>309</v>
      </c>
    </row>
    <row r="10" spans="1:1" s="3" customFormat="1" ht="14.25" x14ac:dyDescent="0.2">
      <c r="A10" s="17" t="s">
        <v>180</v>
      </c>
    </row>
    <row r="11" spans="1:1" s="3" customFormat="1" ht="14.25" x14ac:dyDescent="0.2">
      <c r="A11" s="6"/>
    </row>
    <row r="12" spans="1:1" s="3" customFormat="1" ht="14.25" x14ac:dyDescent="0.2">
      <c r="A12" s="47" t="s">
        <v>35</v>
      </c>
    </row>
    <row r="13" spans="1:1" s="3" customFormat="1" ht="14.25" x14ac:dyDescent="0.2">
      <c r="A13" s="17" t="s">
        <v>310</v>
      </c>
    </row>
    <row r="14" spans="1:1" s="3" customFormat="1" ht="42.75" x14ac:dyDescent="0.2">
      <c r="A14" s="18" t="s">
        <v>311</v>
      </c>
    </row>
    <row r="15" spans="1:1" s="3" customFormat="1" ht="41.4" x14ac:dyDescent="0.25">
      <c r="A15" s="18" t="s">
        <v>312</v>
      </c>
    </row>
    <row r="16" spans="1:1" s="3" customFormat="1" ht="14.25" x14ac:dyDescent="0.2">
      <c r="A16" s="6"/>
    </row>
    <row r="17" spans="1:1" s="3" customFormat="1" ht="14.25" x14ac:dyDescent="0.2">
      <c r="A17" s="47" t="s">
        <v>174</v>
      </c>
    </row>
    <row r="18" spans="1:1" s="3" customFormat="1" ht="14.25" x14ac:dyDescent="0.2">
      <c r="A18" s="46" t="s">
        <v>175</v>
      </c>
    </row>
    <row r="19" spans="1:1" s="3" customFormat="1" ht="28.5" x14ac:dyDescent="0.2">
      <c r="A19" s="18" t="s">
        <v>176</v>
      </c>
    </row>
    <row r="20" spans="1:1" s="3" customFormat="1" ht="30.75" customHeight="1" x14ac:dyDescent="0.2">
      <c r="A20" s="18" t="s">
        <v>313</v>
      </c>
    </row>
    <row r="21" spans="1:1" s="3" customFormat="1" ht="14.25" x14ac:dyDescent="0.2">
      <c r="A21" s="17" t="s">
        <v>314</v>
      </c>
    </row>
    <row r="22" spans="1:1" s="3" customFormat="1" ht="27.6" x14ac:dyDescent="0.25">
      <c r="A22" s="18" t="s">
        <v>315</v>
      </c>
    </row>
    <row r="23" spans="1:1" s="3" customFormat="1" ht="13.8" x14ac:dyDescent="0.25">
      <c r="A23" s="17" t="s">
        <v>177</v>
      </c>
    </row>
    <row r="24" spans="1:1" s="3" customFormat="1" ht="13.8" x14ac:dyDescent="0.25">
      <c r="A24" s="6"/>
    </row>
    <row r="25" spans="1:1" s="3" customFormat="1" ht="13.8" x14ac:dyDescent="0.25">
      <c r="A25" s="47" t="s">
        <v>36</v>
      </c>
    </row>
    <row r="26" spans="1:1" s="3" customFormat="1" ht="41.4" x14ac:dyDescent="0.25">
      <c r="A26" s="18" t="s">
        <v>316</v>
      </c>
    </row>
    <row r="27" spans="1:1" s="3" customFormat="1" ht="55.2" x14ac:dyDescent="0.25">
      <c r="A27" s="18" t="s">
        <v>317</v>
      </c>
    </row>
    <row r="28" spans="1:1" s="3" customFormat="1" ht="13.8" x14ac:dyDescent="0.25">
      <c r="A28" s="17" t="s">
        <v>178</v>
      </c>
    </row>
    <row r="29" spans="1:1" s="3" customFormat="1" ht="13.8" x14ac:dyDescent="0.25">
      <c r="A29" s="17" t="s">
        <v>179</v>
      </c>
    </row>
    <row r="30" spans="1:1" s="3" customFormat="1" ht="13.8" x14ac:dyDescent="0.25">
      <c r="A30" s="9"/>
    </row>
    <row r="31" spans="1:1" s="3" customFormat="1" ht="13.8" x14ac:dyDescent="0.25">
      <c r="A31" s="47" t="s">
        <v>181</v>
      </c>
    </row>
    <row r="32" spans="1:1" s="3" customFormat="1" ht="27.6" x14ac:dyDescent="0.25">
      <c r="A32" s="18" t="s">
        <v>318</v>
      </c>
    </row>
    <row r="33" spans="1:1" s="3" customFormat="1" ht="43.5" customHeight="1" x14ac:dyDescent="0.25">
      <c r="A33" s="18" t="s">
        <v>319</v>
      </c>
    </row>
    <row r="34" spans="1:1" s="3" customFormat="1" ht="27.6" x14ac:dyDescent="0.25">
      <c r="A34" s="18" t="s">
        <v>182</v>
      </c>
    </row>
    <row r="35" spans="1:1" s="3" customFormat="1" ht="13.8" x14ac:dyDescent="0.25">
      <c r="A35" s="7"/>
    </row>
    <row r="36" spans="1:1" s="3" customFormat="1" ht="13.8" x14ac:dyDescent="0.25">
      <c r="A36" s="47" t="s">
        <v>37</v>
      </c>
    </row>
    <row r="37" spans="1:1" s="3" customFormat="1" ht="27.6" x14ac:dyDescent="0.25">
      <c r="A37" s="18" t="s">
        <v>320</v>
      </c>
    </row>
    <row r="38" spans="1:1" s="3" customFormat="1" ht="13.8" x14ac:dyDescent="0.25">
      <c r="A38" s="17" t="s">
        <v>321</v>
      </c>
    </row>
    <row r="39" spans="1:1" s="3" customFormat="1" ht="13.8" x14ac:dyDescent="0.25">
      <c r="A39" s="18" t="s">
        <v>183</v>
      </c>
    </row>
    <row r="40" spans="1:1" s="3" customFormat="1" x14ac:dyDescent="0.25">
      <c r="A40" s="46" t="s">
        <v>185</v>
      </c>
    </row>
    <row r="41" spans="1:1" s="3" customFormat="1" ht="13.8" x14ac:dyDescent="0.25">
      <c r="A41" s="17" t="s">
        <v>184</v>
      </c>
    </row>
    <row r="42" spans="1:1" s="3" customFormat="1" ht="13.8" x14ac:dyDescent="0.25">
      <c r="A42" s="8" t="s">
        <v>322</v>
      </c>
    </row>
    <row r="43" spans="1:1" s="3" customFormat="1" ht="27.6" x14ac:dyDescent="0.25">
      <c r="A43" s="8" t="s">
        <v>323</v>
      </c>
    </row>
    <row r="44" spans="1:1" s="3" customFormat="1" ht="13.8" x14ac:dyDescent="0.25">
      <c r="A44" s="10"/>
    </row>
    <row r="45" spans="1:1" s="3" customFormat="1" ht="13.8" x14ac:dyDescent="0.25">
      <c r="A45" s="18"/>
    </row>
    <row r="46" spans="1:1" s="3" customFormat="1" ht="13.8" x14ac:dyDescent="0.25">
      <c r="A46" s="17"/>
    </row>
    <row r="47" spans="1:1" s="3" customFormat="1" ht="13.8" x14ac:dyDescent="0.25">
      <c r="A47" s="8"/>
    </row>
    <row r="48" spans="1:1" s="3" customFormat="1" ht="13.8" x14ac:dyDescent="0.25">
      <c r="A48" s="6"/>
    </row>
    <row r="49" spans="1:1" s="3" customFormat="1" ht="13.8" x14ac:dyDescent="0.25">
      <c r="A49" s="8"/>
    </row>
    <row r="50" spans="1:1" s="3" customFormat="1" ht="13.8" x14ac:dyDescent="0.25">
      <c r="A50" s="6"/>
    </row>
    <row r="51" spans="1:1" s="3" customFormat="1" ht="13.8" x14ac:dyDescent="0.25">
      <c r="A51" s="8"/>
    </row>
    <row r="52" spans="1:1" s="3" customFormat="1" ht="13.8" x14ac:dyDescent="0.25">
      <c r="A52" s="6"/>
    </row>
    <row r="53" spans="1:1" s="3" customFormat="1" ht="13.8" x14ac:dyDescent="0.25">
      <c r="A53" s="8"/>
    </row>
  </sheetData>
  <pageMargins left="0.7" right="0.7" top="0.75" bottom="0.75" header="0.3" footer="0.3"/>
  <pageSetup paperSize="9" orientation="portrait" r:id="rId1"/>
  <headerFooter>
    <oddHeader>&amp;CHandleiding</oddHeader>
    <oddFooter>&amp;CHandleiding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22"/>
  <sheetViews>
    <sheetView view="pageLayout" zoomScaleNormal="100" zoomScaleSheetLayoutView="100" workbookViewId="0">
      <selection activeCell="A11" sqref="A11"/>
    </sheetView>
  </sheetViews>
  <sheetFormatPr defaultColWidth="9.109375" defaultRowHeight="13.2" x14ac:dyDescent="0.25"/>
  <cols>
    <col min="1" max="1" width="120.44140625" style="13" customWidth="1"/>
    <col min="2" max="2" width="31.88671875" style="13" customWidth="1"/>
    <col min="3" max="16384" width="9.109375" style="13"/>
  </cols>
  <sheetData>
    <row r="1" spans="1:1" ht="103.5" customHeight="1" x14ac:dyDescent="0.2">
      <c r="A1" s="12" t="s">
        <v>168</v>
      </c>
    </row>
    <row r="2" spans="1:1" ht="21" customHeight="1" thickBot="1" x14ac:dyDescent="0.3">
      <c r="A2" s="14" t="s">
        <v>170</v>
      </c>
    </row>
    <row r="3" spans="1:1" ht="96.75" customHeight="1" thickTop="1" x14ac:dyDescent="0.2">
      <c r="A3" s="37" t="s">
        <v>171</v>
      </c>
    </row>
    <row r="4" spans="1:1" ht="42.75" customHeight="1" x14ac:dyDescent="0.2">
      <c r="A4" s="38" t="s">
        <v>25</v>
      </c>
    </row>
    <row r="5" spans="1:1" ht="88.5" customHeight="1" x14ac:dyDescent="0.2">
      <c r="A5" s="38" t="s">
        <v>26</v>
      </c>
    </row>
    <row r="6" spans="1:1" ht="34.5" customHeight="1" x14ac:dyDescent="0.25">
      <c r="A6" s="38" t="s">
        <v>27</v>
      </c>
    </row>
    <row r="7" spans="1:1" ht="33.75" customHeight="1" thickBot="1" x14ac:dyDescent="0.3">
      <c r="A7" s="39" t="s">
        <v>28</v>
      </c>
    </row>
    <row r="8" spans="1:1" ht="13.8" thickTop="1" x14ac:dyDescent="0.25">
      <c r="A8" s="12"/>
    </row>
    <row r="9" spans="1:1" s="15" customFormat="1" ht="27" customHeight="1" x14ac:dyDescent="0.3">
      <c r="A9" s="43" t="s">
        <v>169</v>
      </c>
    </row>
    <row r="10" spans="1:1" ht="72.75" customHeight="1" thickBot="1" x14ac:dyDescent="0.3">
      <c r="A10" s="40" t="s">
        <v>186</v>
      </c>
    </row>
    <row r="11" spans="1:1" ht="13.8" thickTop="1" x14ac:dyDescent="0.25">
      <c r="A11" s="12"/>
    </row>
    <row r="12" spans="1:1" ht="24.75" customHeight="1" x14ac:dyDescent="0.25">
      <c r="A12" s="45" t="s">
        <v>29</v>
      </c>
    </row>
    <row r="13" spans="1:1" ht="53.25" customHeight="1" x14ac:dyDescent="0.25">
      <c r="A13" s="44" t="s">
        <v>30</v>
      </c>
    </row>
    <row r="14" spans="1:1" s="15" customFormat="1" ht="30" customHeight="1" x14ac:dyDescent="0.25">
      <c r="A14" s="41" t="s">
        <v>167</v>
      </c>
    </row>
    <row r="15" spans="1:1" ht="34.5" customHeight="1" thickBot="1" x14ac:dyDescent="0.3">
      <c r="A15" s="42" t="s">
        <v>31</v>
      </c>
    </row>
    <row r="16" spans="1:1" ht="13.8" thickTop="1" x14ac:dyDescent="0.25">
      <c r="A16" s="12"/>
    </row>
    <row r="17" spans="1:1" x14ac:dyDescent="0.25">
      <c r="A17" s="16" t="s">
        <v>32</v>
      </c>
    </row>
    <row r="18" spans="1:1" x14ac:dyDescent="0.25">
      <c r="A18" s="12"/>
    </row>
    <row r="19" spans="1:1" x14ac:dyDescent="0.25">
      <c r="A19" s="12"/>
    </row>
    <row r="20" spans="1:1" x14ac:dyDescent="0.25">
      <c r="A20" s="12"/>
    </row>
    <row r="21" spans="1:1" x14ac:dyDescent="0.25">
      <c r="A21" s="12"/>
    </row>
    <row r="22" spans="1:1" x14ac:dyDescent="0.25">
      <c r="A22" s="12"/>
    </row>
  </sheetData>
  <pageMargins left="0.7" right="0.7" top="0.60416666666666663" bottom="0.75" header="0.3" footer="0.3"/>
  <pageSetup paperSize="9" orientation="portrait" r:id="rId1"/>
  <headerFooter alignWithMargins="0">
    <oddHeader>&amp;CLeeswijzer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6"/>
  <sheetViews>
    <sheetView view="pageLayout" zoomScaleNormal="100" workbookViewId="0">
      <selection activeCell="H17" sqref="H17"/>
    </sheetView>
  </sheetViews>
  <sheetFormatPr defaultRowHeight="14.4" x14ac:dyDescent="0.3"/>
  <cols>
    <col min="1" max="1" width="22.5546875" customWidth="1"/>
    <col min="2" max="5" width="5" bestFit="1" customWidth="1"/>
    <col min="6" max="6" width="11" style="127" bestFit="1" customWidth="1"/>
    <col min="7" max="7" width="7.5546875" bestFit="1" customWidth="1"/>
    <col min="8" max="9" width="7.109375" bestFit="1" customWidth="1"/>
    <col min="10" max="10" width="6.109375" bestFit="1" customWidth="1"/>
  </cols>
  <sheetData>
    <row r="1" spans="1:10" ht="16.5" thickBot="1" x14ac:dyDescent="0.3">
      <c r="A1" s="124" t="s">
        <v>261</v>
      </c>
      <c r="B1" s="127"/>
      <c r="C1" s="127"/>
      <c r="D1" s="127"/>
      <c r="E1" s="127"/>
    </row>
    <row r="2" spans="1:10" ht="15" x14ac:dyDescent="0.25">
      <c r="B2" s="127"/>
      <c r="C2" s="127"/>
      <c r="D2" s="127"/>
      <c r="E2" s="127"/>
      <c r="G2" s="134" t="s">
        <v>262</v>
      </c>
      <c r="H2" s="145" t="s">
        <v>263</v>
      </c>
      <c r="I2" s="145"/>
      <c r="J2" s="146"/>
    </row>
    <row r="3" spans="1:10" ht="15" x14ac:dyDescent="0.25">
      <c r="B3" s="127"/>
      <c r="C3" s="127"/>
      <c r="D3" s="127"/>
      <c r="E3" s="127"/>
      <c r="G3" s="135" t="s">
        <v>264</v>
      </c>
      <c r="H3" s="125" t="s">
        <v>265</v>
      </c>
      <c r="I3" s="125" t="s">
        <v>266</v>
      </c>
      <c r="J3" s="136" t="s">
        <v>267</v>
      </c>
    </row>
    <row r="4" spans="1:10" ht="15.75" thickBot="1" x14ac:dyDescent="0.3">
      <c r="A4" t="s">
        <v>268</v>
      </c>
      <c r="B4" s="127"/>
      <c r="C4" s="127"/>
      <c r="D4" s="127"/>
      <c r="E4" s="127"/>
      <c r="G4" s="137">
        <v>1</v>
      </c>
      <c r="H4" s="138">
        <v>0.8</v>
      </c>
      <c r="I4" s="138">
        <v>0.6</v>
      </c>
      <c r="J4" s="139">
        <v>0.5</v>
      </c>
    </row>
    <row r="5" spans="1:10" ht="15" x14ac:dyDescent="0.25">
      <c r="A5" t="s">
        <v>269</v>
      </c>
      <c r="B5" s="127"/>
      <c r="C5" s="127"/>
      <c r="D5" s="127"/>
      <c r="E5" s="127"/>
      <c r="G5" s="132">
        <v>7.6</v>
      </c>
      <c r="H5" s="133"/>
      <c r="I5" s="133"/>
      <c r="J5" s="133"/>
    </row>
    <row r="6" spans="1:10" ht="15" x14ac:dyDescent="0.25">
      <c r="A6" t="s">
        <v>270</v>
      </c>
      <c r="B6" s="127"/>
      <c r="C6" s="127"/>
      <c r="D6" s="127"/>
      <c r="E6" s="127"/>
      <c r="G6" s="126">
        <f>G5*5</f>
        <v>38</v>
      </c>
      <c r="H6" s="126">
        <f>$G6*H$4</f>
        <v>30.400000000000002</v>
      </c>
      <c r="I6" s="126">
        <f t="shared" ref="I6:J6" si="0">$G6*I$4</f>
        <v>22.8</v>
      </c>
      <c r="J6" s="126">
        <f t="shared" si="0"/>
        <v>19</v>
      </c>
    </row>
    <row r="7" spans="1:10" ht="15" x14ac:dyDescent="0.25">
      <c r="A7" t="s">
        <v>271</v>
      </c>
      <c r="B7" s="127"/>
      <c r="C7" s="127"/>
      <c r="D7" s="127"/>
      <c r="E7" s="127"/>
      <c r="G7" s="126">
        <f>G6*40</f>
        <v>1520</v>
      </c>
      <c r="H7" s="126">
        <f>$G7*H$4</f>
        <v>1216</v>
      </c>
      <c r="I7" s="126">
        <f t="shared" ref="I7:J7" si="1">$G7*I$4</f>
        <v>912</v>
      </c>
      <c r="J7" s="126">
        <f t="shared" si="1"/>
        <v>760</v>
      </c>
    </row>
    <row r="8" spans="1:10" ht="15" x14ac:dyDescent="0.25">
      <c r="A8" t="s">
        <v>33</v>
      </c>
      <c r="B8" s="127"/>
      <c r="C8" s="127"/>
      <c r="D8" s="127"/>
      <c r="E8" s="127"/>
      <c r="G8" s="126">
        <v>40</v>
      </c>
      <c r="H8" s="126">
        <v>40</v>
      </c>
      <c r="I8" s="126">
        <v>40</v>
      </c>
      <c r="J8" s="126">
        <v>40</v>
      </c>
    </row>
    <row r="9" spans="1:10" ht="15" x14ac:dyDescent="0.25">
      <c r="A9" t="s">
        <v>272</v>
      </c>
      <c r="B9" s="127"/>
      <c r="C9" s="127"/>
      <c r="D9" s="127"/>
      <c r="E9" s="127"/>
      <c r="G9" s="126">
        <v>200</v>
      </c>
      <c r="H9" s="126">
        <f>$G9*H$4</f>
        <v>160</v>
      </c>
      <c r="I9" s="126">
        <f t="shared" ref="I9:J9" si="2">$G9*I$4</f>
        <v>120</v>
      </c>
      <c r="J9" s="126">
        <f t="shared" si="2"/>
        <v>100</v>
      </c>
    </row>
    <row r="10" spans="1:10" ht="15" x14ac:dyDescent="0.25">
      <c r="A10" t="s">
        <v>273</v>
      </c>
      <c r="B10" s="127"/>
      <c r="C10" s="127"/>
      <c r="D10" s="127"/>
      <c r="E10" s="127"/>
      <c r="G10" s="126">
        <v>10</v>
      </c>
      <c r="H10" s="126">
        <v>10</v>
      </c>
      <c r="I10" s="126">
        <v>10</v>
      </c>
      <c r="J10" s="126">
        <v>10</v>
      </c>
    </row>
    <row r="11" spans="1:10" ht="29.4" thickBot="1" x14ac:dyDescent="0.35">
      <c r="A11" s="20" t="s">
        <v>274</v>
      </c>
      <c r="B11" s="128">
        <f>G4</f>
        <v>1</v>
      </c>
      <c r="C11" s="128">
        <f>H4</f>
        <v>0.8</v>
      </c>
      <c r="D11" s="128">
        <f>I4</f>
        <v>0.6</v>
      </c>
      <c r="E11" s="128">
        <f>J4</f>
        <v>0.5</v>
      </c>
    </row>
    <row r="12" spans="1:10" ht="15" x14ac:dyDescent="0.25">
      <c r="B12" s="127"/>
      <c r="C12" s="127"/>
      <c r="D12" s="127"/>
      <c r="E12" s="127"/>
      <c r="G12" s="134" t="s">
        <v>262</v>
      </c>
      <c r="H12" s="145" t="s">
        <v>263</v>
      </c>
      <c r="I12" s="145"/>
      <c r="J12" s="146"/>
    </row>
    <row r="13" spans="1:10" ht="15" x14ac:dyDescent="0.25">
      <c r="B13" s="127"/>
      <c r="C13" s="127"/>
      <c r="D13" s="127"/>
      <c r="E13" s="127"/>
      <c r="G13" s="135" t="s">
        <v>275</v>
      </c>
      <c r="H13" s="125" t="s">
        <v>265</v>
      </c>
      <c r="I13" s="125" t="s">
        <v>266</v>
      </c>
      <c r="J13" s="136" t="s">
        <v>267</v>
      </c>
    </row>
    <row r="14" spans="1:10" ht="15" thickBot="1" x14ac:dyDescent="0.35">
      <c r="A14" s="123" t="s">
        <v>276</v>
      </c>
      <c r="B14" s="127"/>
      <c r="C14" s="127"/>
      <c r="D14" s="127"/>
      <c r="E14" s="127"/>
      <c r="G14" s="137">
        <v>1</v>
      </c>
      <c r="H14" s="138">
        <v>0.8</v>
      </c>
      <c r="I14" s="138">
        <v>0.6</v>
      </c>
      <c r="J14" s="139">
        <v>0.5</v>
      </c>
    </row>
    <row r="15" spans="1:10" ht="15" x14ac:dyDescent="0.25">
      <c r="A15" t="s">
        <v>277</v>
      </c>
      <c r="B15" s="127">
        <f>5*$G$8</f>
        <v>200</v>
      </c>
      <c r="C15" s="129"/>
      <c r="D15" s="129"/>
      <c r="E15" s="129"/>
      <c r="F15" s="127" t="s">
        <v>278</v>
      </c>
      <c r="G15" s="140">
        <f>B15/G$9</f>
        <v>1</v>
      </c>
      <c r="H15" s="141"/>
      <c r="I15" s="141"/>
      <c r="J15" s="141"/>
    </row>
    <row r="16" spans="1:10" ht="15" x14ac:dyDescent="0.25">
      <c r="A16" t="s">
        <v>279</v>
      </c>
      <c r="B16" s="127">
        <f>4*$G$8</f>
        <v>160</v>
      </c>
      <c r="C16" s="127">
        <f>4*$G$8</f>
        <v>160</v>
      </c>
      <c r="D16" s="129"/>
      <c r="E16" s="129"/>
      <c r="F16" s="127" t="s">
        <v>278</v>
      </c>
      <c r="G16" s="130">
        <f>B16/G$9</f>
        <v>0.8</v>
      </c>
      <c r="H16" s="130">
        <f>C16/H$9</f>
        <v>1</v>
      </c>
      <c r="I16" s="131"/>
      <c r="J16" s="131"/>
    </row>
    <row r="17" spans="1:10" ht="15" x14ac:dyDescent="0.25">
      <c r="A17" t="s">
        <v>280</v>
      </c>
      <c r="B17" s="127">
        <f>3*$G$8</f>
        <v>120</v>
      </c>
      <c r="C17" s="127">
        <f>3*$G$8</f>
        <v>120</v>
      </c>
      <c r="D17" s="127">
        <f>3*$G$8</f>
        <v>120</v>
      </c>
      <c r="E17" s="129"/>
      <c r="F17" s="127" t="s">
        <v>278</v>
      </c>
      <c r="G17" s="130">
        <f>B17/G$9</f>
        <v>0.6</v>
      </c>
      <c r="H17" s="130">
        <f>C17/H$9</f>
        <v>0.75</v>
      </c>
      <c r="I17" s="130">
        <f>D17/I$9</f>
        <v>1</v>
      </c>
      <c r="J17" s="131"/>
    </row>
    <row r="18" spans="1:10" ht="15" x14ac:dyDescent="0.25">
      <c r="A18" t="s">
        <v>281</v>
      </c>
      <c r="B18" s="127">
        <f>2*$G$8</f>
        <v>80</v>
      </c>
      <c r="C18" s="127">
        <f>2*$G$8</f>
        <v>80</v>
      </c>
      <c r="D18" s="127">
        <f>2*$G$8</f>
        <v>80</v>
      </c>
      <c r="E18" s="127">
        <f>2*$G$8</f>
        <v>80</v>
      </c>
      <c r="F18" s="127" t="s">
        <v>278</v>
      </c>
      <c r="G18" s="130">
        <f>B18/G$9</f>
        <v>0.4</v>
      </c>
      <c r="H18" s="130">
        <f>C18/H$9</f>
        <v>0.5</v>
      </c>
      <c r="I18" s="130">
        <f>D18/I$9</f>
        <v>0.66666666666666663</v>
      </c>
      <c r="J18" s="130">
        <f>E18/J$9</f>
        <v>0.8</v>
      </c>
    </row>
    <row r="19" spans="1:10" ht="15" x14ac:dyDescent="0.25">
      <c r="A19" t="s">
        <v>282</v>
      </c>
      <c r="B19" s="127">
        <f>1*$G$8</f>
        <v>40</v>
      </c>
      <c r="C19" s="127">
        <f>1*$G$8</f>
        <v>40</v>
      </c>
      <c r="D19" s="127">
        <f>1*$G$8</f>
        <v>40</v>
      </c>
      <c r="E19" s="127">
        <f>1*$G$8</f>
        <v>40</v>
      </c>
      <c r="F19" s="127" t="s">
        <v>278</v>
      </c>
      <c r="G19" s="130">
        <f>B19/G$9</f>
        <v>0.2</v>
      </c>
      <c r="H19" s="130">
        <f>C19/H$9</f>
        <v>0.25</v>
      </c>
      <c r="I19" s="130">
        <f>D19/I$9</f>
        <v>0.33333333333333331</v>
      </c>
      <c r="J19" s="130">
        <f>E19/J$9</f>
        <v>0.4</v>
      </c>
    </row>
    <row r="20" spans="1:10" ht="15" x14ac:dyDescent="0.25">
      <c r="A20" t="s">
        <v>283</v>
      </c>
      <c r="B20" s="127">
        <f>7*40</f>
        <v>280</v>
      </c>
      <c r="C20" s="127">
        <f t="shared" ref="C20:E20" si="3">7*40</f>
        <v>280</v>
      </c>
      <c r="D20" s="127">
        <f t="shared" si="3"/>
        <v>280</v>
      </c>
      <c r="E20" s="127">
        <f t="shared" si="3"/>
        <v>280</v>
      </c>
      <c r="F20" s="127" t="s">
        <v>284</v>
      </c>
      <c r="G20" s="130">
        <f t="shared" ref="G20:J27" si="4">B20/G$7</f>
        <v>0.18421052631578946</v>
      </c>
      <c r="H20" s="130">
        <f t="shared" si="4"/>
        <v>0.23026315789473684</v>
      </c>
      <c r="I20" s="130">
        <f t="shared" si="4"/>
        <v>0.30701754385964913</v>
      </c>
      <c r="J20" s="130">
        <f t="shared" si="4"/>
        <v>0.36842105263157893</v>
      </c>
    </row>
    <row r="21" spans="1:10" ht="15" x14ac:dyDescent="0.25">
      <c r="A21" t="s">
        <v>285</v>
      </c>
      <c r="B21" s="127">
        <f>6*40</f>
        <v>240</v>
      </c>
      <c r="C21" s="127">
        <f t="shared" ref="C21:E21" si="5">6*40</f>
        <v>240</v>
      </c>
      <c r="D21" s="127">
        <f t="shared" si="5"/>
        <v>240</v>
      </c>
      <c r="E21" s="127">
        <f t="shared" si="5"/>
        <v>240</v>
      </c>
      <c r="F21" s="127" t="s">
        <v>284</v>
      </c>
      <c r="G21" s="130">
        <f t="shared" si="4"/>
        <v>0.15789473684210525</v>
      </c>
      <c r="H21" s="130">
        <f t="shared" si="4"/>
        <v>0.19736842105263158</v>
      </c>
      <c r="I21" s="130">
        <f t="shared" si="4"/>
        <v>0.26315789473684209</v>
      </c>
      <c r="J21" s="130">
        <f t="shared" si="4"/>
        <v>0.31578947368421051</v>
      </c>
    </row>
    <row r="22" spans="1:10" x14ac:dyDescent="0.3">
      <c r="A22" t="s">
        <v>286</v>
      </c>
      <c r="B22" s="127">
        <f>5*40</f>
        <v>200</v>
      </c>
      <c r="C22" s="127">
        <f t="shared" ref="C22:E22" si="6">5*40</f>
        <v>200</v>
      </c>
      <c r="D22" s="127">
        <f t="shared" si="6"/>
        <v>200</v>
      </c>
      <c r="E22" s="127">
        <f t="shared" si="6"/>
        <v>200</v>
      </c>
      <c r="F22" s="127" t="s">
        <v>284</v>
      </c>
      <c r="G22" s="130">
        <f t="shared" si="4"/>
        <v>0.13157894736842105</v>
      </c>
      <c r="H22" s="130">
        <f t="shared" si="4"/>
        <v>0.16447368421052633</v>
      </c>
      <c r="I22" s="130">
        <f t="shared" si="4"/>
        <v>0.21929824561403508</v>
      </c>
      <c r="J22" s="130">
        <f t="shared" si="4"/>
        <v>0.26315789473684209</v>
      </c>
    </row>
    <row r="23" spans="1:10" x14ac:dyDescent="0.3">
      <c r="A23" t="s">
        <v>287</v>
      </c>
      <c r="B23" s="127">
        <f>4*$G$8</f>
        <v>160</v>
      </c>
      <c r="C23" s="127">
        <f>4*$G$8</f>
        <v>160</v>
      </c>
      <c r="D23" s="127">
        <f>4*$G$8</f>
        <v>160</v>
      </c>
      <c r="E23" s="127">
        <f>4*$G$8</f>
        <v>160</v>
      </c>
      <c r="F23" s="127" t="s">
        <v>284</v>
      </c>
      <c r="G23" s="130">
        <f t="shared" si="4"/>
        <v>0.10526315789473684</v>
      </c>
      <c r="H23" s="130">
        <f t="shared" si="4"/>
        <v>0.13157894736842105</v>
      </c>
      <c r="I23" s="130">
        <f t="shared" si="4"/>
        <v>0.17543859649122806</v>
      </c>
      <c r="J23" s="130">
        <f t="shared" si="4"/>
        <v>0.21052631578947367</v>
      </c>
    </row>
    <row r="24" spans="1:10" x14ac:dyDescent="0.3">
      <c r="A24" t="s">
        <v>288</v>
      </c>
      <c r="B24" s="127">
        <f>3*$G$8</f>
        <v>120</v>
      </c>
      <c r="C24" s="127">
        <f>3*$G$8</f>
        <v>120</v>
      </c>
      <c r="D24" s="127">
        <f>3*$G$8</f>
        <v>120</v>
      </c>
      <c r="E24" s="127">
        <f>3*$G$8</f>
        <v>120</v>
      </c>
      <c r="F24" s="127" t="s">
        <v>284</v>
      </c>
      <c r="G24" s="130">
        <f t="shared" si="4"/>
        <v>7.8947368421052627E-2</v>
      </c>
      <c r="H24" s="130">
        <f t="shared" si="4"/>
        <v>9.8684210526315791E-2</v>
      </c>
      <c r="I24" s="130">
        <f t="shared" si="4"/>
        <v>0.13157894736842105</v>
      </c>
      <c r="J24" s="130">
        <f t="shared" si="4"/>
        <v>0.15789473684210525</v>
      </c>
    </row>
    <row r="25" spans="1:10" x14ac:dyDescent="0.3">
      <c r="A25" t="s">
        <v>289</v>
      </c>
      <c r="B25" s="127">
        <f>2*$G$8</f>
        <v>80</v>
      </c>
      <c r="C25" s="127">
        <f>2*$G$8</f>
        <v>80</v>
      </c>
      <c r="D25" s="127">
        <f>2*$G$8</f>
        <v>80</v>
      </c>
      <c r="E25" s="127">
        <f>2*$G$8</f>
        <v>80</v>
      </c>
      <c r="F25" s="127" t="s">
        <v>284</v>
      </c>
      <c r="G25" s="130">
        <f t="shared" si="4"/>
        <v>5.2631578947368418E-2</v>
      </c>
      <c r="H25" s="130">
        <f t="shared" si="4"/>
        <v>6.5789473684210523E-2</v>
      </c>
      <c r="I25" s="130">
        <f t="shared" si="4"/>
        <v>8.771929824561403E-2</v>
      </c>
      <c r="J25" s="130">
        <f t="shared" si="4"/>
        <v>0.10526315789473684</v>
      </c>
    </row>
    <row r="26" spans="1:10" x14ac:dyDescent="0.3">
      <c r="A26" t="s">
        <v>290</v>
      </c>
      <c r="B26" s="127">
        <f>1*$G$8</f>
        <v>40</v>
      </c>
      <c r="C26" s="127">
        <f>1*$G$8</f>
        <v>40</v>
      </c>
      <c r="D26" s="127">
        <f>1*$G$8</f>
        <v>40</v>
      </c>
      <c r="E26" s="127">
        <f>1*$G$8</f>
        <v>40</v>
      </c>
      <c r="F26" s="127" t="s">
        <v>284</v>
      </c>
      <c r="G26" s="130">
        <f t="shared" si="4"/>
        <v>2.6315789473684209E-2</v>
      </c>
      <c r="H26" s="130">
        <f t="shared" si="4"/>
        <v>3.2894736842105261E-2</v>
      </c>
      <c r="I26" s="130">
        <f t="shared" si="4"/>
        <v>4.3859649122807015E-2</v>
      </c>
      <c r="J26" s="130">
        <f t="shared" si="4"/>
        <v>5.2631578947368418E-2</v>
      </c>
    </row>
    <row r="27" spans="1:10" x14ac:dyDescent="0.3">
      <c r="A27" t="s">
        <v>291</v>
      </c>
      <c r="B27" s="127">
        <f>0.5*$G$8</f>
        <v>20</v>
      </c>
      <c r="C27" s="127">
        <f>0.5*$G$8</f>
        <v>20</v>
      </c>
      <c r="D27" s="127">
        <f>0.5*$G$8</f>
        <v>20</v>
      </c>
      <c r="E27" s="127">
        <f>0.5*$G$8</f>
        <v>20</v>
      </c>
      <c r="F27" s="127" t="s">
        <v>284</v>
      </c>
      <c r="G27" s="130">
        <f t="shared" si="4"/>
        <v>1.3157894736842105E-2</v>
      </c>
      <c r="H27" s="130">
        <f t="shared" si="4"/>
        <v>1.6447368421052631E-2</v>
      </c>
      <c r="I27" s="130">
        <f t="shared" si="4"/>
        <v>2.1929824561403508E-2</v>
      </c>
      <c r="J27" s="130">
        <f t="shared" si="4"/>
        <v>2.6315789473684209E-2</v>
      </c>
    </row>
    <row r="28" spans="1:10" ht="15" thickBot="1" x14ac:dyDescent="0.35">
      <c r="B28" s="127"/>
      <c r="C28" s="127"/>
      <c r="D28" s="127"/>
      <c r="E28" s="127"/>
      <c r="G28" s="142"/>
      <c r="H28" s="143"/>
      <c r="I28" s="143"/>
      <c r="J28" s="144"/>
    </row>
    <row r="29" spans="1:10" x14ac:dyDescent="0.3">
      <c r="B29" s="127"/>
      <c r="C29" s="127"/>
      <c r="D29" s="127"/>
      <c r="E29" s="127"/>
      <c r="G29" s="134" t="s">
        <v>262</v>
      </c>
      <c r="H29" s="145" t="s">
        <v>263</v>
      </c>
      <c r="I29" s="145"/>
      <c r="J29" s="146"/>
    </row>
    <row r="30" spans="1:10" x14ac:dyDescent="0.3">
      <c r="B30" s="127"/>
      <c r="C30" s="127"/>
      <c r="D30" s="127"/>
      <c r="E30" s="127"/>
      <c r="G30" s="135" t="s">
        <v>264</v>
      </c>
      <c r="H30" s="125" t="s">
        <v>265</v>
      </c>
      <c r="I30" s="125" t="s">
        <v>266</v>
      </c>
      <c r="J30" s="136" t="s">
        <v>267</v>
      </c>
    </row>
    <row r="31" spans="1:10" ht="15" thickBot="1" x14ac:dyDescent="0.35">
      <c r="A31" s="123" t="s">
        <v>292</v>
      </c>
      <c r="B31" s="127"/>
      <c r="C31" s="127"/>
      <c r="D31" s="127"/>
      <c r="E31" s="127"/>
      <c r="G31" s="137">
        <v>1</v>
      </c>
      <c r="H31" s="138">
        <v>0.8</v>
      </c>
      <c r="I31" s="138">
        <v>0.6</v>
      </c>
      <c r="J31" s="139">
        <v>0.5</v>
      </c>
    </row>
    <row r="32" spans="1:10" x14ac:dyDescent="0.3">
      <c r="A32" t="s">
        <v>293</v>
      </c>
      <c r="B32" s="127">
        <f>3*10</f>
        <v>30</v>
      </c>
      <c r="C32" s="127">
        <f t="shared" ref="C32:E32" si="7">3*10</f>
        <v>30</v>
      </c>
      <c r="D32" s="127">
        <f t="shared" si="7"/>
        <v>30</v>
      </c>
      <c r="E32" s="127">
        <f t="shared" si="7"/>
        <v>30</v>
      </c>
      <c r="F32" s="127" t="s">
        <v>294</v>
      </c>
      <c r="G32" s="140">
        <f>B32/G$9</f>
        <v>0.15</v>
      </c>
      <c r="H32" s="140">
        <f t="shared" ref="H32:J35" si="8">C32/H$9</f>
        <v>0.1875</v>
      </c>
      <c r="I32" s="140">
        <f t="shared" si="8"/>
        <v>0.25</v>
      </c>
      <c r="J32" s="140">
        <f t="shared" si="8"/>
        <v>0.3</v>
      </c>
    </row>
    <row r="33" spans="1:10" x14ac:dyDescent="0.3">
      <c r="A33" t="s">
        <v>295</v>
      </c>
      <c r="B33" s="127">
        <f>2*10</f>
        <v>20</v>
      </c>
      <c r="C33" s="127">
        <f t="shared" ref="C33:E33" si="9">2*10</f>
        <v>20</v>
      </c>
      <c r="D33" s="127">
        <f t="shared" si="9"/>
        <v>20</v>
      </c>
      <c r="E33" s="127">
        <f t="shared" si="9"/>
        <v>20</v>
      </c>
      <c r="F33" s="127" t="s">
        <v>294</v>
      </c>
      <c r="G33" s="130">
        <f t="shared" ref="G33:G35" si="10">B33/G$9</f>
        <v>0.1</v>
      </c>
      <c r="H33" s="130">
        <f t="shared" si="8"/>
        <v>0.125</v>
      </c>
      <c r="I33" s="130">
        <f t="shared" si="8"/>
        <v>0.16666666666666666</v>
      </c>
      <c r="J33" s="130">
        <f t="shared" si="8"/>
        <v>0.2</v>
      </c>
    </row>
    <row r="34" spans="1:10" x14ac:dyDescent="0.3">
      <c r="A34" t="s">
        <v>296</v>
      </c>
      <c r="B34" s="127">
        <f>1*10</f>
        <v>10</v>
      </c>
      <c r="C34" s="127">
        <f t="shared" ref="C34:E34" si="11">1*10</f>
        <v>10</v>
      </c>
      <c r="D34" s="127">
        <f t="shared" si="11"/>
        <v>10</v>
      </c>
      <c r="E34" s="127">
        <f t="shared" si="11"/>
        <v>10</v>
      </c>
      <c r="F34" s="127" t="s">
        <v>294</v>
      </c>
      <c r="G34" s="130">
        <f t="shared" si="10"/>
        <v>0.05</v>
      </c>
      <c r="H34" s="130">
        <f t="shared" si="8"/>
        <v>6.25E-2</v>
      </c>
      <c r="I34" s="130">
        <f t="shared" si="8"/>
        <v>8.3333333333333329E-2</v>
      </c>
      <c r="J34" s="130">
        <f t="shared" si="8"/>
        <v>0.1</v>
      </c>
    </row>
    <row r="35" spans="1:10" x14ac:dyDescent="0.3">
      <c r="A35" t="s">
        <v>297</v>
      </c>
      <c r="B35" s="127">
        <f>0.5*10</f>
        <v>5</v>
      </c>
      <c r="C35" s="127">
        <f t="shared" ref="C35:E35" si="12">0.5*10</f>
        <v>5</v>
      </c>
      <c r="D35" s="127">
        <f t="shared" si="12"/>
        <v>5</v>
      </c>
      <c r="E35" s="127">
        <f t="shared" si="12"/>
        <v>5</v>
      </c>
      <c r="F35" s="127" t="s">
        <v>294</v>
      </c>
      <c r="G35" s="130">
        <f t="shared" si="10"/>
        <v>2.5000000000000001E-2</v>
      </c>
      <c r="H35" s="130">
        <f t="shared" si="8"/>
        <v>3.125E-2</v>
      </c>
      <c r="I35" s="130">
        <f t="shared" si="8"/>
        <v>4.1666666666666664E-2</v>
      </c>
      <c r="J35" s="130">
        <f t="shared" si="8"/>
        <v>0.05</v>
      </c>
    </row>
    <row r="36" spans="1:10" x14ac:dyDescent="0.3">
      <c r="A36" t="s">
        <v>298</v>
      </c>
      <c r="B36" s="127">
        <f>2*10</f>
        <v>20</v>
      </c>
      <c r="C36" s="127">
        <f t="shared" ref="C36:E36" si="13">2*10</f>
        <v>20</v>
      </c>
      <c r="D36" s="127">
        <f t="shared" si="13"/>
        <v>20</v>
      </c>
      <c r="E36" s="127">
        <f t="shared" si="13"/>
        <v>20</v>
      </c>
      <c r="F36" s="127" t="s">
        <v>284</v>
      </c>
      <c r="G36" s="130">
        <f t="shared" ref="G36:J37" si="14">B36/G$7</f>
        <v>1.3157894736842105E-2</v>
      </c>
      <c r="H36" s="130">
        <f t="shared" si="14"/>
        <v>1.6447368421052631E-2</v>
      </c>
      <c r="I36" s="130">
        <f t="shared" si="14"/>
        <v>2.1929824561403508E-2</v>
      </c>
      <c r="J36" s="130">
        <f t="shared" si="14"/>
        <v>2.6315789473684209E-2</v>
      </c>
    </row>
    <row r="37" spans="1:10" x14ac:dyDescent="0.3">
      <c r="A37" t="s">
        <v>299</v>
      </c>
      <c r="B37" s="127">
        <f>1*10</f>
        <v>10</v>
      </c>
      <c r="C37" s="127">
        <f t="shared" ref="C37:E37" si="15">1*10</f>
        <v>10</v>
      </c>
      <c r="D37" s="127">
        <f t="shared" si="15"/>
        <v>10</v>
      </c>
      <c r="E37" s="127">
        <f t="shared" si="15"/>
        <v>10</v>
      </c>
      <c r="F37" s="127" t="s">
        <v>284</v>
      </c>
      <c r="G37" s="130">
        <f t="shared" si="14"/>
        <v>6.5789473684210523E-3</v>
      </c>
      <c r="H37" s="130">
        <f t="shared" si="14"/>
        <v>8.2236842105263153E-3</v>
      </c>
      <c r="I37" s="130">
        <f t="shared" si="14"/>
        <v>1.0964912280701754E-2</v>
      </c>
      <c r="J37" s="130">
        <f t="shared" si="14"/>
        <v>1.3157894736842105E-2</v>
      </c>
    </row>
    <row r="38" spans="1:10" ht="15" thickBot="1" x14ac:dyDescent="0.35">
      <c r="B38" s="127"/>
      <c r="C38" s="127"/>
      <c r="D38" s="127"/>
      <c r="E38" s="127"/>
      <c r="G38" s="142"/>
      <c r="H38" s="143"/>
      <c r="I38" s="143"/>
      <c r="J38" s="144"/>
    </row>
    <row r="39" spans="1:10" x14ac:dyDescent="0.3">
      <c r="B39" s="127"/>
      <c r="C39" s="127"/>
      <c r="D39" s="127"/>
      <c r="E39" s="127"/>
      <c r="G39" s="134" t="s">
        <v>262</v>
      </c>
      <c r="H39" s="145" t="s">
        <v>263</v>
      </c>
      <c r="I39" s="145"/>
      <c r="J39" s="146"/>
    </row>
    <row r="40" spans="1:10" x14ac:dyDescent="0.3">
      <c r="B40" s="127"/>
      <c r="C40" s="127"/>
      <c r="D40" s="127"/>
      <c r="E40" s="127"/>
      <c r="G40" s="135" t="s">
        <v>264</v>
      </c>
      <c r="H40" s="125" t="s">
        <v>265</v>
      </c>
      <c r="I40" s="125" t="s">
        <v>266</v>
      </c>
      <c r="J40" s="136" t="s">
        <v>267</v>
      </c>
    </row>
    <row r="41" spans="1:10" ht="15" thickBot="1" x14ac:dyDescent="0.35">
      <c r="A41" s="123" t="s">
        <v>300</v>
      </c>
      <c r="B41" s="127"/>
      <c r="C41" s="127"/>
      <c r="D41" s="127"/>
      <c r="E41" s="127"/>
      <c r="G41" s="137">
        <v>1</v>
      </c>
      <c r="H41" s="138">
        <v>0.8</v>
      </c>
      <c r="I41" s="138">
        <v>0.6</v>
      </c>
      <c r="J41" s="139">
        <v>0.5</v>
      </c>
    </row>
    <row r="42" spans="1:10" x14ac:dyDescent="0.3">
      <c r="A42" t="s">
        <v>301</v>
      </c>
      <c r="B42" s="127">
        <f>20*$G$5</f>
        <v>152</v>
      </c>
      <c r="C42" s="127">
        <f>20*$G$5</f>
        <v>152</v>
      </c>
      <c r="D42" s="127">
        <f>20*$G$5</f>
        <v>152</v>
      </c>
      <c r="E42" s="127">
        <f>20*$G$5</f>
        <v>152</v>
      </c>
      <c r="F42" s="127" t="s">
        <v>284</v>
      </c>
      <c r="G42" s="140">
        <f>B42/G$7</f>
        <v>0.1</v>
      </c>
      <c r="H42" s="140">
        <f t="shared" ref="H42:J46" si="16">C42/H$7</f>
        <v>0.125</v>
      </c>
      <c r="I42" s="140">
        <f t="shared" si="16"/>
        <v>0.16666666666666666</v>
      </c>
      <c r="J42" s="140">
        <f t="shared" si="16"/>
        <v>0.2</v>
      </c>
    </row>
    <row r="43" spans="1:10" x14ac:dyDescent="0.3">
      <c r="A43" t="s">
        <v>302</v>
      </c>
      <c r="B43" s="127">
        <f>15*$G$5</f>
        <v>114</v>
      </c>
      <c r="C43" s="127">
        <f>15*$G$5</f>
        <v>114</v>
      </c>
      <c r="D43" s="127">
        <f>15*$G$5</f>
        <v>114</v>
      </c>
      <c r="E43" s="127">
        <f>15*$G$5</f>
        <v>114</v>
      </c>
      <c r="F43" s="127" t="s">
        <v>284</v>
      </c>
      <c r="G43" s="130">
        <f t="shared" ref="G43:G46" si="17">B43/G$7</f>
        <v>7.4999999999999997E-2</v>
      </c>
      <c r="H43" s="130">
        <f t="shared" si="16"/>
        <v>9.375E-2</v>
      </c>
      <c r="I43" s="130">
        <f t="shared" si="16"/>
        <v>0.125</v>
      </c>
      <c r="J43" s="130">
        <f t="shared" si="16"/>
        <v>0.15</v>
      </c>
    </row>
    <row r="44" spans="1:10" x14ac:dyDescent="0.3">
      <c r="A44" t="s">
        <v>303</v>
      </c>
      <c r="B44" s="127">
        <f>10*$G$5</f>
        <v>76</v>
      </c>
      <c r="C44" s="127">
        <f>10*$G$5</f>
        <v>76</v>
      </c>
      <c r="D44" s="127">
        <f>10*$G$5</f>
        <v>76</v>
      </c>
      <c r="E44" s="127">
        <f>10*$G$5</f>
        <v>76</v>
      </c>
      <c r="F44" s="127" t="s">
        <v>284</v>
      </c>
      <c r="G44" s="130">
        <f t="shared" si="17"/>
        <v>0.05</v>
      </c>
      <c r="H44" s="130">
        <f t="shared" si="16"/>
        <v>6.25E-2</v>
      </c>
      <c r="I44" s="130">
        <f t="shared" si="16"/>
        <v>8.3333333333333329E-2</v>
      </c>
      <c r="J44" s="130">
        <f t="shared" si="16"/>
        <v>0.1</v>
      </c>
    </row>
    <row r="45" spans="1:10" x14ac:dyDescent="0.3">
      <c r="A45" t="s">
        <v>304</v>
      </c>
      <c r="B45" s="127">
        <f>5*$G$5</f>
        <v>38</v>
      </c>
      <c r="C45" s="127">
        <f>5*$G$5</f>
        <v>38</v>
      </c>
      <c r="D45" s="127">
        <f>5*$G$5</f>
        <v>38</v>
      </c>
      <c r="E45" s="127">
        <f>5*$G$5</f>
        <v>38</v>
      </c>
      <c r="F45" s="127" t="s">
        <v>284</v>
      </c>
      <c r="G45" s="130">
        <f t="shared" si="17"/>
        <v>2.5000000000000001E-2</v>
      </c>
      <c r="H45" s="130">
        <f t="shared" si="16"/>
        <v>3.125E-2</v>
      </c>
      <c r="I45" s="130">
        <f t="shared" si="16"/>
        <v>4.1666666666666664E-2</v>
      </c>
      <c r="J45" s="130">
        <f t="shared" si="16"/>
        <v>0.05</v>
      </c>
    </row>
    <row r="46" spans="1:10" x14ac:dyDescent="0.3">
      <c r="A46" t="s">
        <v>305</v>
      </c>
      <c r="B46" s="127">
        <f>2*$G$5</f>
        <v>15.2</v>
      </c>
      <c r="C46" s="127">
        <f>2*$G$5</f>
        <v>15.2</v>
      </c>
      <c r="D46" s="127">
        <f>2*$G$5</f>
        <v>15.2</v>
      </c>
      <c r="E46" s="127">
        <f>2*$G$5</f>
        <v>15.2</v>
      </c>
      <c r="F46" s="127" t="s">
        <v>284</v>
      </c>
      <c r="G46" s="130">
        <f t="shared" si="17"/>
        <v>0.01</v>
      </c>
      <c r="H46" s="130">
        <f t="shared" si="16"/>
        <v>1.2499999999999999E-2</v>
      </c>
      <c r="I46" s="130">
        <f t="shared" si="16"/>
        <v>1.6666666666666666E-2</v>
      </c>
      <c r="J46" s="130">
        <f t="shared" si="16"/>
        <v>0.02</v>
      </c>
    </row>
  </sheetData>
  <mergeCells count="4">
    <mergeCell ref="H2:J2"/>
    <mergeCell ref="H12:J12"/>
    <mergeCell ref="H29:J29"/>
    <mergeCell ref="H39:J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41"/>
  <sheetViews>
    <sheetView workbookViewId="0">
      <selection activeCell="C8" sqref="C8"/>
    </sheetView>
  </sheetViews>
  <sheetFormatPr defaultColWidth="27.33203125" defaultRowHeight="14.4" x14ac:dyDescent="0.3"/>
  <cols>
    <col min="1" max="1" width="16.44140625" bestFit="1" customWidth="1"/>
    <col min="2" max="2" width="35.6640625" bestFit="1" customWidth="1"/>
    <col min="3" max="3" width="96.109375" bestFit="1" customWidth="1"/>
  </cols>
  <sheetData>
    <row r="1" spans="1:3" ht="15" x14ac:dyDescent="0.25">
      <c r="A1" s="48" t="s">
        <v>205</v>
      </c>
      <c r="B1" s="48" t="s">
        <v>43</v>
      </c>
      <c r="C1" s="48" t="s">
        <v>207</v>
      </c>
    </row>
    <row r="2" spans="1:3" ht="15" x14ac:dyDescent="0.25">
      <c r="A2" s="49" t="s">
        <v>206</v>
      </c>
      <c r="B2" s="49" t="s">
        <v>208</v>
      </c>
      <c r="C2" s="49" t="s">
        <v>213</v>
      </c>
    </row>
    <row r="3" spans="1:3" ht="15" x14ac:dyDescent="0.25">
      <c r="A3" s="49" t="s">
        <v>222</v>
      </c>
      <c r="B3" s="49" t="s">
        <v>209</v>
      </c>
      <c r="C3" s="49" t="s">
        <v>214</v>
      </c>
    </row>
    <row r="4" spans="1:3" ht="15" x14ac:dyDescent="0.25">
      <c r="A4" s="49" t="s">
        <v>223</v>
      </c>
      <c r="B4" s="49" t="s">
        <v>210</v>
      </c>
      <c r="C4" s="49" t="s">
        <v>215</v>
      </c>
    </row>
    <row r="5" spans="1:3" ht="15" x14ac:dyDescent="0.25">
      <c r="A5" s="49"/>
      <c r="B5" s="49" t="s">
        <v>211</v>
      </c>
      <c r="C5" s="49" t="s">
        <v>216</v>
      </c>
    </row>
    <row r="6" spans="1:3" ht="15" x14ac:dyDescent="0.25">
      <c r="A6" s="50"/>
      <c r="B6" s="49" t="s">
        <v>212</v>
      </c>
      <c r="C6" s="49" t="s">
        <v>217</v>
      </c>
    </row>
    <row r="7" spans="1:3" ht="15" x14ac:dyDescent="0.25">
      <c r="B7" s="49" t="s">
        <v>224</v>
      </c>
      <c r="C7" s="49" t="s">
        <v>218</v>
      </c>
    </row>
    <row r="8" spans="1:3" ht="15" x14ac:dyDescent="0.25">
      <c r="B8" s="49" t="s">
        <v>226</v>
      </c>
      <c r="C8" s="49" t="s">
        <v>219</v>
      </c>
    </row>
    <row r="9" spans="1:3" ht="15" x14ac:dyDescent="0.25">
      <c r="B9" s="49" t="s">
        <v>227</v>
      </c>
      <c r="C9" s="49" t="s">
        <v>220</v>
      </c>
    </row>
    <row r="10" spans="1:3" ht="15" x14ac:dyDescent="0.25">
      <c r="B10" s="49" t="s">
        <v>225</v>
      </c>
      <c r="C10" s="49" t="s">
        <v>221</v>
      </c>
    </row>
    <row r="11" spans="1:3" ht="15" x14ac:dyDescent="0.25">
      <c r="B11" s="49" t="s">
        <v>228</v>
      </c>
      <c r="C11" s="49" t="s">
        <v>230</v>
      </c>
    </row>
    <row r="12" spans="1:3" ht="15" x14ac:dyDescent="0.25">
      <c r="B12" s="49" t="s">
        <v>229</v>
      </c>
      <c r="C12" s="49" t="s">
        <v>231</v>
      </c>
    </row>
    <row r="13" spans="1:3" ht="15" x14ac:dyDescent="0.25">
      <c r="B13" s="49"/>
      <c r="C13" s="49" t="s">
        <v>232</v>
      </c>
    </row>
    <row r="14" spans="1:3" ht="15" x14ac:dyDescent="0.25">
      <c r="B14" s="49"/>
      <c r="C14" s="49" t="s">
        <v>233</v>
      </c>
    </row>
    <row r="15" spans="1:3" ht="15" x14ac:dyDescent="0.25">
      <c r="B15" s="49"/>
      <c r="C15" s="49" t="s">
        <v>234</v>
      </c>
    </row>
    <row r="16" spans="1:3" ht="15" x14ac:dyDescent="0.25">
      <c r="B16" s="49"/>
      <c r="C16" s="49" t="s">
        <v>235</v>
      </c>
    </row>
    <row r="17" spans="2:3" ht="15" x14ac:dyDescent="0.25">
      <c r="B17" s="50"/>
      <c r="C17" s="49" t="s">
        <v>236</v>
      </c>
    </row>
    <row r="18" spans="2:3" ht="15" x14ac:dyDescent="0.25">
      <c r="B18" s="50"/>
      <c r="C18" s="49" t="s">
        <v>237</v>
      </c>
    </row>
    <row r="19" spans="2:3" ht="15" x14ac:dyDescent="0.25">
      <c r="B19" s="50"/>
      <c r="C19" s="49" t="s">
        <v>245</v>
      </c>
    </row>
    <row r="20" spans="2:3" ht="15" x14ac:dyDescent="0.25">
      <c r="C20" s="49" t="s">
        <v>238</v>
      </c>
    </row>
    <row r="21" spans="2:3" ht="15" x14ac:dyDescent="0.25">
      <c r="C21" s="49" t="s">
        <v>239</v>
      </c>
    </row>
    <row r="22" spans="2:3" ht="15" x14ac:dyDescent="0.25">
      <c r="C22" s="49" t="s">
        <v>240</v>
      </c>
    </row>
    <row r="23" spans="2:3" ht="15" x14ac:dyDescent="0.25">
      <c r="C23" s="49" t="s">
        <v>241</v>
      </c>
    </row>
    <row r="24" spans="2:3" x14ac:dyDescent="0.3">
      <c r="C24" s="49" t="s">
        <v>242</v>
      </c>
    </row>
    <row r="25" spans="2:3" x14ac:dyDescent="0.3">
      <c r="C25" s="49" t="s">
        <v>243</v>
      </c>
    </row>
    <row r="26" spans="2:3" x14ac:dyDescent="0.3">
      <c r="C26" s="49" t="s">
        <v>244</v>
      </c>
    </row>
    <row r="27" spans="2:3" x14ac:dyDescent="0.3">
      <c r="C27" s="49"/>
    </row>
    <row r="28" spans="2:3" x14ac:dyDescent="0.3">
      <c r="C28" s="49"/>
    </row>
    <row r="29" spans="2:3" x14ac:dyDescent="0.3">
      <c r="C29" s="49"/>
    </row>
    <row r="30" spans="2:3" x14ac:dyDescent="0.3">
      <c r="C30" s="49"/>
    </row>
    <row r="31" spans="2:3" x14ac:dyDescent="0.3">
      <c r="C31" s="49"/>
    </row>
    <row r="32" spans="2:3" x14ac:dyDescent="0.3">
      <c r="C32" s="49"/>
    </row>
    <row r="33" spans="3:3" x14ac:dyDescent="0.3">
      <c r="C33" s="50"/>
    </row>
    <row r="34" spans="3:3" x14ac:dyDescent="0.3">
      <c r="C34" s="50"/>
    </row>
    <row r="35" spans="3:3" x14ac:dyDescent="0.3">
      <c r="C35" s="50"/>
    </row>
    <row r="36" spans="3:3" x14ac:dyDescent="0.3">
      <c r="C36" s="50"/>
    </row>
    <row r="37" spans="3:3" x14ac:dyDescent="0.3">
      <c r="C37" s="50"/>
    </row>
    <row r="38" spans="3:3" x14ac:dyDescent="0.3">
      <c r="C38" s="50"/>
    </row>
    <row r="39" spans="3:3" x14ac:dyDescent="0.3">
      <c r="C39" s="50"/>
    </row>
    <row r="40" spans="3:3" x14ac:dyDescent="0.3">
      <c r="C40" s="50"/>
    </row>
    <row r="41" spans="3:3" x14ac:dyDescent="0.3">
      <c r="C41" s="5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15"/>
  <sheetViews>
    <sheetView zoomScaleNormal="100" workbookViewId="0">
      <pane ySplit="1" topLeftCell="A2" activePane="bottomLeft" state="frozen"/>
      <selection pane="bottomLeft" activeCell="V2" sqref="V2"/>
    </sheetView>
  </sheetViews>
  <sheetFormatPr defaultColWidth="9.109375" defaultRowHeight="14.4" x14ac:dyDescent="0.3"/>
  <cols>
    <col min="1" max="1" width="9.33203125" style="75" bestFit="1" customWidth="1"/>
    <col min="2" max="2" width="13.33203125" style="75" bestFit="1" customWidth="1"/>
    <col min="3" max="3" width="12.33203125" style="76" hidden="1" customWidth="1"/>
    <col min="4" max="5" width="13.6640625" style="76" hidden="1" customWidth="1"/>
    <col min="6" max="6" width="11" style="77" hidden="1" customWidth="1"/>
    <col min="7" max="7" width="10.44140625" style="76" hidden="1" customWidth="1"/>
    <col min="8" max="8" width="6.33203125" style="78" hidden="1" customWidth="1"/>
    <col min="9" max="9" width="20.88671875" style="77" hidden="1" customWidth="1"/>
    <col min="10" max="10" width="25.109375" style="77" hidden="1" customWidth="1"/>
    <col min="11" max="11" width="18.33203125" style="76" hidden="1" customWidth="1"/>
    <col min="12" max="12" width="11.6640625" style="76" hidden="1" customWidth="1"/>
    <col min="13" max="13" width="17.33203125" style="76" hidden="1" customWidth="1"/>
    <col min="14" max="14" width="12.109375" style="79" hidden="1" customWidth="1"/>
    <col min="15" max="15" width="12.88671875" style="76" hidden="1" customWidth="1"/>
    <col min="16" max="16" width="20.33203125" style="75" bestFit="1" customWidth="1"/>
    <col min="17" max="17" width="20.5546875" style="75" bestFit="1" customWidth="1"/>
    <col min="18" max="18" width="14.44140625" style="75" bestFit="1" customWidth="1"/>
    <col min="19" max="19" width="31.5546875" style="75" bestFit="1" customWidth="1"/>
    <col min="20" max="20" width="35.6640625" style="75" bestFit="1" customWidth="1"/>
    <col min="21" max="21" width="8" style="80" bestFit="1" customWidth="1"/>
    <col min="22" max="22" width="14" style="75" bestFit="1" customWidth="1"/>
    <col min="23" max="16384" width="9.109375" style="75"/>
  </cols>
  <sheetData>
    <row r="1" spans="1:22" s="67" customFormat="1" ht="28.2" thickBot="1" x14ac:dyDescent="0.3">
      <c r="A1" s="1" t="s">
        <v>0</v>
      </c>
      <c r="B1" s="1" t="s">
        <v>187</v>
      </c>
      <c r="C1" s="1" t="s">
        <v>5</v>
      </c>
      <c r="D1" s="1" t="s">
        <v>198</v>
      </c>
      <c r="E1" s="61" t="s">
        <v>19</v>
      </c>
      <c r="F1" s="1" t="s">
        <v>4</v>
      </c>
      <c r="G1" s="1" t="s">
        <v>1</v>
      </c>
      <c r="H1" s="62" t="s">
        <v>2</v>
      </c>
      <c r="I1" s="63" t="s">
        <v>3</v>
      </c>
      <c r="J1" s="1" t="s">
        <v>18</v>
      </c>
      <c r="K1" s="1" t="s">
        <v>199</v>
      </c>
      <c r="L1" s="1" t="s">
        <v>200</v>
      </c>
      <c r="M1" s="1" t="s">
        <v>201</v>
      </c>
      <c r="N1" s="19" t="s">
        <v>20</v>
      </c>
      <c r="O1" s="1" t="s">
        <v>21</v>
      </c>
      <c r="P1" s="1" t="s">
        <v>202</v>
      </c>
      <c r="Q1" s="1" t="s">
        <v>203</v>
      </c>
      <c r="R1" s="64" t="s">
        <v>6</v>
      </c>
      <c r="S1" s="65" t="s">
        <v>196</v>
      </c>
      <c r="T1" s="65" t="s">
        <v>197</v>
      </c>
      <c r="U1" s="66" t="s">
        <v>7</v>
      </c>
      <c r="V1" s="66" t="s">
        <v>204</v>
      </c>
    </row>
    <row r="2" spans="1:22" s="51" customFormat="1" ht="11.25" x14ac:dyDescent="0.25">
      <c r="A2" s="81" t="s">
        <v>189</v>
      </c>
      <c r="B2" s="51" t="s">
        <v>188</v>
      </c>
      <c r="C2" s="54" t="s">
        <v>12</v>
      </c>
      <c r="D2" s="82">
        <v>27581</v>
      </c>
      <c r="E2" s="83">
        <v>39</v>
      </c>
      <c r="F2" s="54" t="s">
        <v>11</v>
      </c>
      <c r="G2" s="54" t="s">
        <v>14</v>
      </c>
      <c r="H2" s="54" t="s">
        <v>15</v>
      </c>
      <c r="I2" s="54" t="s">
        <v>16</v>
      </c>
      <c r="J2" s="54" t="s">
        <v>246</v>
      </c>
      <c r="K2" s="84" t="s">
        <v>22</v>
      </c>
      <c r="L2" s="85">
        <v>0.79757085020200003</v>
      </c>
      <c r="M2" s="85">
        <v>0.79757085020200003</v>
      </c>
      <c r="N2" s="55">
        <v>36678</v>
      </c>
      <c r="O2" s="85"/>
      <c r="P2" s="51" t="s">
        <v>247</v>
      </c>
      <c r="Q2" s="51" t="s">
        <v>248</v>
      </c>
      <c r="R2" s="51" t="s">
        <v>206</v>
      </c>
      <c r="S2" s="51" t="s">
        <v>208</v>
      </c>
      <c r="T2" s="51" t="s">
        <v>213</v>
      </c>
      <c r="U2" s="86">
        <v>10</v>
      </c>
      <c r="V2" s="87">
        <f>SUM(U2:U31)</f>
        <v>80</v>
      </c>
    </row>
    <row r="3" spans="1:22" s="52" customFormat="1" ht="11.25" x14ac:dyDescent="0.25">
      <c r="A3" s="88" t="s">
        <v>189</v>
      </c>
      <c r="B3" s="52" t="s">
        <v>188</v>
      </c>
      <c r="C3" s="56" t="s">
        <v>12</v>
      </c>
      <c r="D3" s="68">
        <v>27581</v>
      </c>
      <c r="E3" s="60">
        <v>39</v>
      </c>
      <c r="F3" s="56" t="s">
        <v>11</v>
      </c>
      <c r="G3" s="56" t="s">
        <v>14</v>
      </c>
      <c r="H3" s="56" t="s">
        <v>15</v>
      </c>
      <c r="I3" s="56" t="s">
        <v>16</v>
      </c>
      <c r="J3" s="56" t="s">
        <v>246</v>
      </c>
      <c r="K3" s="69" t="s">
        <v>22</v>
      </c>
      <c r="L3" s="70">
        <v>0.79757085020200003</v>
      </c>
      <c r="M3" s="70">
        <v>0.79757085020200003</v>
      </c>
      <c r="N3" s="57">
        <v>36678</v>
      </c>
      <c r="O3" s="70"/>
      <c r="P3" s="52" t="s">
        <v>247</v>
      </c>
      <c r="Q3" s="52" t="s">
        <v>248</v>
      </c>
      <c r="R3" s="52" t="s">
        <v>206</v>
      </c>
      <c r="S3" s="52" t="s">
        <v>210</v>
      </c>
      <c r="T3" s="52" t="s">
        <v>220</v>
      </c>
      <c r="U3" s="71">
        <v>40</v>
      </c>
    </row>
    <row r="4" spans="1:22" s="52" customFormat="1" ht="11.25" x14ac:dyDescent="0.25">
      <c r="A4" s="88" t="s">
        <v>189</v>
      </c>
      <c r="B4" s="52" t="s">
        <v>188</v>
      </c>
      <c r="C4" s="56" t="s">
        <v>12</v>
      </c>
      <c r="D4" s="68">
        <v>27581</v>
      </c>
      <c r="E4" s="60">
        <v>39</v>
      </c>
      <c r="F4" s="56" t="s">
        <v>11</v>
      </c>
      <c r="G4" s="56" t="s">
        <v>14</v>
      </c>
      <c r="H4" s="56" t="s">
        <v>15</v>
      </c>
      <c r="I4" s="56" t="s">
        <v>16</v>
      </c>
      <c r="J4" s="56" t="s">
        <v>246</v>
      </c>
      <c r="K4" s="69" t="s">
        <v>22</v>
      </c>
      <c r="L4" s="70">
        <v>0.79757085020200003</v>
      </c>
      <c r="M4" s="70">
        <v>0.79757085020200003</v>
      </c>
      <c r="N4" s="57">
        <v>36678</v>
      </c>
      <c r="O4" s="70"/>
      <c r="P4" s="52" t="s">
        <v>247</v>
      </c>
      <c r="Q4" s="52" t="s">
        <v>248</v>
      </c>
      <c r="R4" s="52" t="s">
        <v>222</v>
      </c>
      <c r="S4" s="52" t="s">
        <v>227</v>
      </c>
      <c r="T4" s="52" t="s">
        <v>236</v>
      </c>
      <c r="U4" s="71">
        <v>15</v>
      </c>
    </row>
    <row r="5" spans="1:22" s="52" customFormat="1" ht="11.25" x14ac:dyDescent="0.25">
      <c r="A5" s="88" t="s">
        <v>189</v>
      </c>
      <c r="B5" s="52" t="s">
        <v>188</v>
      </c>
      <c r="C5" s="56" t="s">
        <v>12</v>
      </c>
      <c r="D5" s="68">
        <v>27581</v>
      </c>
      <c r="E5" s="60">
        <v>39</v>
      </c>
      <c r="F5" s="56" t="s">
        <v>11</v>
      </c>
      <c r="G5" s="56" t="s">
        <v>14</v>
      </c>
      <c r="H5" s="56" t="s">
        <v>15</v>
      </c>
      <c r="I5" s="56" t="s">
        <v>16</v>
      </c>
      <c r="J5" s="56" t="s">
        <v>246</v>
      </c>
      <c r="K5" s="69" t="s">
        <v>22</v>
      </c>
      <c r="L5" s="70">
        <v>0.79757085020200003</v>
      </c>
      <c r="M5" s="70">
        <v>0.79757085020200003</v>
      </c>
      <c r="N5" s="57">
        <v>36678</v>
      </c>
      <c r="O5" s="70"/>
      <c r="P5" s="52" t="s">
        <v>247</v>
      </c>
      <c r="Q5" s="52" t="s">
        <v>248</v>
      </c>
      <c r="R5" s="52" t="s">
        <v>223</v>
      </c>
      <c r="S5" s="52" t="s">
        <v>229</v>
      </c>
      <c r="T5" s="52" t="s">
        <v>243</v>
      </c>
      <c r="U5" s="71">
        <v>15</v>
      </c>
    </row>
    <row r="6" spans="1:22" s="52" customFormat="1" ht="11.25" x14ac:dyDescent="0.25">
      <c r="A6" s="88" t="s">
        <v>189</v>
      </c>
      <c r="B6" s="52" t="s">
        <v>188</v>
      </c>
      <c r="C6" s="56" t="s">
        <v>12</v>
      </c>
      <c r="D6" s="68">
        <v>27581</v>
      </c>
      <c r="E6" s="60">
        <v>39</v>
      </c>
      <c r="F6" s="56" t="s">
        <v>11</v>
      </c>
      <c r="G6" s="56" t="s">
        <v>14</v>
      </c>
      <c r="H6" s="56" t="s">
        <v>15</v>
      </c>
      <c r="I6" s="56" t="s">
        <v>16</v>
      </c>
      <c r="J6" s="56" t="s">
        <v>246</v>
      </c>
      <c r="K6" s="69" t="s">
        <v>22</v>
      </c>
      <c r="L6" s="70">
        <v>0.79757085020200003</v>
      </c>
      <c r="M6" s="70">
        <v>0.79757085020200003</v>
      </c>
      <c r="N6" s="57">
        <v>36678</v>
      </c>
      <c r="O6" s="70"/>
      <c r="P6" s="52" t="s">
        <v>247</v>
      </c>
      <c r="Q6" s="52" t="s">
        <v>248</v>
      </c>
      <c r="U6" s="71"/>
    </row>
    <row r="7" spans="1:22" s="52" customFormat="1" ht="11.25" x14ac:dyDescent="0.25">
      <c r="A7" s="88" t="s">
        <v>189</v>
      </c>
      <c r="B7" s="52" t="s">
        <v>188</v>
      </c>
      <c r="C7" s="56" t="s">
        <v>12</v>
      </c>
      <c r="D7" s="68">
        <v>27581</v>
      </c>
      <c r="E7" s="60">
        <v>39</v>
      </c>
      <c r="F7" s="56" t="s">
        <v>11</v>
      </c>
      <c r="G7" s="56" t="s">
        <v>14</v>
      </c>
      <c r="H7" s="56" t="s">
        <v>15</v>
      </c>
      <c r="I7" s="56" t="s">
        <v>16</v>
      </c>
      <c r="J7" s="56" t="s">
        <v>246</v>
      </c>
      <c r="K7" s="69" t="s">
        <v>22</v>
      </c>
      <c r="L7" s="70">
        <v>0.79757085020200003</v>
      </c>
      <c r="M7" s="70">
        <v>0.79757085020200003</v>
      </c>
      <c r="N7" s="57">
        <v>36678</v>
      </c>
      <c r="O7" s="70"/>
      <c r="P7" s="52" t="s">
        <v>247</v>
      </c>
      <c r="Q7" s="52" t="s">
        <v>248</v>
      </c>
      <c r="U7" s="71"/>
    </row>
    <row r="8" spans="1:22" s="52" customFormat="1" ht="11.25" x14ac:dyDescent="0.25">
      <c r="A8" s="88" t="s">
        <v>189</v>
      </c>
      <c r="B8" s="52" t="s">
        <v>188</v>
      </c>
      <c r="C8" s="56" t="s">
        <v>12</v>
      </c>
      <c r="D8" s="68">
        <v>27581</v>
      </c>
      <c r="E8" s="60">
        <v>39</v>
      </c>
      <c r="F8" s="56" t="s">
        <v>11</v>
      </c>
      <c r="G8" s="56" t="s">
        <v>14</v>
      </c>
      <c r="H8" s="56" t="s">
        <v>15</v>
      </c>
      <c r="I8" s="56" t="s">
        <v>16</v>
      </c>
      <c r="J8" s="56" t="s">
        <v>246</v>
      </c>
      <c r="K8" s="69" t="s">
        <v>22</v>
      </c>
      <c r="L8" s="70">
        <v>0.79757085020200003</v>
      </c>
      <c r="M8" s="70">
        <v>0.79757085020200003</v>
      </c>
      <c r="N8" s="57">
        <v>36678</v>
      </c>
      <c r="O8" s="70"/>
      <c r="P8" s="52" t="s">
        <v>247</v>
      </c>
      <c r="Q8" s="52" t="s">
        <v>248</v>
      </c>
      <c r="U8" s="71"/>
    </row>
    <row r="9" spans="1:22" s="52" customFormat="1" ht="11.25" x14ac:dyDescent="0.25">
      <c r="A9" s="88" t="s">
        <v>189</v>
      </c>
      <c r="B9" s="52" t="s">
        <v>188</v>
      </c>
      <c r="C9" s="56" t="s">
        <v>12</v>
      </c>
      <c r="D9" s="68">
        <v>27581</v>
      </c>
      <c r="E9" s="60">
        <v>39</v>
      </c>
      <c r="F9" s="56" t="s">
        <v>11</v>
      </c>
      <c r="G9" s="56" t="s">
        <v>14</v>
      </c>
      <c r="H9" s="56" t="s">
        <v>15</v>
      </c>
      <c r="I9" s="56" t="s">
        <v>16</v>
      </c>
      <c r="J9" s="56" t="s">
        <v>246</v>
      </c>
      <c r="K9" s="69" t="s">
        <v>22</v>
      </c>
      <c r="L9" s="70">
        <v>0.79757085020200003</v>
      </c>
      <c r="M9" s="70">
        <v>0.79757085020200003</v>
      </c>
      <c r="N9" s="57">
        <v>36678</v>
      </c>
      <c r="O9" s="70"/>
      <c r="P9" s="52" t="s">
        <v>247</v>
      </c>
      <c r="Q9" s="52" t="s">
        <v>248</v>
      </c>
      <c r="U9" s="71"/>
    </row>
    <row r="10" spans="1:22" s="52" customFormat="1" ht="11.25" x14ac:dyDescent="0.25">
      <c r="A10" s="88" t="s">
        <v>189</v>
      </c>
      <c r="B10" s="52" t="s">
        <v>188</v>
      </c>
      <c r="C10" s="56" t="s">
        <v>12</v>
      </c>
      <c r="D10" s="68">
        <v>27581</v>
      </c>
      <c r="E10" s="60">
        <v>39</v>
      </c>
      <c r="F10" s="56" t="s">
        <v>11</v>
      </c>
      <c r="G10" s="56" t="s">
        <v>14</v>
      </c>
      <c r="H10" s="56" t="s">
        <v>15</v>
      </c>
      <c r="I10" s="56" t="s">
        <v>16</v>
      </c>
      <c r="J10" s="56" t="s">
        <v>246</v>
      </c>
      <c r="K10" s="69" t="s">
        <v>22</v>
      </c>
      <c r="L10" s="70">
        <v>0.79757085020200003</v>
      </c>
      <c r="M10" s="70">
        <v>0.79757085020200003</v>
      </c>
      <c r="N10" s="57">
        <v>36678</v>
      </c>
      <c r="O10" s="70"/>
      <c r="P10" s="52" t="s">
        <v>247</v>
      </c>
      <c r="Q10" s="52" t="s">
        <v>248</v>
      </c>
      <c r="U10" s="71"/>
    </row>
    <row r="11" spans="1:22" s="52" customFormat="1" ht="11.25" x14ac:dyDescent="0.25">
      <c r="A11" s="88" t="s">
        <v>189</v>
      </c>
      <c r="B11" s="52" t="s">
        <v>188</v>
      </c>
      <c r="C11" s="56" t="s">
        <v>12</v>
      </c>
      <c r="D11" s="68">
        <v>27581</v>
      </c>
      <c r="E11" s="60">
        <v>39</v>
      </c>
      <c r="F11" s="56" t="s">
        <v>11</v>
      </c>
      <c r="G11" s="56" t="s">
        <v>14</v>
      </c>
      <c r="H11" s="56" t="s">
        <v>15</v>
      </c>
      <c r="I11" s="56" t="s">
        <v>16</v>
      </c>
      <c r="J11" s="56" t="s">
        <v>246</v>
      </c>
      <c r="K11" s="69" t="s">
        <v>22</v>
      </c>
      <c r="L11" s="70">
        <v>0.79757085020200003</v>
      </c>
      <c r="M11" s="70">
        <v>0.79757085020200003</v>
      </c>
      <c r="N11" s="57">
        <v>36678</v>
      </c>
      <c r="O11" s="70"/>
      <c r="P11" s="52" t="s">
        <v>247</v>
      </c>
      <c r="Q11" s="52" t="s">
        <v>248</v>
      </c>
      <c r="U11" s="71"/>
    </row>
    <row r="12" spans="1:22" s="52" customFormat="1" ht="11.25" x14ac:dyDescent="0.25">
      <c r="A12" s="88" t="s">
        <v>189</v>
      </c>
      <c r="B12" s="52" t="s">
        <v>188</v>
      </c>
      <c r="C12" s="56" t="s">
        <v>12</v>
      </c>
      <c r="D12" s="68">
        <v>27581</v>
      </c>
      <c r="E12" s="60">
        <v>39</v>
      </c>
      <c r="F12" s="56" t="s">
        <v>11</v>
      </c>
      <c r="G12" s="56" t="s">
        <v>14</v>
      </c>
      <c r="H12" s="56" t="s">
        <v>15</v>
      </c>
      <c r="I12" s="56" t="s">
        <v>16</v>
      </c>
      <c r="J12" s="56" t="s">
        <v>246</v>
      </c>
      <c r="K12" s="69" t="s">
        <v>22</v>
      </c>
      <c r="L12" s="70">
        <v>0.79757085020200003</v>
      </c>
      <c r="M12" s="70">
        <v>0.79757085020200003</v>
      </c>
      <c r="N12" s="57">
        <v>36678</v>
      </c>
      <c r="O12" s="70"/>
      <c r="P12" s="52" t="s">
        <v>247</v>
      </c>
      <c r="Q12" s="52" t="s">
        <v>248</v>
      </c>
      <c r="U12" s="71"/>
    </row>
    <row r="13" spans="1:22" s="52" customFormat="1" ht="11.25" x14ac:dyDescent="0.25">
      <c r="A13" s="88" t="s">
        <v>189</v>
      </c>
      <c r="B13" s="52" t="s">
        <v>188</v>
      </c>
      <c r="C13" s="56" t="s">
        <v>12</v>
      </c>
      <c r="D13" s="68">
        <v>27581</v>
      </c>
      <c r="E13" s="60">
        <v>39</v>
      </c>
      <c r="F13" s="56" t="s">
        <v>11</v>
      </c>
      <c r="G13" s="56" t="s">
        <v>14</v>
      </c>
      <c r="H13" s="56" t="s">
        <v>15</v>
      </c>
      <c r="I13" s="56" t="s">
        <v>16</v>
      </c>
      <c r="J13" s="56" t="s">
        <v>246</v>
      </c>
      <c r="K13" s="69" t="s">
        <v>22</v>
      </c>
      <c r="L13" s="70">
        <v>0.79757085020200003</v>
      </c>
      <c r="M13" s="70">
        <v>0.79757085020200003</v>
      </c>
      <c r="N13" s="57">
        <v>36678</v>
      </c>
      <c r="O13" s="70"/>
      <c r="P13" s="52" t="s">
        <v>247</v>
      </c>
      <c r="Q13" s="52" t="s">
        <v>248</v>
      </c>
      <c r="U13" s="71"/>
    </row>
    <row r="14" spans="1:22" s="52" customFormat="1" ht="11.25" x14ac:dyDescent="0.25">
      <c r="A14" s="88" t="s">
        <v>189</v>
      </c>
      <c r="B14" s="52" t="s">
        <v>188</v>
      </c>
      <c r="C14" s="56" t="s">
        <v>12</v>
      </c>
      <c r="D14" s="68">
        <v>27581</v>
      </c>
      <c r="E14" s="60">
        <v>39</v>
      </c>
      <c r="F14" s="56" t="s">
        <v>11</v>
      </c>
      <c r="G14" s="56" t="s">
        <v>14</v>
      </c>
      <c r="H14" s="56" t="s">
        <v>15</v>
      </c>
      <c r="I14" s="56" t="s">
        <v>16</v>
      </c>
      <c r="J14" s="56" t="s">
        <v>246</v>
      </c>
      <c r="K14" s="69" t="s">
        <v>22</v>
      </c>
      <c r="L14" s="70">
        <v>0.79757085020200003</v>
      </c>
      <c r="M14" s="70">
        <v>0.79757085020200003</v>
      </c>
      <c r="N14" s="57">
        <v>36678</v>
      </c>
      <c r="O14" s="70"/>
      <c r="P14" s="52" t="s">
        <v>247</v>
      </c>
      <c r="Q14" s="52" t="s">
        <v>248</v>
      </c>
      <c r="U14" s="71"/>
    </row>
    <row r="15" spans="1:22" s="52" customFormat="1" ht="11.25" x14ac:dyDescent="0.25">
      <c r="A15" s="88" t="s">
        <v>189</v>
      </c>
      <c r="B15" s="52" t="s">
        <v>188</v>
      </c>
      <c r="C15" s="56" t="s">
        <v>12</v>
      </c>
      <c r="D15" s="68">
        <v>27581</v>
      </c>
      <c r="E15" s="60">
        <v>39</v>
      </c>
      <c r="F15" s="56" t="s">
        <v>11</v>
      </c>
      <c r="G15" s="56" t="s">
        <v>14</v>
      </c>
      <c r="H15" s="56" t="s">
        <v>15</v>
      </c>
      <c r="I15" s="56" t="s">
        <v>16</v>
      </c>
      <c r="J15" s="56" t="s">
        <v>246</v>
      </c>
      <c r="K15" s="69" t="s">
        <v>22</v>
      </c>
      <c r="L15" s="70">
        <v>0.79757085020200003</v>
      </c>
      <c r="M15" s="70">
        <v>0.79757085020200003</v>
      </c>
      <c r="N15" s="57">
        <v>36678</v>
      </c>
      <c r="O15" s="70"/>
      <c r="P15" s="52" t="s">
        <v>247</v>
      </c>
      <c r="Q15" s="52" t="s">
        <v>248</v>
      </c>
      <c r="U15" s="71"/>
    </row>
    <row r="16" spans="1:22" s="52" customFormat="1" ht="11.25" x14ac:dyDescent="0.25">
      <c r="A16" s="88" t="s">
        <v>189</v>
      </c>
      <c r="B16" s="52" t="s">
        <v>188</v>
      </c>
      <c r="C16" s="56" t="s">
        <v>12</v>
      </c>
      <c r="D16" s="68">
        <v>27581</v>
      </c>
      <c r="E16" s="60">
        <v>39</v>
      </c>
      <c r="F16" s="56" t="s">
        <v>11</v>
      </c>
      <c r="G16" s="56" t="s">
        <v>14</v>
      </c>
      <c r="H16" s="56" t="s">
        <v>15</v>
      </c>
      <c r="I16" s="56" t="s">
        <v>16</v>
      </c>
      <c r="J16" s="56" t="s">
        <v>246</v>
      </c>
      <c r="K16" s="69" t="s">
        <v>22</v>
      </c>
      <c r="L16" s="70">
        <v>0.79757085020200003</v>
      </c>
      <c r="M16" s="70">
        <v>0.79757085020200003</v>
      </c>
      <c r="N16" s="57">
        <v>36678</v>
      </c>
      <c r="O16" s="70"/>
      <c r="P16" s="52" t="s">
        <v>247</v>
      </c>
      <c r="Q16" s="52" t="s">
        <v>248</v>
      </c>
      <c r="U16" s="71"/>
    </row>
    <row r="17" spans="1:22" s="52" customFormat="1" ht="11.25" x14ac:dyDescent="0.25">
      <c r="A17" s="88" t="s">
        <v>189</v>
      </c>
      <c r="B17" s="52" t="s">
        <v>188</v>
      </c>
      <c r="C17" s="56" t="s">
        <v>12</v>
      </c>
      <c r="D17" s="68">
        <v>27581</v>
      </c>
      <c r="E17" s="60">
        <v>39</v>
      </c>
      <c r="F17" s="56" t="s">
        <v>11</v>
      </c>
      <c r="G17" s="56" t="s">
        <v>14</v>
      </c>
      <c r="H17" s="56" t="s">
        <v>15</v>
      </c>
      <c r="I17" s="56" t="s">
        <v>16</v>
      </c>
      <c r="J17" s="56" t="s">
        <v>246</v>
      </c>
      <c r="K17" s="69" t="s">
        <v>22</v>
      </c>
      <c r="L17" s="70">
        <v>0.79757085020200003</v>
      </c>
      <c r="M17" s="70">
        <v>0.79757085020200003</v>
      </c>
      <c r="N17" s="57">
        <v>36678</v>
      </c>
      <c r="O17" s="70"/>
      <c r="P17" s="52" t="s">
        <v>247</v>
      </c>
      <c r="Q17" s="52" t="s">
        <v>248</v>
      </c>
      <c r="U17" s="71"/>
    </row>
    <row r="18" spans="1:22" s="52" customFormat="1" ht="11.25" x14ac:dyDescent="0.25">
      <c r="A18" s="88" t="s">
        <v>189</v>
      </c>
      <c r="B18" s="52" t="s">
        <v>188</v>
      </c>
      <c r="C18" s="56" t="s">
        <v>12</v>
      </c>
      <c r="D18" s="68">
        <v>27581</v>
      </c>
      <c r="E18" s="60">
        <v>39</v>
      </c>
      <c r="F18" s="56" t="s">
        <v>11</v>
      </c>
      <c r="G18" s="56" t="s">
        <v>14</v>
      </c>
      <c r="H18" s="56" t="s">
        <v>15</v>
      </c>
      <c r="I18" s="56" t="s">
        <v>16</v>
      </c>
      <c r="J18" s="56" t="s">
        <v>246</v>
      </c>
      <c r="K18" s="69" t="s">
        <v>22</v>
      </c>
      <c r="L18" s="70">
        <v>0.79757085020200003</v>
      </c>
      <c r="M18" s="70">
        <v>0.79757085020200003</v>
      </c>
      <c r="N18" s="57">
        <v>36678</v>
      </c>
      <c r="O18" s="70"/>
      <c r="P18" s="52" t="s">
        <v>247</v>
      </c>
      <c r="Q18" s="52" t="s">
        <v>248</v>
      </c>
      <c r="U18" s="71"/>
    </row>
    <row r="19" spans="1:22" s="52" customFormat="1" ht="11.25" x14ac:dyDescent="0.25">
      <c r="A19" s="88" t="s">
        <v>189</v>
      </c>
      <c r="B19" s="52" t="s">
        <v>188</v>
      </c>
      <c r="C19" s="56" t="s">
        <v>12</v>
      </c>
      <c r="D19" s="68">
        <v>27581</v>
      </c>
      <c r="E19" s="60">
        <v>39</v>
      </c>
      <c r="F19" s="56" t="s">
        <v>11</v>
      </c>
      <c r="G19" s="56" t="s">
        <v>14</v>
      </c>
      <c r="H19" s="56" t="s">
        <v>15</v>
      </c>
      <c r="I19" s="56" t="s">
        <v>16</v>
      </c>
      <c r="J19" s="56" t="s">
        <v>246</v>
      </c>
      <c r="K19" s="69" t="s">
        <v>22</v>
      </c>
      <c r="L19" s="70">
        <v>0.79757085020200003</v>
      </c>
      <c r="M19" s="70">
        <v>0.79757085020200003</v>
      </c>
      <c r="N19" s="57">
        <v>36678</v>
      </c>
      <c r="O19" s="70"/>
      <c r="P19" s="52" t="s">
        <v>247</v>
      </c>
      <c r="Q19" s="52" t="s">
        <v>248</v>
      </c>
      <c r="U19" s="71"/>
    </row>
    <row r="20" spans="1:22" s="52" customFormat="1" ht="11.25" x14ac:dyDescent="0.25">
      <c r="A20" s="88" t="s">
        <v>189</v>
      </c>
      <c r="B20" s="52" t="s">
        <v>188</v>
      </c>
      <c r="C20" s="56" t="s">
        <v>12</v>
      </c>
      <c r="D20" s="68">
        <v>27581</v>
      </c>
      <c r="E20" s="60">
        <v>39</v>
      </c>
      <c r="F20" s="56" t="s">
        <v>11</v>
      </c>
      <c r="G20" s="56" t="s">
        <v>14</v>
      </c>
      <c r="H20" s="56" t="s">
        <v>15</v>
      </c>
      <c r="I20" s="56" t="s">
        <v>16</v>
      </c>
      <c r="J20" s="56" t="s">
        <v>246</v>
      </c>
      <c r="K20" s="69" t="s">
        <v>22</v>
      </c>
      <c r="L20" s="70">
        <v>0.79757085020200003</v>
      </c>
      <c r="M20" s="70">
        <v>0.79757085020200003</v>
      </c>
      <c r="N20" s="57">
        <v>36678</v>
      </c>
      <c r="O20" s="70"/>
      <c r="P20" s="52" t="s">
        <v>247</v>
      </c>
      <c r="Q20" s="52" t="s">
        <v>248</v>
      </c>
      <c r="U20" s="71"/>
    </row>
    <row r="21" spans="1:22" s="52" customFormat="1" ht="11.25" x14ac:dyDescent="0.25">
      <c r="A21" s="88" t="s">
        <v>189</v>
      </c>
      <c r="B21" s="52" t="s">
        <v>188</v>
      </c>
      <c r="C21" s="56" t="s">
        <v>12</v>
      </c>
      <c r="D21" s="68">
        <v>27581</v>
      </c>
      <c r="E21" s="60">
        <v>39</v>
      </c>
      <c r="F21" s="56" t="s">
        <v>11</v>
      </c>
      <c r="G21" s="56" t="s">
        <v>14</v>
      </c>
      <c r="H21" s="56" t="s">
        <v>15</v>
      </c>
      <c r="I21" s="56" t="s">
        <v>16</v>
      </c>
      <c r="J21" s="56" t="s">
        <v>246</v>
      </c>
      <c r="K21" s="69" t="s">
        <v>22</v>
      </c>
      <c r="L21" s="70">
        <v>0.79757085020200003</v>
      </c>
      <c r="M21" s="70">
        <v>0.79757085020200003</v>
      </c>
      <c r="N21" s="57">
        <v>36678</v>
      </c>
      <c r="O21" s="70"/>
      <c r="P21" s="52" t="s">
        <v>247</v>
      </c>
      <c r="Q21" s="52" t="s">
        <v>248</v>
      </c>
      <c r="U21" s="71"/>
    </row>
    <row r="22" spans="1:22" s="52" customFormat="1" ht="11.25" x14ac:dyDescent="0.25">
      <c r="A22" s="88" t="s">
        <v>189</v>
      </c>
      <c r="B22" s="52" t="s">
        <v>188</v>
      </c>
      <c r="C22" s="56" t="s">
        <v>12</v>
      </c>
      <c r="D22" s="68">
        <v>27581</v>
      </c>
      <c r="E22" s="60">
        <v>39</v>
      </c>
      <c r="F22" s="56" t="s">
        <v>11</v>
      </c>
      <c r="G22" s="56" t="s">
        <v>14</v>
      </c>
      <c r="H22" s="56" t="s">
        <v>15</v>
      </c>
      <c r="I22" s="56" t="s">
        <v>16</v>
      </c>
      <c r="J22" s="56" t="s">
        <v>246</v>
      </c>
      <c r="K22" s="69" t="s">
        <v>22</v>
      </c>
      <c r="L22" s="70">
        <v>0.79757085020200003</v>
      </c>
      <c r="M22" s="70">
        <v>0.79757085020200003</v>
      </c>
      <c r="N22" s="57">
        <v>36678</v>
      </c>
      <c r="O22" s="70"/>
      <c r="P22" s="52" t="s">
        <v>247</v>
      </c>
      <c r="Q22" s="52" t="s">
        <v>248</v>
      </c>
      <c r="U22" s="71"/>
    </row>
    <row r="23" spans="1:22" s="52" customFormat="1" ht="11.25" x14ac:dyDescent="0.25">
      <c r="A23" s="88" t="s">
        <v>189</v>
      </c>
      <c r="B23" s="52" t="s">
        <v>188</v>
      </c>
      <c r="C23" s="56" t="s">
        <v>12</v>
      </c>
      <c r="D23" s="68">
        <v>27581</v>
      </c>
      <c r="E23" s="60">
        <v>39</v>
      </c>
      <c r="F23" s="56" t="s">
        <v>11</v>
      </c>
      <c r="G23" s="56" t="s">
        <v>14</v>
      </c>
      <c r="H23" s="56" t="s">
        <v>15</v>
      </c>
      <c r="I23" s="56" t="s">
        <v>16</v>
      </c>
      <c r="J23" s="56" t="s">
        <v>246</v>
      </c>
      <c r="K23" s="69" t="s">
        <v>22</v>
      </c>
      <c r="L23" s="70">
        <v>0.79757085020200003</v>
      </c>
      <c r="M23" s="70">
        <v>0.79757085020200003</v>
      </c>
      <c r="N23" s="57">
        <v>36678</v>
      </c>
      <c r="O23" s="70"/>
      <c r="P23" s="52" t="s">
        <v>247</v>
      </c>
      <c r="Q23" s="52" t="s">
        <v>248</v>
      </c>
      <c r="U23" s="71"/>
    </row>
    <row r="24" spans="1:22" s="52" customFormat="1" ht="11.25" x14ac:dyDescent="0.25">
      <c r="A24" s="88" t="s">
        <v>189</v>
      </c>
      <c r="B24" s="52" t="s">
        <v>188</v>
      </c>
      <c r="C24" s="56" t="s">
        <v>12</v>
      </c>
      <c r="D24" s="68">
        <v>27581</v>
      </c>
      <c r="E24" s="60">
        <v>39</v>
      </c>
      <c r="F24" s="56" t="s">
        <v>11</v>
      </c>
      <c r="G24" s="56" t="s">
        <v>14</v>
      </c>
      <c r="H24" s="56" t="s">
        <v>15</v>
      </c>
      <c r="I24" s="56" t="s">
        <v>16</v>
      </c>
      <c r="J24" s="56" t="s">
        <v>246</v>
      </c>
      <c r="K24" s="69" t="s">
        <v>22</v>
      </c>
      <c r="L24" s="70">
        <v>0.79757085020200003</v>
      </c>
      <c r="M24" s="70">
        <v>0.79757085020200003</v>
      </c>
      <c r="N24" s="57">
        <v>36678</v>
      </c>
      <c r="O24" s="70"/>
      <c r="P24" s="52" t="s">
        <v>247</v>
      </c>
      <c r="Q24" s="52" t="s">
        <v>248</v>
      </c>
      <c r="U24" s="71"/>
    </row>
    <row r="25" spans="1:22" s="52" customFormat="1" ht="11.25" x14ac:dyDescent="0.25">
      <c r="A25" s="88" t="s">
        <v>189</v>
      </c>
      <c r="B25" s="52" t="s">
        <v>188</v>
      </c>
      <c r="C25" s="56" t="s">
        <v>12</v>
      </c>
      <c r="D25" s="68">
        <v>27581</v>
      </c>
      <c r="E25" s="60">
        <v>39</v>
      </c>
      <c r="F25" s="56" t="s">
        <v>11</v>
      </c>
      <c r="G25" s="56" t="s">
        <v>14</v>
      </c>
      <c r="H25" s="56" t="s">
        <v>15</v>
      </c>
      <c r="I25" s="56" t="s">
        <v>16</v>
      </c>
      <c r="J25" s="56" t="s">
        <v>246</v>
      </c>
      <c r="K25" s="69" t="s">
        <v>22</v>
      </c>
      <c r="L25" s="70">
        <v>0.79757085020200003</v>
      </c>
      <c r="M25" s="70">
        <v>0.79757085020200003</v>
      </c>
      <c r="N25" s="57">
        <v>36678</v>
      </c>
      <c r="O25" s="70"/>
      <c r="P25" s="52" t="s">
        <v>247</v>
      </c>
      <c r="Q25" s="52" t="s">
        <v>248</v>
      </c>
      <c r="U25" s="71"/>
    </row>
    <row r="26" spans="1:22" s="52" customFormat="1" ht="11.25" x14ac:dyDescent="0.25">
      <c r="A26" s="88" t="s">
        <v>189</v>
      </c>
      <c r="B26" s="52" t="s">
        <v>188</v>
      </c>
      <c r="C26" s="56" t="s">
        <v>12</v>
      </c>
      <c r="D26" s="68">
        <v>27581</v>
      </c>
      <c r="E26" s="60">
        <v>39</v>
      </c>
      <c r="F26" s="56" t="s">
        <v>11</v>
      </c>
      <c r="G26" s="56" t="s">
        <v>14</v>
      </c>
      <c r="H26" s="56" t="s">
        <v>15</v>
      </c>
      <c r="I26" s="56" t="s">
        <v>16</v>
      </c>
      <c r="J26" s="56" t="s">
        <v>246</v>
      </c>
      <c r="K26" s="69" t="s">
        <v>22</v>
      </c>
      <c r="L26" s="70">
        <v>0.79757085020200003</v>
      </c>
      <c r="M26" s="70">
        <v>0.79757085020200003</v>
      </c>
      <c r="N26" s="57">
        <v>36678</v>
      </c>
      <c r="O26" s="70"/>
      <c r="P26" s="52" t="s">
        <v>247</v>
      </c>
      <c r="Q26" s="52" t="s">
        <v>248</v>
      </c>
      <c r="U26" s="71"/>
    </row>
    <row r="27" spans="1:22" s="52" customFormat="1" ht="11.25" x14ac:dyDescent="0.25">
      <c r="A27" s="88" t="s">
        <v>189</v>
      </c>
      <c r="B27" s="52" t="s">
        <v>188</v>
      </c>
      <c r="C27" s="56" t="s">
        <v>12</v>
      </c>
      <c r="D27" s="68">
        <v>27581</v>
      </c>
      <c r="E27" s="60">
        <v>39</v>
      </c>
      <c r="F27" s="56" t="s">
        <v>11</v>
      </c>
      <c r="G27" s="56" t="s">
        <v>14</v>
      </c>
      <c r="H27" s="56" t="s">
        <v>15</v>
      </c>
      <c r="I27" s="56" t="s">
        <v>16</v>
      </c>
      <c r="J27" s="56" t="s">
        <v>246</v>
      </c>
      <c r="K27" s="69" t="s">
        <v>22</v>
      </c>
      <c r="L27" s="70">
        <v>0.79757085020200003</v>
      </c>
      <c r="M27" s="70">
        <v>0.79757085020200003</v>
      </c>
      <c r="N27" s="57">
        <v>36678</v>
      </c>
      <c r="O27" s="70"/>
      <c r="P27" s="52" t="s">
        <v>247</v>
      </c>
      <c r="Q27" s="52" t="s">
        <v>248</v>
      </c>
      <c r="U27" s="71"/>
    </row>
    <row r="28" spans="1:22" s="52" customFormat="1" ht="11.25" x14ac:dyDescent="0.25">
      <c r="A28" s="88" t="s">
        <v>189</v>
      </c>
      <c r="B28" s="52" t="s">
        <v>188</v>
      </c>
      <c r="C28" s="56" t="s">
        <v>12</v>
      </c>
      <c r="D28" s="68">
        <v>27581</v>
      </c>
      <c r="E28" s="60">
        <v>39</v>
      </c>
      <c r="F28" s="56" t="s">
        <v>11</v>
      </c>
      <c r="G28" s="56" t="s">
        <v>14</v>
      </c>
      <c r="H28" s="56" t="s">
        <v>15</v>
      </c>
      <c r="I28" s="56" t="s">
        <v>16</v>
      </c>
      <c r="J28" s="56" t="s">
        <v>246</v>
      </c>
      <c r="K28" s="69" t="s">
        <v>22</v>
      </c>
      <c r="L28" s="70">
        <v>0.79757085020200003</v>
      </c>
      <c r="M28" s="70">
        <v>0.79757085020200003</v>
      </c>
      <c r="N28" s="57">
        <v>36678</v>
      </c>
      <c r="O28" s="70"/>
      <c r="P28" s="52" t="s">
        <v>247</v>
      </c>
      <c r="Q28" s="52" t="s">
        <v>248</v>
      </c>
      <c r="U28" s="71"/>
    </row>
    <row r="29" spans="1:22" s="52" customFormat="1" ht="11.25" x14ac:dyDescent="0.25">
      <c r="A29" s="88" t="s">
        <v>189</v>
      </c>
      <c r="B29" s="52" t="s">
        <v>188</v>
      </c>
      <c r="C29" s="56" t="s">
        <v>12</v>
      </c>
      <c r="D29" s="68">
        <v>27581</v>
      </c>
      <c r="E29" s="60">
        <v>39</v>
      </c>
      <c r="F29" s="56" t="s">
        <v>11</v>
      </c>
      <c r="G29" s="56" t="s">
        <v>14</v>
      </c>
      <c r="H29" s="56" t="s">
        <v>15</v>
      </c>
      <c r="I29" s="56" t="s">
        <v>16</v>
      </c>
      <c r="J29" s="56" t="s">
        <v>246</v>
      </c>
      <c r="K29" s="69" t="s">
        <v>22</v>
      </c>
      <c r="L29" s="70">
        <v>0.79757085020200003</v>
      </c>
      <c r="M29" s="70">
        <v>0.79757085020200003</v>
      </c>
      <c r="N29" s="57">
        <v>36678</v>
      </c>
      <c r="O29" s="70"/>
      <c r="P29" s="52" t="s">
        <v>247</v>
      </c>
      <c r="Q29" s="52" t="s">
        <v>248</v>
      </c>
      <c r="U29" s="71"/>
    </row>
    <row r="30" spans="1:22" s="52" customFormat="1" ht="11.25" x14ac:dyDescent="0.25">
      <c r="A30" s="88" t="s">
        <v>189</v>
      </c>
      <c r="B30" s="52" t="s">
        <v>188</v>
      </c>
      <c r="C30" s="56" t="s">
        <v>12</v>
      </c>
      <c r="D30" s="68">
        <v>27581</v>
      </c>
      <c r="E30" s="60">
        <v>39</v>
      </c>
      <c r="F30" s="56" t="s">
        <v>11</v>
      </c>
      <c r="G30" s="56" t="s">
        <v>14</v>
      </c>
      <c r="H30" s="56" t="s">
        <v>15</v>
      </c>
      <c r="I30" s="56" t="s">
        <v>16</v>
      </c>
      <c r="J30" s="56" t="s">
        <v>246</v>
      </c>
      <c r="K30" s="69" t="s">
        <v>22</v>
      </c>
      <c r="L30" s="70">
        <v>0.79757085020200003</v>
      </c>
      <c r="M30" s="70">
        <v>0.79757085020200003</v>
      </c>
      <c r="N30" s="57">
        <v>36678</v>
      </c>
      <c r="O30" s="70"/>
      <c r="P30" s="52" t="s">
        <v>247</v>
      </c>
      <c r="Q30" s="52" t="s">
        <v>248</v>
      </c>
      <c r="U30" s="71"/>
    </row>
    <row r="31" spans="1:22" s="53" customFormat="1" ht="12" thickBot="1" x14ac:dyDescent="0.3">
      <c r="A31" s="89" t="s">
        <v>189</v>
      </c>
      <c r="B31" s="53" t="s">
        <v>188</v>
      </c>
      <c r="C31" s="58" t="s">
        <v>12</v>
      </c>
      <c r="D31" s="90">
        <v>27581</v>
      </c>
      <c r="E31" s="91">
        <v>39</v>
      </c>
      <c r="F31" s="58" t="s">
        <v>11</v>
      </c>
      <c r="G31" s="58" t="s">
        <v>14</v>
      </c>
      <c r="H31" s="58" t="s">
        <v>15</v>
      </c>
      <c r="I31" s="58" t="s">
        <v>16</v>
      </c>
      <c r="J31" s="58" t="s">
        <v>246</v>
      </c>
      <c r="K31" s="92" t="s">
        <v>22</v>
      </c>
      <c r="L31" s="93">
        <v>0.79757085020200003</v>
      </c>
      <c r="M31" s="93">
        <v>0.79757085020200003</v>
      </c>
      <c r="N31" s="59">
        <v>36678</v>
      </c>
      <c r="O31" s="93"/>
      <c r="P31" s="53" t="s">
        <v>247</v>
      </c>
      <c r="Q31" s="53" t="s">
        <v>248</v>
      </c>
      <c r="U31" s="94"/>
    </row>
    <row r="32" spans="1:22" s="51" customFormat="1" ht="11.25" x14ac:dyDescent="0.25">
      <c r="A32" s="81" t="s">
        <v>191</v>
      </c>
      <c r="B32" s="51" t="s">
        <v>190</v>
      </c>
      <c r="C32" s="54" t="s">
        <v>254</v>
      </c>
      <c r="D32" s="82">
        <v>24485</v>
      </c>
      <c r="E32" s="95">
        <v>47</v>
      </c>
      <c r="F32" s="54" t="s">
        <v>11</v>
      </c>
      <c r="G32" s="54" t="s">
        <v>8</v>
      </c>
      <c r="H32" s="54" t="s">
        <v>9</v>
      </c>
      <c r="I32" s="54" t="s">
        <v>10</v>
      </c>
      <c r="J32" s="54" t="s">
        <v>23</v>
      </c>
      <c r="K32" s="84" t="s">
        <v>24</v>
      </c>
      <c r="L32" s="85">
        <v>0.95237587896800002</v>
      </c>
      <c r="M32" s="85">
        <v>0.8</v>
      </c>
      <c r="N32" s="55">
        <v>33604</v>
      </c>
      <c r="O32" s="85"/>
      <c r="P32" s="51" t="s">
        <v>250</v>
      </c>
      <c r="Q32" s="51" t="s">
        <v>249</v>
      </c>
      <c r="R32" s="86" t="s">
        <v>222</v>
      </c>
      <c r="S32" s="86" t="s">
        <v>224</v>
      </c>
      <c r="T32" s="86" t="s">
        <v>230</v>
      </c>
      <c r="U32" s="86">
        <v>20</v>
      </c>
      <c r="V32" s="87">
        <f>SUM(U32:U61)</f>
        <v>100</v>
      </c>
    </row>
    <row r="33" spans="1:21" s="52" customFormat="1" ht="11.4" x14ac:dyDescent="0.3">
      <c r="A33" s="88" t="s">
        <v>191</v>
      </c>
      <c r="B33" s="52" t="s">
        <v>190</v>
      </c>
      <c r="C33" s="56" t="s">
        <v>254</v>
      </c>
      <c r="D33" s="68">
        <v>24485</v>
      </c>
      <c r="E33" s="72">
        <v>47</v>
      </c>
      <c r="F33" s="56" t="s">
        <v>11</v>
      </c>
      <c r="G33" s="56" t="s">
        <v>8</v>
      </c>
      <c r="H33" s="56" t="s">
        <v>9</v>
      </c>
      <c r="I33" s="56" t="s">
        <v>10</v>
      </c>
      <c r="J33" s="56" t="s">
        <v>23</v>
      </c>
      <c r="K33" s="69" t="s">
        <v>24</v>
      </c>
      <c r="L33" s="70">
        <v>0.95237587896800002</v>
      </c>
      <c r="M33" s="70">
        <v>0.8</v>
      </c>
      <c r="N33" s="57">
        <v>33604</v>
      </c>
      <c r="O33" s="70"/>
      <c r="P33" s="52" t="s">
        <v>250</v>
      </c>
      <c r="Q33" s="52" t="s">
        <v>249</v>
      </c>
      <c r="R33" s="52" t="s">
        <v>222</v>
      </c>
      <c r="S33" s="52" t="s">
        <v>224</v>
      </c>
      <c r="T33" s="52" t="s">
        <v>231</v>
      </c>
      <c r="U33" s="71">
        <v>40</v>
      </c>
    </row>
    <row r="34" spans="1:21" s="52" customFormat="1" ht="11.4" x14ac:dyDescent="0.3">
      <c r="A34" s="88" t="s">
        <v>191</v>
      </c>
      <c r="B34" s="52" t="s">
        <v>190</v>
      </c>
      <c r="C34" s="56" t="s">
        <v>254</v>
      </c>
      <c r="D34" s="68">
        <v>24485</v>
      </c>
      <c r="E34" s="72">
        <v>47</v>
      </c>
      <c r="F34" s="56" t="s">
        <v>11</v>
      </c>
      <c r="G34" s="52" t="s">
        <v>8</v>
      </c>
      <c r="H34" s="52" t="s">
        <v>9</v>
      </c>
      <c r="I34" s="52" t="s">
        <v>10</v>
      </c>
      <c r="J34" s="56" t="s">
        <v>23</v>
      </c>
      <c r="K34" s="69" t="s">
        <v>24</v>
      </c>
      <c r="L34" s="70">
        <v>0.95237587896800002</v>
      </c>
      <c r="M34" s="70">
        <v>0.8</v>
      </c>
      <c r="N34" s="57">
        <v>33604</v>
      </c>
      <c r="O34" s="70"/>
      <c r="P34" s="52" t="s">
        <v>250</v>
      </c>
      <c r="Q34" s="52" t="s">
        <v>249</v>
      </c>
      <c r="R34" s="52" t="s">
        <v>222</v>
      </c>
      <c r="S34" s="52" t="s">
        <v>224</v>
      </c>
      <c r="T34" s="52" t="s">
        <v>232</v>
      </c>
      <c r="U34" s="71">
        <v>10</v>
      </c>
    </row>
    <row r="35" spans="1:21" s="52" customFormat="1" ht="11.4" x14ac:dyDescent="0.3">
      <c r="A35" s="88" t="s">
        <v>191</v>
      </c>
      <c r="B35" s="52" t="s">
        <v>190</v>
      </c>
      <c r="C35" s="56" t="s">
        <v>254</v>
      </c>
      <c r="D35" s="68">
        <v>24485</v>
      </c>
      <c r="E35" s="72">
        <v>47</v>
      </c>
      <c r="F35" s="56" t="s">
        <v>11</v>
      </c>
      <c r="G35" s="52" t="s">
        <v>8</v>
      </c>
      <c r="H35" s="52" t="s">
        <v>9</v>
      </c>
      <c r="I35" s="52" t="s">
        <v>10</v>
      </c>
      <c r="J35" s="56" t="s">
        <v>23</v>
      </c>
      <c r="K35" s="69" t="s">
        <v>24</v>
      </c>
      <c r="L35" s="70">
        <v>0.95237587896800002</v>
      </c>
      <c r="M35" s="70">
        <v>0.8</v>
      </c>
      <c r="N35" s="57">
        <v>33604</v>
      </c>
      <c r="O35" s="70"/>
      <c r="P35" s="52" t="s">
        <v>250</v>
      </c>
      <c r="Q35" s="52" t="s">
        <v>249</v>
      </c>
      <c r="R35" s="52" t="s">
        <v>222</v>
      </c>
      <c r="S35" s="52" t="s">
        <v>226</v>
      </c>
      <c r="T35" s="52" t="s">
        <v>233</v>
      </c>
      <c r="U35" s="71">
        <v>10</v>
      </c>
    </row>
    <row r="36" spans="1:21" s="52" customFormat="1" ht="11.4" x14ac:dyDescent="0.3">
      <c r="A36" s="88" t="s">
        <v>191</v>
      </c>
      <c r="B36" s="52" t="s">
        <v>190</v>
      </c>
      <c r="C36" s="56" t="s">
        <v>254</v>
      </c>
      <c r="D36" s="68">
        <v>24485</v>
      </c>
      <c r="E36" s="72">
        <v>47</v>
      </c>
      <c r="F36" s="56" t="s">
        <v>11</v>
      </c>
      <c r="G36" s="52" t="s">
        <v>8</v>
      </c>
      <c r="H36" s="52" t="s">
        <v>9</v>
      </c>
      <c r="I36" s="52" t="s">
        <v>10</v>
      </c>
      <c r="J36" s="56" t="s">
        <v>23</v>
      </c>
      <c r="K36" s="69" t="s">
        <v>24</v>
      </c>
      <c r="L36" s="70">
        <v>0.95237587896800002</v>
      </c>
      <c r="M36" s="70">
        <v>0.8</v>
      </c>
      <c r="N36" s="57">
        <v>33604</v>
      </c>
      <c r="O36" s="70"/>
      <c r="P36" s="52" t="s">
        <v>250</v>
      </c>
      <c r="Q36" s="52" t="s">
        <v>249</v>
      </c>
      <c r="R36" s="52" t="s">
        <v>222</v>
      </c>
      <c r="S36" s="52" t="s">
        <v>226</v>
      </c>
      <c r="T36" s="52" t="s">
        <v>234</v>
      </c>
      <c r="U36" s="71">
        <v>20</v>
      </c>
    </row>
    <row r="37" spans="1:21" s="52" customFormat="1" ht="11.4" x14ac:dyDescent="0.3">
      <c r="A37" s="88" t="s">
        <v>191</v>
      </c>
      <c r="B37" s="52" t="s">
        <v>190</v>
      </c>
      <c r="C37" s="56" t="s">
        <v>254</v>
      </c>
      <c r="D37" s="68">
        <v>24485</v>
      </c>
      <c r="E37" s="72">
        <v>47</v>
      </c>
      <c r="F37" s="56" t="s">
        <v>11</v>
      </c>
      <c r="G37" s="52" t="s">
        <v>8</v>
      </c>
      <c r="H37" s="52" t="s">
        <v>9</v>
      </c>
      <c r="I37" s="52" t="s">
        <v>10</v>
      </c>
      <c r="J37" s="56" t="s">
        <v>23</v>
      </c>
      <c r="K37" s="69" t="s">
        <v>24</v>
      </c>
      <c r="L37" s="70">
        <v>0.95237587896800002</v>
      </c>
      <c r="M37" s="70">
        <v>0.8</v>
      </c>
      <c r="N37" s="57">
        <v>33604</v>
      </c>
      <c r="O37" s="70"/>
      <c r="P37" s="52" t="s">
        <v>250</v>
      </c>
      <c r="Q37" s="52" t="s">
        <v>249</v>
      </c>
      <c r="U37" s="71"/>
    </row>
    <row r="38" spans="1:21" s="52" customFormat="1" ht="11.4" x14ac:dyDescent="0.3">
      <c r="A38" s="88" t="s">
        <v>191</v>
      </c>
      <c r="B38" s="52" t="s">
        <v>190</v>
      </c>
      <c r="C38" s="56" t="s">
        <v>254</v>
      </c>
      <c r="D38" s="68">
        <v>24485</v>
      </c>
      <c r="E38" s="72">
        <v>47</v>
      </c>
      <c r="F38" s="56" t="s">
        <v>11</v>
      </c>
      <c r="G38" s="52" t="s">
        <v>8</v>
      </c>
      <c r="H38" s="52" t="s">
        <v>9</v>
      </c>
      <c r="I38" s="52" t="s">
        <v>10</v>
      </c>
      <c r="J38" s="56" t="s">
        <v>23</v>
      </c>
      <c r="K38" s="69" t="s">
        <v>24</v>
      </c>
      <c r="L38" s="70">
        <v>0.95237587896800002</v>
      </c>
      <c r="M38" s="70">
        <v>0.8</v>
      </c>
      <c r="N38" s="57">
        <v>33604</v>
      </c>
      <c r="O38" s="70"/>
      <c r="P38" s="52" t="s">
        <v>250</v>
      </c>
      <c r="Q38" s="52" t="s">
        <v>249</v>
      </c>
      <c r="U38" s="71"/>
    </row>
    <row r="39" spans="1:21" s="52" customFormat="1" ht="11.4" x14ac:dyDescent="0.3">
      <c r="A39" s="88" t="s">
        <v>191</v>
      </c>
      <c r="B39" s="52" t="s">
        <v>190</v>
      </c>
      <c r="C39" s="56" t="s">
        <v>254</v>
      </c>
      <c r="D39" s="68">
        <v>24485</v>
      </c>
      <c r="E39" s="72">
        <v>47</v>
      </c>
      <c r="F39" s="56" t="s">
        <v>11</v>
      </c>
      <c r="G39" s="52" t="s">
        <v>8</v>
      </c>
      <c r="H39" s="52" t="s">
        <v>9</v>
      </c>
      <c r="I39" s="52" t="s">
        <v>10</v>
      </c>
      <c r="J39" s="56" t="s">
        <v>23</v>
      </c>
      <c r="K39" s="69" t="s">
        <v>24</v>
      </c>
      <c r="L39" s="70">
        <v>0.95237587896800002</v>
      </c>
      <c r="M39" s="70">
        <v>0.8</v>
      </c>
      <c r="N39" s="57">
        <v>33604</v>
      </c>
      <c r="O39" s="70"/>
      <c r="P39" s="52" t="s">
        <v>250</v>
      </c>
      <c r="Q39" s="52" t="s">
        <v>249</v>
      </c>
      <c r="U39" s="71"/>
    </row>
    <row r="40" spans="1:21" s="52" customFormat="1" ht="11.4" x14ac:dyDescent="0.3">
      <c r="A40" s="88" t="s">
        <v>191</v>
      </c>
      <c r="B40" s="52" t="s">
        <v>190</v>
      </c>
      <c r="C40" s="56" t="s">
        <v>254</v>
      </c>
      <c r="D40" s="68">
        <v>24485</v>
      </c>
      <c r="E40" s="72">
        <v>47</v>
      </c>
      <c r="F40" s="56" t="s">
        <v>11</v>
      </c>
      <c r="G40" s="52" t="s">
        <v>8</v>
      </c>
      <c r="H40" s="52" t="s">
        <v>9</v>
      </c>
      <c r="I40" s="52" t="s">
        <v>10</v>
      </c>
      <c r="J40" s="56" t="s">
        <v>23</v>
      </c>
      <c r="K40" s="69" t="s">
        <v>24</v>
      </c>
      <c r="L40" s="70">
        <v>0.95237587896800002</v>
      </c>
      <c r="M40" s="70">
        <v>0.8</v>
      </c>
      <c r="N40" s="57">
        <v>33604</v>
      </c>
      <c r="O40" s="70"/>
      <c r="P40" s="52" t="s">
        <v>250</v>
      </c>
      <c r="Q40" s="52" t="s">
        <v>249</v>
      </c>
      <c r="U40" s="71"/>
    </row>
    <row r="41" spans="1:21" s="52" customFormat="1" ht="11.4" x14ac:dyDescent="0.3">
      <c r="A41" s="88" t="s">
        <v>191</v>
      </c>
      <c r="B41" s="52" t="s">
        <v>190</v>
      </c>
      <c r="C41" s="56" t="s">
        <v>254</v>
      </c>
      <c r="D41" s="68">
        <v>24485</v>
      </c>
      <c r="E41" s="72">
        <v>47</v>
      </c>
      <c r="F41" s="56" t="s">
        <v>11</v>
      </c>
      <c r="G41" s="56" t="s">
        <v>8</v>
      </c>
      <c r="H41" s="56" t="s">
        <v>9</v>
      </c>
      <c r="I41" s="56" t="s">
        <v>10</v>
      </c>
      <c r="J41" s="56" t="s">
        <v>23</v>
      </c>
      <c r="K41" s="69" t="s">
        <v>24</v>
      </c>
      <c r="L41" s="70">
        <v>0.95237587896800002</v>
      </c>
      <c r="M41" s="70">
        <v>0.8</v>
      </c>
      <c r="N41" s="57">
        <v>33604</v>
      </c>
      <c r="O41" s="70"/>
      <c r="P41" s="52" t="s">
        <v>250</v>
      </c>
      <c r="Q41" s="52" t="s">
        <v>249</v>
      </c>
      <c r="U41" s="71"/>
    </row>
    <row r="42" spans="1:21" s="52" customFormat="1" ht="11.4" x14ac:dyDescent="0.3">
      <c r="A42" s="88" t="s">
        <v>191</v>
      </c>
      <c r="B42" s="52" t="s">
        <v>190</v>
      </c>
      <c r="C42" s="56" t="s">
        <v>254</v>
      </c>
      <c r="D42" s="68">
        <v>24485</v>
      </c>
      <c r="E42" s="72">
        <v>47</v>
      </c>
      <c r="F42" s="56" t="s">
        <v>11</v>
      </c>
      <c r="G42" s="56" t="s">
        <v>8</v>
      </c>
      <c r="H42" s="56" t="s">
        <v>9</v>
      </c>
      <c r="I42" s="56" t="s">
        <v>10</v>
      </c>
      <c r="J42" s="56" t="s">
        <v>23</v>
      </c>
      <c r="K42" s="69" t="s">
        <v>24</v>
      </c>
      <c r="L42" s="70">
        <v>0.95237587896800002</v>
      </c>
      <c r="M42" s="70">
        <v>0.8</v>
      </c>
      <c r="N42" s="57">
        <v>33604</v>
      </c>
      <c r="O42" s="70"/>
      <c r="P42" s="52" t="s">
        <v>250</v>
      </c>
      <c r="Q42" s="52" t="s">
        <v>249</v>
      </c>
      <c r="U42" s="71"/>
    </row>
    <row r="43" spans="1:21" s="52" customFormat="1" ht="11.4" x14ac:dyDescent="0.3">
      <c r="A43" s="88" t="s">
        <v>191</v>
      </c>
      <c r="B43" s="52" t="s">
        <v>190</v>
      </c>
      <c r="C43" s="56" t="s">
        <v>254</v>
      </c>
      <c r="D43" s="68">
        <v>24485</v>
      </c>
      <c r="E43" s="72">
        <v>47</v>
      </c>
      <c r="F43" s="56" t="s">
        <v>11</v>
      </c>
      <c r="G43" s="56" t="s">
        <v>8</v>
      </c>
      <c r="H43" s="56" t="s">
        <v>9</v>
      </c>
      <c r="I43" s="56" t="s">
        <v>10</v>
      </c>
      <c r="J43" s="56" t="s">
        <v>23</v>
      </c>
      <c r="K43" s="69" t="s">
        <v>24</v>
      </c>
      <c r="L43" s="70">
        <v>0.95237587896800002</v>
      </c>
      <c r="M43" s="70">
        <v>0.8</v>
      </c>
      <c r="N43" s="57">
        <v>33604</v>
      </c>
      <c r="O43" s="70"/>
      <c r="P43" s="52" t="s">
        <v>250</v>
      </c>
      <c r="Q43" s="52" t="s">
        <v>249</v>
      </c>
      <c r="U43" s="71"/>
    </row>
    <row r="44" spans="1:21" s="52" customFormat="1" ht="11.4" x14ac:dyDescent="0.3">
      <c r="A44" s="88" t="s">
        <v>191</v>
      </c>
      <c r="B44" s="52" t="s">
        <v>190</v>
      </c>
      <c r="C44" s="56" t="s">
        <v>254</v>
      </c>
      <c r="D44" s="68">
        <v>24485</v>
      </c>
      <c r="E44" s="72">
        <v>47</v>
      </c>
      <c r="F44" s="56" t="s">
        <v>11</v>
      </c>
      <c r="G44" s="56" t="s">
        <v>8</v>
      </c>
      <c r="H44" s="56" t="s">
        <v>9</v>
      </c>
      <c r="I44" s="56" t="s">
        <v>10</v>
      </c>
      <c r="J44" s="56" t="s">
        <v>23</v>
      </c>
      <c r="K44" s="69" t="s">
        <v>24</v>
      </c>
      <c r="L44" s="70">
        <v>0.95237587896800002</v>
      </c>
      <c r="M44" s="70">
        <v>0.8</v>
      </c>
      <c r="N44" s="57">
        <v>33604</v>
      </c>
      <c r="O44" s="70"/>
      <c r="P44" s="52" t="s">
        <v>250</v>
      </c>
      <c r="Q44" s="52" t="s">
        <v>249</v>
      </c>
      <c r="U44" s="71"/>
    </row>
    <row r="45" spans="1:21" s="52" customFormat="1" ht="11.4" x14ac:dyDescent="0.3">
      <c r="A45" s="88" t="s">
        <v>191</v>
      </c>
      <c r="B45" s="52" t="s">
        <v>190</v>
      </c>
      <c r="C45" s="56" t="s">
        <v>254</v>
      </c>
      <c r="D45" s="68">
        <v>24485</v>
      </c>
      <c r="E45" s="72">
        <v>47</v>
      </c>
      <c r="F45" s="56" t="s">
        <v>11</v>
      </c>
      <c r="G45" s="56" t="s">
        <v>8</v>
      </c>
      <c r="H45" s="56" t="s">
        <v>9</v>
      </c>
      <c r="I45" s="56" t="s">
        <v>10</v>
      </c>
      <c r="J45" s="56" t="s">
        <v>23</v>
      </c>
      <c r="K45" s="69" t="s">
        <v>24</v>
      </c>
      <c r="L45" s="70">
        <v>0.95237587896800002</v>
      </c>
      <c r="M45" s="70">
        <v>0.8</v>
      </c>
      <c r="N45" s="57">
        <v>33604</v>
      </c>
      <c r="O45" s="70"/>
      <c r="P45" s="52" t="s">
        <v>250</v>
      </c>
      <c r="Q45" s="52" t="s">
        <v>249</v>
      </c>
      <c r="U45" s="71"/>
    </row>
    <row r="46" spans="1:21" s="52" customFormat="1" ht="11.4" x14ac:dyDescent="0.3">
      <c r="A46" s="88" t="s">
        <v>191</v>
      </c>
      <c r="B46" s="52" t="s">
        <v>190</v>
      </c>
      <c r="C46" s="56" t="s">
        <v>254</v>
      </c>
      <c r="D46" s="68">
        <v>24485</v>
      </c>
      <c r="E46" s="72">
        <v>47</v>
      </c>
      <c r="F46" s="56" t="s">
        <v>11</v>
      </c>
      <c r="G46" s="56" t="s">
        <v>8</v>
      </c>
      <c r="H46" s="56" t="s">
        <v>9</v>
      </c>
      <c r="I46" s="56" t="s">
        <v>10</v>
      </c>
      <c r="J46" s="56" t="s">
        <v>23</v>
      </c>
      <c r="K46" s="69" t="s">
        <v>24</v>
      </c>
      <c r="L46" s="70">
        <v>0.95237587896800002</v>
      </c>
      <c r="M46" s="70">
        <v>0.8</v>
      </c>
      <c r="N46" s="57">
        <v>33604</v>
      </c>
      <c r="O46" s="70"/>
      <c r="P46" s="52" t="s">
        <v>250</v>
      </c>
      <c r="Q46" s="52" t="s">
        <v>249</v>
      </c>
      <c r="U46" s="71"/>
    </row>
    <row r="47" spans="1:21" s="52" customFormat="1" ht="11.4" x14ac:dyDescent="0.3">
      <c r="A47" s="88" t="s">
        <v>191</v>
      </c>
      <c r="B47" s="52" t="s">
        <v>190</v>
      </c>
      <c r="C47" s="56" t="s">
        <v>254</v>
      </c>
      <c r="D47" s="68">
        <v>24485</v>
      </c>
      <c r="E47" s="72">
        <v>47</v>
      </c>
      <c r="F47" s="56" t="s">
        <v>11</v>
      </c>
      <c r="G47" s="56" t="s">
        <v>8</v>
      </c>
      <c r="H47" s="56" t="s">
        <v>9</v>
      </c>
      <c r="I47" s="56" t="s">
        <v>10</v>
      </c>
      <c r="J47" s="56" t="s">
        <v>23</v>
      </c>
      <c r="K47" s="69" t="s">
        <v>24</v>
      </c>
      <c r="L47" s="70">
        <v>0.95237587896800002</v>
      </c>
      <c r="M47" s="70">
        <v>0.8</v>
      </c>
      <c r="N47" s="57">
        <v>33604</v>
      </c>
      <c r="O47" s="70"/>
      <c r="P47" s="52" t="s">
        <v>250</v>
      </c>
      <c r="Q47" s="52" t="s">
        <v>249</v>
      </c>
      <c r="U47" s="71"/>
    </row>
    <row r="48" spans="1:21" s="52" customFormat="1" ht="11.4" x14ac:dyDescent="0.3">
      <c r="A48" s="88" t="s">
        <v>191</v>
      </c>
      <c r="B48" s="52" t="s">
        <v>190</v>
      </c>
      <c r="C48" s="56" t="s">
        <v>254</v>
      </c>
      <c r="D48" s="68">
        <v>24485</v>
      </c>
      <c r="E48" s="72">
        <v>47</v>
      </c>
      <c r="F48" s="56" t="s">
        <v>11</v>
      </c>
      <c r="G48" s="56" t="s">
        <v>8</v>
      </c>
      <c r="H48" s="56" t="s">
        <v>9</v>
      </c>
      <c r="I48" s="56" t="s">
        <v>10</v>
      </c>
      <c r="J48" s="56" t="s">
        <v>23</v>
      </c>
      <c r="K48" s="69" t="s">
        <v>24</v>
      </c>
      <c r="L48" s="70">
        <v>0.95237587896800002</v>
      </c>
      <c r="M48" s="70">
        <v>0.8</v>
      </c>
      <c r="N48" s="57">
        <v>33604</v>
      </c>
      <c r="O48" s="70"/>
      <c r="P48" s="52" t="s">
        <v>250</v>
      </c>
      <c r="Q48" s="52" t="s">
        <v>249</v>
      </c>
      <c r="U48" s="71"/>
    </row>
    <row r="49" spans="1:22" s="52" customFormat="1" ht="11.4" x14ac:dyDescent="0.3">
      <c r="A49" s="88" t="s">
        <v>191</v>
      </c>
      <c r="B49" s="52" t="s">
        <v>190</v>
      </c>
      <c r="C49" s="56" t="s">
        <v>254</v>
      </c>
      <c r="D49" s="68">
        <v>24485</v>
      </c>
      <c r="E49" s="72">
        <v>47</v>
      </c>
      <c r="F49" s="56" t="s">
        <v>11</v>
      </c>
      <c r="G49" s="56" t="s">
        <v>8</v>
      </c>
      <c r="H49" s="56" t="s">
        <v>9</v>
      </c>
      <c r="I49" s="56" t="s">
        <v>10</v>
      </c>
      <c r="J49" s="56" t="s">
        <v>23</v>
      </c>
      <c r="K49" s="69" t="s">
        <v>24</v>
      </c>
      <c r="L49" s="70">
        <v>0.95237587896800002</v>
      </c>
      <c r="M49" s="70">
        <v>0.8</v>
      </c>
      <c r="N49" s="57">
        <v>33604</v>
      </c>
      <c r="O49" s="70"/>
      <c r="P49" s="52" t="s">
        <v>250</v>
      </c>
      <c r="Q49" s="52" t="s">
        <v>249</v>
      </c>
      <c r="U49" s="71"/>
    </row>
    <row r="50" spans="1:22" s="52" customFormat="1" ht="11.4" x14ac:dyDescent="0.3">
      <c r="A50" s="88" t="s">
        <v>191</v>
      </c>
      <c r="B50" s="52" t="s">
        <v>190</v>
      </c>
      <c r="C50" s="56" t="s">
        <v>254</v>
      </c>
      <c r="D50" s="68">
        <v>24485</v>
      </c>
      <c r="E50" s="72">
        <v>47</v>
      </c>
      <c r="F50" s="56" t="s">
        <v>11</v>
      </c>
      <c r="G50" s="56" t="s">
        <v>8</v>
      </c>
      <c r="H50" s="56" t="s">
        <v>9</v>
      </c>
      <c r="I50" s="56" t="s">
        <v>10</v>
      </c>
      <c r="J50" s="56" t="s">
        <v>23</v>
      </c>
      <c r="K50" s="69" t="s">
        <v>24</v>
      </c>
      <c r="L50" s="70">
        <v>0.95237587896800002</v>
      </c>
      <c r="M50" s="70">
        <v>0.8</v>
      </c>
      <c r="N50" s="57">
        <v>33604</v>
      </c>
      <c r="O50" s="70"/>
      <c r="P50" s="52" t="s">
        <v>250</v>
      </c>
      <c r="Q50" s="52" t="s">
        <v>249</v>
      </c>
      <c r="U50" s="71"/>
    </row>
    <row r="51" spans="1:22" s="52" customFormat="1" ht="11.4" x14ac:dyDescent="0.3">
      <c r="A51" s="88" t="s">
        <v>191</v>
      </c>
      <c r="B51" s="52" t="s">
        <v>190</v>
      </c>
      <c r="C51" s="56" t="s">
        <v>254</v>
      </c>
      <c r="D51" s="68">
        <v>24485</v>
      </c>
      <c r="E51" s="72">
        <v>47</v>
      </c>
      <c r="F51" s="56" t="s">
        <v>11</v>
      </c>
      <c r="G51" s="56" t="s">
        <v>8</v>
      </c>
      <c r="H51" s="56" t="s">
        <v>9</v>
      </c>
      <c r="I51" s="56" t="s">
        <v>10</v>
      </c>
      <c r="J51" s="56" t="s">
        <v>23</v>
      </c>
      <c r="K51" s="69" t="s">
        <v>24</v>
      </c>
      <c r="L51" s="70">
        <v>0.95237587896800002</v>
      </c>
      <c r="M51" s="70">
        <v>0.8</v>
      </c>
      <c r="N51" s="57">
        <v>33604</v>
      </c>
      <c r="O51" s="70"/>
      <c r="P51" s="52" t="s">
        <v>250</v>
      </c>
      <c r="Q51" s="52" t="s">
        <v>249</v>
      </c>
      <c r="U51" s="71"/>
    </row>
    <row r="52" spans="1:22" s="52" customFormat="1" ht="11.4" x14ac:dyDescent="0.3">
      <c r="A52" s="88" t="s">
        <v>191</v>
      </c>
      <c r="B52" s="52" t="s">
        <v>190</v>
      </c>
      <c r="C52" s="56" t="s">
        <v>254</v>
      </c>
      <c r="D52" s="68">
        <v>24485</v>
      </c>
      <c r="E52" s="72">
        <v>47</v>
      </c>
      <c r="F52" s="56" t="s">
        <v>11</v>
      </c>
      <c r="G52" s="56" t="s">
        <v>8</v>
      </c>
      <c r="H52" s="56" t="s">
        <v>9</v>
      </c>
      <c r="I52" s="56" t="s">
        <v>10</v>
      </c>
      <c r="J52" s="56" t="s">
        <v>23</v>
      </c>
      <c r="K52" s="69" t="s">
        <v>24</v>
      </c>
      <c r="L52" s="70">
        <v>0.95237587896800002</v>
      </c>
      <c r="M52" s="70">
        <v>0.8</v>
      </c>
      <c r="N52" s="57">
        <v>33604</v>
      </c>
      <c r="O52" s="70"/>
      <c r="P52" s="52" t="s">
        <v>250</v>
      </c>
      <c r="Q52" s="52" t="s">
        <v>249</v>
      </c>
      <c r="U52" s="71"/>
    </row>
    <row r="53" spans="1:22" s="52" customFormat="1" ht="11.4" x14ac:dyDescent="0.3">
      <c r="A53" s="88" t="s">
        <v>191</v>
      </c>
      <c r="B53" s="52" t="s">
        <v>190</v>
      </c>
      <c r="C53" s="56" t="s">
        <v>254</v>
      </c>
      <c r="D53" s="68">
        <v>24485</v>
      </c>
      <c r="E53" s="72">
        <v>47</v>
      </c>
      <c r="F53" s="56" t="s">
        <v>11</v>
      </c>
      <c r="G53" s="56" t="s">
        <v>8</v>
      </c>
      <c r="H53" s="56" t="s">
        <v>9</v>
      </c>
      <c r="I53" s="56" t="s">
        <v>10</v>
      </c>
      <c r="J53" s="56" t="s">
        <v>23</v>
      </c>
      <c r="K53" s="69" t="s">
        <v>24</v>
      </c>
      <c r="L53" s="70">
        <v>0.95237587896800002</v>
      </c>
      <c r="M53" s="70">
        <v>0.8</v>
      </c>
      <c r="N53" s="57">
        <v>33604</v>
      </c>
      <c r="O53" s="70"/>
      <c r="P53" s="52" t="s">
        <v>250</v>
      </c>
      <c r="Q53" s="52" t="s">
        <v>249</v>
      </c>
      <c r="U53" s="71"/>
    </row>
    <row r="54" spans="1:22" s="52" customFormat="1" ht="11.4" x14ac:dyDescent="0.3">
      <c r="A54" s="88" t="s">
        <v>191</v>
      </c>
      <c r="B54" s="52" t="s">
        <v>190</v>
      </c>
      <c r="C54" s="56" t="s">
        <v>254</v>
      </c>
      <c r="D54" s="68">
        <v>24485</v>
      </c>
      <c r="E54" s="72">
        <v>47</v>
      </c>
      <c r="F54" s="56" t="s">
        <v>11</v>
      </c>
      <c r="G54" s="56" t="s">
        <v>8</v>
      </c>
      <c r="H54" s="56" t="s">
        <v>9</v>
      </c>
      <c r="I54" s="56" t="s">
        <v>10</v>
      </c>
      <c r="J54" s="56" t="s">
        <v>23</v>
      </c>
      <c r="K54" s="69" t="s">
        <v>24</v>
      </c>
      <c r="L54" s="70">
        <v>0.95237587896800002</v>
      </c>
      <c r="M54" s="70">
        <v>0.8</v>
      </c>
      <c r="N54" s="57">
        <v>33604</v>
      </c>
      <c r="O54" s="70"/>
      <c r="P54" s="52" t="s">
        <v>250</v>
      </c>
      <c r="Q54" s="52" t="s">
        <v>249</v>
      </c>
      <c r="U54" s="71"/>
    </row>
    <row r="55" spans="1:22" s="52" customFormat="1" ht="11.4" x14ac:dyDescent="0.3">
      <c r="A55" s="88" t="s">
        <v>191</v>
      </c>
      <c r="B55" s="52" t="s">
        <v>190</v>
      </c>
      <c r="C55" s="56" t="s">
        <v>254</v>
      </c>
      <c r="D55" s="68">
        <v>24485</v>
      </c>
      <c r="E55" s="72">
        <v>47</v>
      </c>
      <c r="F55" s="56" t="s">
        <v>11</v>
      </c>
      <c r="G55" s="56" t="s">
        <v>8</v>
      </c>
      <c r="H55" s="56" t="s">
        <v>9</v>
      </c>
      <c r="I55" s="56" t="s">
        <v>10</v>
      </c>
      <c r="J55" s="56" t="s">
        <v>23</v>
      </c>
      <c r="K55" s="69" t="s">
        <v>24</v>
      </c>
      <c r="L55" s="70">
        <v>0.95237587896800002</v>
      </c>
      <c r="M55" s="70">
        <v>0.8</v>
      </c>
      <c r="N55" s="57">
        <v>33604</v>
      </c>
      <c r="O55" s="70"/>
      <c r="P55" s="52" t="s">
        <v>250</v>
      </c>
      <c r="Q55" s="52" t="s">
        <v>249</v>
      </c>
      <c r="U55" s="71"/>
    </row>
    <row r="56" spans="1:22" s="52" customFormat="1" ht="11.4" x14ac:dyDescent="0.3">
      <c r="A56" s="88" t="s">
        <v>191</v>
      </c>
      <c r="B56" s="52" t="s">
        <v>190</v>
      </c>
      <c r="C56" s="56" t="s">
        <v>254</v>
      </c>
      <c r="D56" s="68">
        <v>24485</v>
      </c>
      <c r="E56" s="72">
        <v>47</v>
      </c>
      <c r="F56" s="56" t="s">
        <v>11</v>
      </c>
      <c r="G56" s="56" t="s">
        <v>8</v>
      </c>
      <c r="H56" s="56" t="s">
        <v>9</v>
      </c>
      <c r="I56" s="56" t="s">
        <v>10</v>
      </c>
      <c r="J56" s="56" t="s">
        <v>23</v>
      </c>
      <c r="K56" s="69" t="s">
        <v>24</v>
      </c>
      <c r="L56" s="70">
        <v>0.95237587896800002</v>
      </c>
      <c r="M56" s="70">
        <v>0.8</v>
      </c>
      <c r="N56" s="57">
        <v>33604</v>
      </c>
      <c r="O56" s="70"/>
      <c r="P56" s="52" t="s">
        <v>250</v>
      </c>
      <c r="Q56" s="52" t="s">
        <v>249</v>
      </c>
      <c r="U56" s="71"/>
    </row>
    <row r="57" spans="1:22" s="52" customFormat="1" ht="11.4" x14ac:dyDescent="0.3">
      <c r="A57" s="88" t="s">
        <v>191</v>
      </c>
      <c r="B57" s="52" t="s">
        <v>190</v>
      </c>
      <c r="C57" s="56" t="s">
        <v>254</v>
      </c>
      <c r="D57" s="68">
        <v>24485</v>
      </c>
      <c r="E57" s="72">
        <v>47</v>
      </c>
      <c r="F57" s="56" t="s">
        <v>11</v>
      </c>
      <c r="G57" s="56" t="s">
        <v>8</v>
      </c>
      <c r="H57" s="56" t="s">
        <v>9</v>
      </c>
      <c r="I57" s="56" t="s">
        <v>10</v>
      </c>
      <c r="J57" s="56" t="s">
        <v>23</v>
      </c>
      <c r="K57" s="69" t="s">
        <v>24</v>
      </c>
      <c r="L57" s="70">
        <v>0.95237587896800002</v>
      </c>
      <c r="M57" s="70">
        <v>0.8</v>
      </c>
      <c r="N57" s="57">
        <v>33604</v>
      </c>
      <c r="O57" s="70"/>
      <c r="P57" s="52" t="s">
        <v>250</v>
      </c>
      <c r="Q57" s="52" t="s">
        <v>249</v>
      </c>
      <c r="U57" s="71"/>
    </row>
    <row r="58" spans="1:22" s="52" customFormat="1" ht="11.4" x14ac:dyDescent="0.3">
      <c r="A58" s="88" t="s">
        <v>191</v>
      </c>
      <c r="B58" s="52" t="s">
        <v>190</v>
      </c>
      <c r="C58" s="56" t="s">
        <v>254</v>
      </c>
      <c r="D58" s="68">
        <v>24485</v>
      </c>
      <c r="E58" s="72">
        <v>47</v>
      </c>
      <c r="F58" s="56" t="s">
        <v>11</v>
      </c>
      <c r="G58" s="56" t="s">
        <v>8</v>
      </c>
      <c r="H58" s="56" t="s">
        <v>9</v>
      </c>
      <c r="I58" s="56" t="s">
        <v>10</v>
      </c>
      <c r="J58" s="56" t="s">
        <v>23</v>
      </c>
      <c r="K58" s="69" t="s">
        <v>24</v>
      </c>
      <c r="L58" s="70">
        <v>0.95237587896800002</v>
      </c>
      <c r="M58" s="70">
        <v>0.8</v>
      </c>
      <c r="N58" s="57">
        <v>33604</v>
      </c>
      <c r="O58" s="70"/>
      <c r="P58" s="52" t="s">
        <v>250</v>
      </c>
      <c r="Q58" s="52" t="s">
        <v>249</v>
      </c>
      <c r="U58" s="71"/>
    </row>
    <row r="59" spans="1:22" s="52" customFormat="1" ht="11.4" x14ac:dyDescent="0.3">
      <c r="A59" s="88" t="s">
        <v>191</v>
      </c>
      <c r="B59" s="52" t="s">
        <v>190</v>
      </c>
      <c r="C59" s="56" t="s">
        <v>254</v>
      </c>
      <c r="D59" s="68">
        <v>24485</v>
      </c>
      <c r="E59" s="72">
        <v>47</v>
      </c>
      <c r="F59" s="56" t="s">
        <v>11</v>
      </c>
      <c r="G59" s="56" t="s">
        <v>8</v>
      </c>
      <c r="H59" s="56" t="s">
        <v>9</v>
      </c>
      <c r="I59" s="56" t="s">
        <v>10</v>
      </c>
      <c r="J59" s="56" t="s">
        <v>23</v>
      </c>
      <c r="K59" s="69" t="s">
        <v>24</v>
      </c>
      <c r="L59" s="70">
        <v>0.95237587896800002</v>
      </c>
      <c r="M59" s="70">
        <v>0.8</v>
      </c>
      <c r="N59" s="57">
        <v>33604</v>
      </c>
      <c r="O59" s="70"/>
      <c r="P59" s="52" t="s">
        <v>250</v>
      </c>
      <c r="Q59" s="52" t="s">
        <v>249</v>
      </c>
      <c r="U59" s="71"/>
    </row>
    <row r="60" spans="1:22" s="52" customFormat="1" ht="11.4" x14ac:dyDescent="0.3">
      <c r="A60" s="88" t="s">
        <v>191</v>
      </c>
      <c r="B60" s="52" t="s">
        <v>190</v>
      </c>
      <c r="C60" s="56" t="s">
        <v>254</v>
      </c>
      <c r="D60" s="68">
        <v>24485</v>
      </c>
      <c r="E60" s="72">
        <v>47</v>
      </c>
      <c r="F60" s="56" t="s">
        <v>11</v>
      </c>
      <c r="G60" s="56" t="s">
        <v>8</v>
      </c>
      <c r="H60" s="56" t="s">
        <v>9</v>
      </c>
      <c r="I60" s="56" t="s">
        <v>10</v>
      </c>
      <c r="J60" s="56" t="s">
        <v>23</v>
      </c>
      <c r="K60" s="69" t="s">
        <v>24</v>
      </c>
      <c r="L60" s="70">
        <v>0.95237587896800002</v>
      </c>
      <c r="M60" s="70">
        <v>0.8</v>
      </c>
      <c r="N60" s="57">
        <v>33604</v>
      </c>
      <c r="O60" s="70"/>
      <c r="P60" s="52" t="s">
        <v>250</v>
      </c>
      <c r="Q60" s="52" t="s">
        <v>249</v>
      </c>
      <c r="U60" s="71"/>
    </row>
    <row r="61" spans="1:22" s="53" customFormat="1" ht="12" thickBot="1" x14ac:dyDescent="0.35">
      <c r="A61" s="89" t="s">
        <v>191</v>
      </c>
      <c r="B61" s="53" t="s">
        <v>190</v>
      </c>
      <c r="C61" s="58" t="s">
        <v>254</v>
      </c>
      <c r="D61" s="90">
        <v>24485</v>
      </c>
      <c r="E61" s="96">
        <v>47</v>
      </c>
      <c r="F61" s="58" t="s">
        <v>11</v>
      </c>
      <c r="G61" s="58" t="s">
        <v>8</v>
      </c>
      <c r="H61" s="58" t="s">
        <v>9</v>
      </c>
      <c r="I61" s="58" t="s">
        <v>10</v>
      </c>
      <c r="J61" s="58" t="s">
        <v>23</v>
      </c>
      <c r="K61" s="92" t="s">
        <v>24</v>
      </c>
      <c r="L61" s="93">
        <v>0.95237587896800002</v>
      </c>
      <c r="M61" s="93">
        <v>0.8</v>
      </c>
      <c r="N61" s="59">
        <v>33604</v>
      </c>
      <c r="O61" s="93"/>
      <c r="P61" s="53" t="s">
        <v>250</v>
      </c>
      <c r="Q61" s="53" t="s">
        <v>249</v>
      </c>
      <c r="U61" s="94"/>
    </row>
    <row r="62" spans="1:22" s="51" customFormat="1" ht="11.4" x14ac:dyDescent="0.3">
      <c r="A62" s="81" t="s">
        <v>192</v>
      </c>
      <c r="B62" s="51" t="s">
        <v>193</v>
      </c>
      <c r="C62" s="54" t="s">
        <v>254</v>
      </c>
      <c r="D62" s="82">
        <v>26241</v>
      </c>
      <c r="E62" s="95">
        <v>43</v>
      </c>
      <c r="F62" s="54" t="s">
        <v>13</v>
      </c>
      <c r="G62" s="54" t="s">
        <v>8</v>
      </c>
      <c r="H62" s="54" t="s">
        <v>9</v>
      </c>
      <c r="I62" s="54" t="s">
        <v>10</v>
      </c>
      <c r="J62" s="54" t="s">
        <v>23</v>
      </c>
      <c r="K62" s="84" t="s">
        <v>24</v>
      </c>
      <c r="L62" s="85">
        <v>0.5</v>
      </c>
      <c r="M62" s="85">
        <v>0.5</v>
      </c>
      <c r="N62" s="55">
        <v>38671</v>
      </c>
      <c r="O62" s="85"/>
      <c r="P62" s="51" t="s">
        <v>17</v>
      </c>
      <c r="Q62" s="51" t="s">
        <v>251</v>
      </c>
      <c r="R62" s="86" t="s">
        <v>206</v>
      </c>
      <c r="S62" s="86" t="s">
        <v>211</v>
      </c>
      <c r="T62" s="86" t="s">
        <v>221</v>
      </c>
      <c r="U62" s="86">
        <v>60</v>
      </c>
      <c r="V62" s="87">
        <f>SUM(U62:U91)</f>
        <v>100</v>
      </c>
    </row>
    <row r="63" spans="1:22" s="52" customFormat="1" ht="11.4" x14ac:dyDescent="0.3">
      <c r="A63" s="88" t="s">
        <v>192</v>
      </c>
      <c r="B63" s="52" t="s">
        <v>193</v>
      </c>
      <c r="C63" s="56" t="s">
        <v>254</v>
      </c>
      <c r="D63" s="68">
        <v>26241</v>
      </c>
      <c r="E63" s="72">
        <v>43</v>
      </c>
      <c r="F63" s="56" t="s">
        <v>13</v>
      </c>
      <c r="G63" s="56" t="s">
        <v>8</v>
      </c>
      <c r="H63" s="56" t="s">
        <v>9</v>
      </c>
      <c r="I63" s="56" t="s">
        <v>10</v>
      </c>
      <c r="J63" s="56" t="s">
        <v>23</v>
      </c>
      <c r="K63" s="69" t="s">
        <v>24</v>
      </c>
      <c r="L63" s="70">
        <v>0.5</v>
      </c>
      <c r="M63" s="70">
        <v>0.5</v>
      </c>
      <c r="N63" s="57">
        <v>38671</v>
      </c>
      <c r="O63" s="70"/>
      <c r="P63" s="52" t="s">
        <v>17</v>
      </c>
      <c r="Q63" s="52" t="s">
        <v>251</v>
      </c>
      <c r="R63" s="52" t="s">
        <v>206</v>
      </c>
      <c r="S63" s="52" t="s">
        <v>209</v>
      </c>
      <c r="T63" s="52" t="s">
        <v>217</v>
      </c>
      <c r="U63" s="71">
        <v>15</v>
      </c>
    </row>
    <row r="64" spans="1:22" s="52" customFormat="1" ht="11.4" x14ac:dyDescent="0.3">
      <c r="A64" s="88" t="s">
        <v>192</v>
      </c>
      <c r="B64" s="52" t="s">
        <v>193</v>
      </c>
      <c r="C64" s="56" t="s">
        <v>254</v>
      </c>
      <c r="D64" s="68">
        <v>26241</v>
      </c>
      <c r="E64" s="72">
        <v>43</v>
      </c>
      <c r="F64" s="56" t="s">
        <v>13</v>
      </c>
      <c r="G64" s="56" t="s">
        <v>8</v>
      </c>
      <c r="H64" s="56" t="s">
        <v>9</v>
      </c>
      <c r="I64" s="56" t="s">
        <v>10</v>
      </c>
      <c r="J64" s="56" t="s">
        <v>23</v>
      </c>
      <c r="K64" s="69" t="s">
        <v>24</v>
      </c>
      <c r="L64" s="70">
        <v>0.5</v>
      </c>
      <c r="M64" s="70">
        <v>0.5</v>
      </c>
      <c r="N64" s="57">
        <v>38671</v>
      </c>
      <c r="O64" s="70"/>
      <c r="P64" s="52" t="s">
        <v>17</v>
      </c>
      <c r="Q64" s="52" t="s">
        <v>251</v>
      </c>
      <c r="R64" s="52" t="s">
        <v>206</v>
      </c>
      <c r="S64" s="52" t="s">
        <v>209</v>
      </c>
      <c r="T64" s="52" t="s">
        <v>218</v>
      </c>
      <c r="U64" s="71">
        <v>10</v>
      </c>
    </row>
    <row r="65" spans="1:21" s="52" customFormat="1" ht="11.4" x14ac:dyDescent="0.3">
      <c r="A65" s="88" t="s">
        <v>192</v>
      </c>
      <c r="B65" s="52" t="s">
        <v>193</v>
      </c>
      <c r="C65" s="56" t="s">
        <v>254</v>
      </c>
      <c r="D65" s="68">
        <v>26241</v>
      </c>
      <c r="E65" s="72">
        <v>43</v>
      </c>
      <c r="F65" s="56" t="s">
        <v>13</v>
      </c>
      <c r="G65" s="56" t="s">
        <v>8</v>
      </c>
      <c r="H65" s="56" t="s">
        <v>9</v>
      </c>
      <c r="I65" s="56" t="s">
        <v>10</v>
      </c>
      <c r="J65" s="56" t="s">
        <v>23</v>
      </c>
      <c r="K65" s="69" t="s">
        <v>24</v>
      </c>
      <c r="L65" s="70">
        <v>0.5</v>
      </c>
      <c r="M65" s="70">
        <v>0.5</v>
      </c>
      <c r="N65" s="57">
        <v>38671</v>
      </c>
      <c r="O65" s="70"/>
      <c r="P65" s="52" t="s">
        <v>17</v>
      </c>
      <c r="Q65" s="52" t="s">
        <v>251</v>
      </c>
      <c r="R65" s="52" t="s">
        <v>206</v>
      </c>
      <c r="S65" s="52" t="s">
        <v>209</v>
      </c>
      <c r="T65" s="52" t="s">
        <v>219</v>
      </c>
      <c r="U65" s="71">
        <v>10</v>
      </c>
    </row>
    <row r="66" spans="1:21" s="52" customFormat="1" ht="11.4" x14ac:dyDescent="0.3">
      <c r="A66" s="88" t="s">
        <v>192</v>
      </c>
      <c r="B66" s="52" t="s">
        <v>193</v>
      </c>
      <c r="C66" s="56" t="s">
        <v>254</v>
      </c>
      <c r="D66" s="68">
        <v>26241</v>
      </c>
      <c r="E66" s="72">
        <v>43</v>
      </c>
      <c r="F66" s="56" t="s">
        <v>13</v>
      </c>
      <c r="G66" s="56" t="s">
        <v>8</v>
      </c>
      <c r="H66" s="56" t="s">
        <v>9</v>
      </c>
      <c r="I66" s="56" t="s">
        <v>10</v>
      </c>
      <c r="J66" s="56" t="s">
        <v>23</v>
      </c>
      <c r="K66" s="69" t="s">
        <v>24</v>
      </c>
      <c r="L66" s="70">
        <v>0.5</v>
      </c>
      <c r="M66" s="70">
        <v>0.5</v>
      </c>
      <c r="N66" s="57">
        <v>38671</v>
      </c>
      <c r="O66" s="70"/>
      <c r="P66" s="52" t="s">
        <v>17</v>
      </c>
      <c r="Q66" s="52" t="s">
        <v>251</v>
      </c>
      <c r="R66" s="52" t="s">
        <v>206</v>
      </c>
      <c r="S66" s="52" t="s">
        <v>208</v>
      </c>
      <c r="T66" s="52" t="s">
        <v>213</v>
      </c>
      <c r="U66" s="71">
        <v>5</v>
      </c>
    </row>
    <row r="67" spans="1:21" s="52" customFormat="1" ht="11.4" x14ac:dyDescent="0.3">
      <c r="A67" s="88" t="s">
        <v>192</v>
      </c>
      <c r="B67" s="52" t="s">
        <v>193</v>
      </c>
      <c r="C67" s="56" t="s">
        <v>254</v>
      </c>
      <c r="D67" s="68">
        <v>26241</v>
      </c>
      <c r="E67" s="72">
        <v>43</v>
      </c>
      <c r="F67" s="56" t="s">
        <v>13</v>
      </c>
      <c r="G67" s="56" t="s">
        <v>8</v>
      </c>
      <c r="H67" s="56" t="s">
        <v>9</v>
      </c>
      <c r="I67" s="56" t="s">
        <v>10</v>
      </c>
      <c r="J67" s="56" t="s">
        <v>23</v>
      </c>
      <c r="K67" s="69" t="s">
        <v>24</v>
      </c>
      <c r="L67" s="70">
        <v>0.5</v>
      </c>
      <c r="M67" s="70">
        <v>0.5</v>
      </c>
      <c r="N67" s="57">
        <v>38671</v>
      </c>
      <c r="O67" s="70"/>
      <c r="P67" s="52" t="s">
        <v>17</v>
      </c>
      <c r="Q67" s="52" t="s">
        <v>251</v>
      </c>
      <c r="U67" s="71"/>
    </row>
    <row r="68" spans="1:21" s="52" customFormat="1" ht="11.4" x14ac:dyDescent="0.3">
      <c r="A68" s="88" t="s">
        <v>192</v>
      </c>
      <c r="B68" s="52" t="s">
        <v>193</v>
      </c>
      <c r="C68" s="56" t="s">
        <v>254</v>
      </c>
      <c r="D68" s="68">
        <v>26241</v>
      </c>
      <c r="E68" s="72">
        <v>43</v>
      </c>
      <c r="F68" s="56" t="s">
        <v>13</v>
      </c>
      <c r="G68" s="56" t="s">
        <v>8</v>
      </c>
      <c r="H68" s="56" t="s">
        <v>9</v>
      </c>
      <c r="I68" s="56" t="s">
        <v>10</v>
      </c>
      <c r="J68" s="56" t="s">
        <v>23</v>
      </c>
      <c r="K68" s="69" t="s">
        <v>24</v>
      </c>
      <c r="L68" s="70">
        <v>0.5</v>
      </c>
      <c r="M68" s="70">
        <v>0.5</v>
      </c>
      <c r="N68" s="57">
        <v>38671</v>
      </c>
      <c r="O68" s="70"/>
      <c r="P68" s="52" t="s">
        <v>17</v>
      </c>
      <c r="Q68" s="52" t="s">
        <v>251</v>
      </c>
      <c r="U68" s="71"/>
    </row>
    <row r="69" spans="1:21" s="52" customFormat="1" ht="11.4" x14ac:dyDescent="0.3">
      <c r="A69" s="88" t="s">
        <v>192</v>
      </c>
      <c r="B69" s="52" t="s">
        <v>193</v>
      </c>
      <c r="C69" s="56" t="s">
        <v>254</v>
      </c>
      <c r="D69" s="68">
        <v>26241</v>
      </c>
      <c r="E69" s="72">
        <v>43</v>
      </c>
      <c r="F69" s="56" t="s">
        <v>13</v>
      </c>
      <c r="G69" s="56" t="s">
        <v>8</v>
      </c>
      <c r="H69" s="56" t="s">
        <v>9</v>
      </c>
      <c r="I69" s="56" t="s">
        <v>10</v>
      </c>
      <c r="J69" s="56" t="s">
        <v>23</v>
      </c>
      <c r="K69" s="69" t="s">
        <v>24</v>
      </c>
      <c r="L69" s="70">
        <v>0.5</v>
      </c>
      <c r="M69" s="70">
        <v>0.5</v>
      </c>
      <c r="N69" s="57">
        <v>38671</v>
      </c>
      <c r="O69" s="70"/>
      <c r="P69" s="52" t="s">
        <v>17</v>
      </c>
      <c r="Q69" s="52" t="s">
        <v>251</v>
      </c>
      <c r="U69" s="71"/>
    </row>
    <row r="70" spans="1:21" s="52" customFormat="1" ht="11.4" x14ac:dyDescent="0.3">
      <c r="A70" s="88" t="s">
        <v>192</v>
      </c>
      <c r="B70" s="52" t="s">
        <v>193</v>
      </c>
      <c r="C70" s="56" t="s">
        <v>254</v>
      </c>
      <c r="D70" s="68">
        <v>26241</v>
      </c>
      <c r="E70" s="72">
        <v>43</v>
      </c>
      <c r="F70" s="56" t="s">
        <v>13</v>
      </c>
      <c r="G70" s="56" t="s">
        <v>8</v>
      </c>
      <c r="H70" s="56" t="s">
        <v>9</v>
      </c>
      <c r="I70" s="56" t="s">
        <v>10</v>
      </c>
      <c r="J70" s="56" t="s">
        <v>23</v>
      </c>
      <c r="K70" s="69" t="s">
        <v>24</v>
      </c>
      <c r="L70" s="70">
        <v>0.5</v>
      </c>
      <c r="M70" s="70">
        <v>0.5</v>
      </c>
      <c r="N70" s="57">
        <v>38671</v>
      </c>
      <c r="O70" s="70"/>
      <c r="P70" s="52" t="s">
        <v>17</v>
      </c>
      <c r="Q70" s="52" t="s">
        <v>251</v>
      </c>
      <c r="U70" s="71"/>
    </row>
    <row r="71" spans="1:21" s="52" customFormat="1" ht="11.4" x14ac:dyDescent="0.3">
      <c r="A71" s="88" t="s">
        <v>192</v>
      </c>
      <c r="B71" s="52" t="s">
        <v>193</v>
      </c>
      <c r="C71" s="56" t="s">
        <v>254</v>
      </c>
      <c r="D71" s="68">
        <v>26241</v>
      </c>
      <c r="E71" s="72">
        <v>43</v>
      </c>
      <c r="F71" s="56" t="s">
        <v>13</v>
      </c>
      <c r="G71" s="56" t="s">
        <v>8</v>
      </c>
      <c r="H71" s="56" t="s">
        <v>9</v>
      </c>
      <c r="I71" s="56" t="s">
        <v>10</v>
      </c>
      <c r="J71" s="56" t="s">
        <v>23</v>
      </c>
      <c r="K71" s="69" t="s">
        <v>24</v>
      </c>
      <c r="L71" s="70">
        <v>0.5</v>
      </c>
      <c r="M71" s="70">
        <v>0.5</v>
      </c>
      <c r="N71" s="57">
        <v>38671</v>
      </c>
      <c r="O71" s="70"/>
      <c r="P71" s="52" t="s">
        <v>17</v>
      </c>
      <c r="Q71" s="52" t="s">
        <v>251</v>
      </c>
      <c r="U71" s="71"/>
    </row>
    <row r="72" spans="1:21" s="52" customFormat="1" ht="11.4" x14ac:dyDescent="0.3">
      <c r="A72" s="88" t="s">
        <v>192</v>
      </c>
      <c r="B72" s="52" t="s">
        <v>193</v>
      </c>
      <c r="C72" s="56" t="s">
        <v>254</v>
      </c>
      <c r="D72" s="68">
        <v>26241</v>
      </c>
      <c r="E72" s="72">
        <v>43</v>
      </c>
      <c r="F72" s="56" t="s">
        <v>13</v>
      </c>
      <c r="G72" s="56" t="s">
        <v>8</v>
      </c>
      <c r="H72" s="56" t="s">
        <v>9</v>
      </c>
      <c r="I72" s="56" t="s">
        <v>10</v>
      </c>
      <c r="J72" s="56" t="s">
        <v>23</v>
      </c>
      <c r="K72" s="69" t="s">
        <v>24</v>
      </c>
      <c r="L72" s="70">
        <v>0.5</v>
      </c>
      <c r="M72" s="70">
        <v>0.5</v>
      </c>
      <c r="N72" s="57">
        <v>38671</v>
      </c>
      <c r="O72" s="70"/>
      <c r="P72" s="52" t="s">
        <v>17</v>
      </c>
      <c r="Q72" s="52" t="s">
        <v>251</v>
      </c>
      <c r="U72" s="71"/>
    </row>
    <row r="73" spans="1:21" s="52" customFormat="1" ht="11.4" x14ac:dyDescent="0.3">
      <c r="A73" s="88" t="s">
        <v>192</v>
      </c>
      <c r="B73" s="52" t="s">
        <v>193</v>
      </c>
      <c r="C73" s="56" t="s">
        <v>254</v>
      </c>
      <c r="D73" s="68">
        <v>26241</v>
      </c>
      <c r="E73" s="72">
        <v>43</v>
      </c>
      <c r="F73" s="56" t="s">
        <v>13</v>
      </c>
      <c r="G73" s="56" t="s">
        <v>8</v>
      </c>
      <c r="H73" s="56" t="s">
        <v>9</v>
      </c>
      <c r="I73" s="56" t="s">
        <v>10</v>
      </c>
      <c r="J73" s="56" t="s">
        <v>23</v>
      </c>
      <c r="K73" s="69" t="s">
        <v>24</v>
      </c>
      <c r="L73" s="70">
        <v>0.5</v>
      </c>
      <c r="M73" s="70">
        <v>0.5</v>
      </c>
      <c r="N73" s="57">
        <v>38671</v>
      </c>
      <c r="O73" s="70"/>
      <c r="P73" s="52" t="s">
        <v>17</v>
      </c>
      <c r="Q73" s="52" t="s">
        <v>251</v>
      </c>
      <c r="U73" s="71"/>
    </row>
    <row r="74" spans="1:21" s="52" customFormat="1" ht="11.4" x14ac:dyDescent="0.3">
      <c r="A74" s="88" t="s">
        <v>192</v>
      </c>
      <c r="B74" s="52" t="s">
        <v>193</v>
      </c>
      <c r="C74" s="56" t="s">
        <v>254</v>
      </c>
      <c r="D74" s="68">
        <v>26241</v>
      </c>
      <c r="E74" s="72">
        <v>43</v>
      </c>
      <c r="F74" s="56" t="s">
        <v>13</v>
      </c>
      <c r="G74" s="56" t="s">
        <v>8</v>
      </c>
      <c r="H74" s="56" t="s">
        <v>9</v>
      </c>
      <c r="I74" s="56" t="s">
        <v>10</v>
      </c>
      <c r="J74" s="56" t="s">
        <v>23</v>
      </c>
      <c r="K74" s="69" t="s">
        <v>24</v>
      </c>
      <c r="L74" s="70">
        <v>0.5</v>
      </c>
      <c r="M74" s="70">
        <v>0.5</v>
      </c>
      <c r="N74" s="57">
        <v>38671</v>
      </c>
      <c r="O74" s="70"/>
      <c r="P74" s="52" t="s">
        <v>17</v>
      </c>
      <c r="Q74" s="52" t="s">
        <v>251</v>
      </c>
      <c r="U74" s="71"/>
    </row>
    <row r="75" spans="1:21" s="52" customFormat="1" ht="11.4" x14ac:dyDescent="0.3">
      <c r="A75" s="88" t="s">
        <v>192</v>
      </c>
      <c r="B75" s="52" t="s">
        <v>193</v>
      </c>
      <c r="C75" s="56" t="s">
        <v>254</v>
      </c>
      <c r="D75" s="68">
        <v>26241</v>
      </c>
      <c r="E75" s="72">
        <v>43</v>
      </c>
      <c r="F75" s="56" t="s">
        <v>13</v>
      </c>
      <c r="G75" s="56" t="s">
        <v>8</v>
      </c>
      <c r="H75" s="56" t="s">
        <v>9</v>
      </c>
      <c r="I75" s="56" t="s">
        <v>10</v>
      </c>
      <c r="J75" s="56" t="s">
        <v>23</v>
      </c>
      <c r="K75" s="69" t="s">
        <v>24</v>
      </c>
      <c r="L75" s="70">
        <v>0.5</v>
      </c>
      <c r="M75" s="70">
        <v>0.5</v>
      </c>
      <c r="N75" s="57">
        <v>38671</v>
      </c>
      <c r="O75" s="70"/>
      <c r="P75" s="52" t="s">
        <v>17</v>
      </c>
      <c r="Q75" s="52" t="s">
        <v>251</v>
      </c>
      <c r="U75" s="71"/>
    </row>
    <row r="76" spans="1:21" s="52" customFormat="1" ht="11.4" x14ac:dyDescent="0.3">
      <c r="A76" s="88" t="s">
        <v>192</v>
      </c>
      <c r="B76" s="52" t="s">
        <v>193</v>
      </c>
      <c r="C76" s="56" t="s">
        <v>254</v>
      </c>
      <c r="D76" s="68">
        <v>26241</v>
      </c>
      <c r="E76" s="72">
        <v>43</v>
      </c>
      <c r="F76" s="56" t="s">
        <v>13</v>
      </c>
      <c r="G76" s="56" t="s">
        <v>8</v>
      </c>
      <c r="H76" s="56" t="s">
        <v>9</v>
      </c>
      <c r="I76" s="56" t="s">
        <v>10</v>
      </c>
      <c r="J76" s="56" t="s">
        <v>23</v>
      </c>
      <c r="K76" s="69" t="s">
        <v>24</v>
      </c>
      <c r="L76" s="70">
        <v>0.5</v>
      </c>
      <c r="M76" s="70">
        <v>0.5</v>
      </c>
      <c r="N76" s="57">
        <v>38671</v>
      </c>
      <c r="O76" s="70"/>
      <c r="P76" s="52" t="s">
        <v>17</v>
      </c>
      <c r="Q76" s="52" t="s">
        <v>251</v>
      </c>
      <c r="U76" s="71"/>
    </row>
    <row r="77" spans="1:21" s="52" customFormat="1" ht="11.4" x14ac:dyDescent="0.3">
      <c r="A77" s="88" t="s">
        <v>192</v>
      </c>
      <c r="B77" s="52" t="s">
        <v>193</v>
      </c>
      <c r="C77" s="56" t="s">
        <v>254</v>
      </c>
      <c r="D77" s="68">
        <v>26241</v>
      </c>
      <c r="E77" s="72">
        <v>43</v>
      </c>
      <c r="F77" s="56" t="s">
        <v>13</v>
      </c>
      <c r="G77" s="56" t="s">
        <v>8</v>
      </c>
      <c r="H77" s="56" t="s">
        <v>9</v>
      </c>
      <c r="I77" s="56" t="s">
        <v>10</v>
      </c>
      <c r="J77" s="56" t="s">
        <v>23</v>
      </c>
      <c r="K77" s="69" t="s">
        <v>24</v>
      </c>
      <c r="L77" s="70">
        <v>0.5</v>
      </c>
      <c r="M77" s="70">
        <v>0.5</v>
      </c>
      <c r="N77" s="57">
        <v>38671</v>
      </c>
      <c r="O77" s="70"/>
      <c r="P77" s="52" t="s">
        <v>17</v>
      </c>
      <c r="Q77" s="52" t="s">
        <v>251</v>
      </c>
      <c r="U77" s="71"/>
    </row>
    <row r="78" spans="1:21" s="52" customFormat="1" ht="11.4" x14ac:dyDescent="0.3">
      <c r="A78" s="88" t="s">
        <v>192</v>
      </c>
      <c r="B78" s="52" t="s">
        <v>193</v>
      </c>
      <c r="C78" s="56" t="s">
        <v>254</v>
      </c>
      <c r="D78" s="68">
        <v>26241</v>
      </c>
      <c r="E78" s="72">
        <v>43</v>
      </c>
      <c r="F78" s="56" t="s">
        <v>13</v>
      </c>
      <c r="G78" s="56" t="s">
        <v>8</v>
      </c>
      <c r="H78" s="56" t="s">
        <v>9</v>
      </c>
      <c r="I78" s="56" t="s">
        <v>10</v>
      </c>
      <c r="J78" s="56" t="s">
        <v>23</v>
      </c>
      <c r="K78" s="69" t="s">
        <v>24</v>
      </c>
      <c r="L78" s="70">
        <v>0.5</v>
      </c>
      <c r="M78" s="70">
        <v>0.5</v>
      </c>
      <c r="N78" s="57">
        <v>38671</v>
      </c>
      <c r="O78" s="70"/>
      <c r="P78" s="52" t="s">
        <v>17</v>
      </c>
      <c r="Q78" s="52" t="s">
        <v>251</v>
      </c>
      <c r="U78" s="71"/>
    </row>
    <row r="79" spans="1:21" s="52" customFormat="1" ht="11.4" x14ac:dyDescent="0.3">
      <c r="A79" s="88" t="s">
        <v>192</v>
      </c>
      <c r="B79" s="52" t="s">
        <v>193</v>
      </c>
      <c r="C79" s="56" t="s">
        <v>254</v>
      </c>
      <c r="D79" s="68">
        <v>26241</v>
      </c>
      <c r="E79" s="72">
        <v>43</v>
      </c>
      <c r="F79" s="56" t="s">
        <v>13</v>
      </c>
      <c r="G79" s="56" t="s">
        <v>8</v>
      </c>
      <c r="H79" s="56" t="s">
        <v>9</v>
      </c>
      <c r="I79" s="56" t="s">
        <v>10</v>
      </c>
      <c r="J79" s="56" t="s">
        <v>23</v>
      </c>
      <c r="K79" s="69" t="s">
        <v>24</v>
      </c>
      <c r="L79" s="70">
        <v>0.5</v>
      </c>
      <c r="M79" s="70">
        <v>0.5</v>
      </c>
      <c r="N79" s="57">
        <v>38671</v>
      </c>
      <c r="O79" s="70"/>
      <c r="P79" s="52" t="s">
        <v>17</v>
      </c>
      <c r="Q79" s="52" t="s">
        <v>251</v>
      </c>
      <c r="U79" s="71"/>
    </row>
    <row r="80" spans="1:21" s="52" customFormat="1" ht="11.4" x14ac:dyDescent="0.3">
      <c r="A80" s="88" t="s">
        <v>192</v>
      </c>
      <c r="B80" s="52" t="s">
        <v>193</v>
      </c>
      <c r="C80" s="56" t="s">
        <v>254</v>
      </c>
      <c r="D80" s="68">
        <v>26241</v>
      </c>
      <c r="E80" s="72">
        <v>43</v>
      </c>
      <c r="F80" s="56" t="s">
        <v>13</v>
      </c>
      <c r="G80" s="56" t="s">
        <v>8</v>
      </c>
      <c r="H80" s="56" t="s">
        <v>9</v>
      </c>
      <c r="I80" s="56" t="s">
        <v>10</v>
      </c>
      <c r="J80" s="56" t="s">
        <v>23</v>
      </c>
      <c r="K80" s="69" t="s">
        <v>24</v>
      </c>
      <c r="L80" s="70">
        <v>0.5</v>
      </c>
      <c r="M80" s="70">
        <v>0.5</v>
      </c>
      <c r="N80" s="57">
        <v>38671</v>
      </c>
      <c r="O80" s="70"/>
      <c r="P80" s="52" t="s">
        <v>17</v>
      </c>
      <c r="Q80" s="52" t="s">
        <v>251</v>
      </c>
      <c r="U80" s="71"/>
    </row>
    <row r="81" spans="1:22" s="52" customFormat="1" ht="11.4" x14ac:dyDescent="0.3">
      <c r="A81" s="88" t="s">
        <v>192</v>
      </c>
      <c r="B81" s="52" t="s">
        <v>193</v>
      </c>
      <c r="C81" s="56" t="s">
        <v>254</v>
      </c>
      <c r="D81" s="68">
        <v>26241</v>
      </c>
      <c r="E81" s="72">
        <v>43</v>
      </c>
      <c r="F81" s="56" t="s">
        <v>13</v>
      </c>
      <c r="G81" s="56" t="s">
        <v>8</v>
      </c>
      <c r="H81" s="56" t="s">
        <v>9</v>
      </c>
      <c r="I81" s="56" t="s">
        <v>10</v>
      </c>
      <c r="J81" s="56" t="s">
        <v>23</v>
      </c>
      <c r="K81" s="69" t="s">
        <v>24</v>
      </c>
      <c r="L81" s="70">
        <v>0.5</v>
      </c>
      <c r="M81" s="70">
        <v>0.5</v>
      </c>
      <c r="N81" s="57">
        <v>38671</v>
      </c>
      <c r="O81" s="70"/>
      <c r="P81" s="52" t="s">
        <v>17</v>
      </c>
      <c r="Q81" s="52" t="s">
        <v>251</v>
      </c>
      <c r="U81" s="71"/>
    </row>
    <row r="82" spans="1:22" s="52" customFormat="1" ht="11.4" x14ac:dyDescent="0.3">
      <c r="A82" s="88" t="s">
        <v>192</v>
      </c>
      <c r="B82" s="52" t="s">
        <v>193</v>
      </c>
      <c r="C82" s="56" t="s">
        <v>254</v>
      </c>
      <c r="D82" s="68">
        <v>26241</v>
      </c>
      <c r="E82" s="72">
        <v>43</v>
      </c>
      <c r="F82" s="56" t="s">
        <v>13</v>
      </c>
      <c r="G82" s="56" t="s">
        <v>8</v>
      </c>
      <c r="H82" s="56" t="s">
        <v>9</v>
      </c>
      <c r="I82" s="56" t="s">
        <v>10</v>
      </c>
      <c r="J82" s="56" t="s">
        <v>23</v>
      </c>
      <c r="K82" s="69" t="s">
        <v>24</v>
      </c>
      <c r="L82" s="70">
        <v>0.5</v>
      </c>
      <c r="M82" s="70">
        <v>0.5</v>
      </c>
      <c r="N82" s="57">
        <v>38671</v>
      </c>
      <c r="O82" s="70"/>
      <c r="P82" s="52" t="s">
        <v>17</v>
      </c>
      <c r="Q82" s="52" t="s">
        <v>251</v>
      </c>
      <c r="U82" s="71"/>
    </row>
    <row r="83" spans="1:22" s="52" customFormat="1" ht="11.4" x14ac:dyDescent="0.3">
      <c r="A83" s="88" t="s">
        <v>192</v>
      </c>
      <c r="B83" s="52" t="s">
        <v>193</v>
      </c>
      <c r="C83" s="56" t="s">
        <v>254</v>
      </c>
      <c r="D83" s="68">
        <v>26241</v>
      </c>
      <c r="E83" s="72">
        <v>43</v>
      </c>
      <c r="F83" s="56" t="s">
        <v>13</v>
      </c>
      <c r="G83" s="56" t="s">
        <v>8</v>
      </c>
      <c r="H83" s="56" t="s">
        <v>9</v>
      </c>
      <c r="I83" s="56" t="s">
        <v>10</v>
      </c>
      <c r="J83" s="56" t="s">
        <v>23</v>
      </c>
      <c r="K83" s="69" t="s">
        <v>24</v>
      </c>
      <c r="L83" s="70">
        <v>0.5</v>
      </c>
      <c r="M83" s="70">
        <v>0.5</v>
      </c>
      <c r="N83" s="57">
        <v>38671</v>
      </c>
      <c r="O83" s="70"/>
      <c r="P83" s="52" t="s">
        <v>17</v>
      </c>
      <c r="Q83" s="52" t="s">
        <v>251</v>
      </c>
      <c r="U83" s="71"/>
    </row>
    <row r="84" spans="1:22" s="52" customFormat="1" ht="11.4" x14ac:dyDescent="0.3">
      <c r="A84" s="88" t="s">
        <v>192</v>
      </c>
      <c r="B84" s="52" t="s">
        <v>193</v>
      </c>
      <c r="C84" s="56" t="s">
        <v>254</v>
      </c>
      <c r="D84" s="68">
        <v>26241</v>
      </c>
      <c r="E84" s="72">
        <v>43</v>
      </c>
      <c r="F84" s="56" t="s">
        <v>13</v>
      </c>
      <c r="G84" s="56" t="s">
        <v>8</v>
      </c>
      <c r="H84" s="56" t="s">
        <v>9</v>
      </c>
      <c r="I84" s="56" t="s">
        <v>10</v>
      </c>
      <c r="J84" s="56" t="s">
        <v>23</v>
      </c>
      <c r="K84" s="69" t="s">
        <v>24</v>
      </c>
      <c r="L84" s="70">
        <v>0.5</v>
      </c>
      <c r="M84" s="70">
        <v>0.5</v>
      </c>
      <c r="N84" s="57">
        <v>38671</v>
      </c>
      <c r="O84" s="70"/>
      <c r="P84" s="52" t="s">
        <v>17</v>
      </c>
      <c r="Q84" s="52" t="s">
        <v>251</v>
      </c>
      <c r="U84" s="71"/>
    </row>
    <row r="85" spans="1:22" s="52" customFormat="1" ht="11.4" x14ac:dyDescent="0.3">
      <c r="A85" s="88" t="s">
        <v>192</v>
      </c>
      <c r="B85" s="52" t="s">
        <v>193</v>
      </c>
      <c r="C85" s="56" t="s">
        <v>254</v>
      </c>
      <c r="D85" s="68">
        <v>26241</v>
      </c>
      <c r="E85" s="72">
        <v>43</v>
      </c>
      <c r="F85" s="56" t="s">
        <v>13</v>
      </c>
      <c r="G85" s="56" t="s">
        <v>8</v>
      </c>
      <c r="H85" s="56" t="s">
        <v>9</v>
      </c>
      <c r="I85" s="56" t="s">
        <v>10</v>
      </c>
      <c r="J85" s="56" t="s">
        <v>23</v>
      </c>
      <c r="K85" s="69" t="s">
        <v>24</v>
      </c>
      <c r="L85" s="70">
        <v>0.5</v>
      </c>
      <c r="M85" s="70">
        <v>0.5</v>
      </c>
      <c r="N85" s="57">
        <v>38671</v>
      </c>
      <c r="O85" s="70"/>
      <c r="P85" s="52" t="s">
        <v>17</v>
      </c>
      <c r="Q85" s="52" t="s">
        <v>251</v>
      </c>
      <c r="U85" s="71"/>
    </row>
    <row r="86" spans="1:22" s="52" customFormat="1" ht="11.4" x14ac:dyDescent="0.3">
      <c r="A86" s="88" t="s">
        <v>192</v>
      </c>
      <c r="B86" s="52" t="s">
        <v>193</v>
      </c>
      <c r="C86" s="56" t="s">
        <v>254</v>
      </c>
      <c r="D86" s="68">
        <v>26241</v>
      </c>
      <c r="E86" s="72">
        <v>43</v>
      </c>
      <c r="F86" s="56" t="s">
        <v>13</v>
      </c>
      <c r="G86" s="56" t="s">
        <v>8</v>
      </c>
      <c r="H86" s="56" t="s">
        <v>9</v>
      </c>
      <c r="I86" s="56" t="s">
        <v>10</v>
      </c>
      <c r="J86" s="56" t="s">
        <v>23</v>
      </c>
      <c r="K86" s="69" t="s">
        <v>24</v>
      </c>
      <c r="L86" s="70">
        <v>0.5</v>
      </c>
      <c r="M86" s="70">
        <v>0.5</v>
      </c>
      <c r="N86" s="57">
        <v>38671</v>
      </c>
      <c r="O86" s="70"/>
      <c r="P86" s="52" t="s">
        <v>17</v>
      </c>
      <c r="Q86" s="52" t="s">
        <v>251</v>
      </c>
      <c r="U86" s="71"/>
    </row>
    <row r="87" spans="1:22" s="52" customFormat="1" ht="11.4" x14ac:dyDescent="0.3">
      <c r="A87" s="88" t="s">
        <v>192</v>
      </c>
      <c r="B87" s="52" t="s">
        <v>193</v>
      </c>
      <c r="C87" s="56" t="s">
        <v>254</v>
      </c>
      <c r="D87" s="68">
        <v>26241</v>
      </c>
      <c r="E87" s="72">
        <v>43</v>
      </c>
      <c r="F87" s="56" t="s">
        <v>13</v>
      </c>
      <c r="G87" s="56" t="s">
        <v>8</v>
      </c>
      <c r="H87" s="56" t="s">
        <v>9</v>
      </c>
      <c r="I87" s="56" t="s">
        <v>10</v>
      </c>
      <c r="J87" s="56" t="s">
        <v>23</v>
      </c>
      <c r="K87" s="69" t="s">
        <v>24</v>
      </c>
      <c r="L87" s="70">
        <v>0.5</v>
      </c>
      <c r="M87" s="70">
        <v>0.5</v>
      </c>
      <c r="N87" s="57">
        <v>38671</v>
      </c>
      <c r="O87" s="70"/>
      <c r="P87" s="52" t="s">
        <v>17</v>
      </c>
      <c r="Q87" s="52" t="s">
        <v>251</v>
      </c>
      <c r="U87" s="71"/>
    </row>
    <row r="88" spans="1:22" s="52" customFormat="1" ht="11.4" x14ac:dyDescent="0.3">
      <c r="A88" s="88" t="s">
        <v>192</v>
      </c>
      <c r="B88" s="52" t="s">
        <v>193</v>
      </c>
      <c r="C88" s="56" t="s">
        <v>254</v>
      </c>
      <c r="D88" s="68">
        <v>26241</v>
      </c>
      <c r="E88" s="72">
        <v>43</v>
      </c>
      <c r="F88" s="56" t="s">
        <v>13</v>
      </c>
      <c r="G88" s="56" t="s">
        <v>8</v>
      </c>
      <c r="H88" s="56" t="s">
        <v>9</v>
      </c>
      <c r="I88" s="56" t="s">
        <v>10</v>
      </c>
      <c r="J88" s="56" t="s">
        <v>23</v>
      </c>
      <c r="K88" s="69" t="s">
        <v>24</v>
      </c>
      <c r="L88" s="70">
        <v>0.5</v>
      </c>
      <c r="M88" s="70">
        <v>0.5</v>
      </c>
      <c r="N88" s="57">
        <v>38671</v>
      </c>
      <c r="O88" s="70"/>
      <c r="P88" s="52" t="s">
        <v>17</v>
      </c>
      <c r="Q88" s="52" t="s">
        <v>251</v>
      </c>
      <c r="U88" s="71"/>
    </row>
    <row r="89" spans="1:22" s="52" customFormat="1" ht="11.4" x14ac:dyDescent="0.3">
      <c r="A89" s="88" t="s">
        <v>192</v>
      </c>
      <c r="B89" s="52" t="s">
        <v>193</v>
      </c>
      <c r="C89" s="56" t="s">
        <v>254</v>
      </c>
      <c r="D89" s="68">
        <v>26241</v>
      </c>
      <c r="E89" s="72">
        <v>43</v>
      </c>
      <c r="F89" s="56" t="s">
        <v>13</v>
      </c>
      <c r="G89" s="56" t="s">
        <v>8</v>
      </c>
      <c r="H89" s="56" t="s">
        <v>9</v>
      </c>
      <c r="I89" s="56" t="s">
        <v>10</v>
      </c>
      <c r="J89" s="56" t="s">
        <v>23</v>
      </c>
      <c r="K89" s="69" t="s">
        <v>24</v>
      </c>
      <c r="L89" s="70">
        <v>0.5</v>
      </c>
      <c r="M89" s="70">
        <v>0.5</v>
      </c>
      <c r="N89" s="57">
        <v>38671</v>
      </c>
      <c r="O89" s="70"/>
      <c r="P89" s="52" t="s">
        <v>17</v>
      </c>
      <c r="Q89" s="52" t="s">
        <v>251</v>
      </c>
      <c r="U89" s="71"/>
    </row>
    <row r="90" spans="1:22" s="52" customFormat="1" ht="11.4" x14ac:dyDescent="0.3">
      <c r="A90" s="88" t="s">
        <v>192</v>
      </c>
      <c r="B90" s="52" t="s">
        <v>193</v>
      </c>
      <c r="C90" s="56" t="s">
        <v>254</v>
      </c>
      <c r="D90" s="68">
        <v>26241</v>
      </c>
      <c r="E90" s="72">
        <v>43</v>
      </c>
      <c r="F90" s="56" t="s">
        <v>13</v>
      </c>
      <c r="G90" s="56" t="s">
        <v>8</v>
      </c>
      <c r="H90" s="56" t="s">
        <v>9</v>
      </c>
      <c r="I90" s="56" t="s">
        <v>10</v>
      </c>
      <c r="J90" s="56" t="s">
        <v>23</v>
      </c>
      <c r="K90" s="69" t="s">
        <v>24</v>
      </c>
      <c r="L90" s="70">
        <v>0.5</v>
      </c>
      <c r="M90" s="70">
        <v>0.5</v>
      </c>
      <c r="N90" s="57">
        <v>38671</v>
      </c>
      <c r="O90" s="70"/>
      <c r="P90" s="52" t="s">
        <v>17</v>
      </c>
      <c r="Q90" s="52" t="s">
        <v>251</v>
      </c>
      <c r="U90" s="71"/>
    </row>
    <row r="91" spans="1:22" s="53" customFormat="1" ht="12" thickBot="1" x14ac:dyDescent="0.35">
      <c r="A91" s="89" t="s">
        <v>192</v>
      </c>
      <c r="B91" s="53" t="s">
        <v>193</v>
      </c>
      <c r="C91" s="58" t="s">
        <v>254</v>
      </c>
      <c r="D91" s="90">
        <v>26241</v>
      </c>
      <c r="E91" s="96">
        <v>43</v>
      </c>
      <c r="F91" s="58" t="s">
        <v>13</v>
      </c>
      <c r="G91" s="58" t="s">
        <v>8</v>
      </c>
      <c r="H91" s="58" t="s">
        <v>9</v>
      </c>
      <c r="I91" s="58" t="s">
        <v>10</v>
      </c>
      <c r="J91" s="58" t="s">
        <v>23</v>
      </c>
      <c r="K91" s="92" t="s">
        <v>24</v>
      </c>
      <c r="L91" s="93">
        <v>0.5</v>
      </c>
      <c r="M91" s="93">
        <v>0.5</v>
      </c>
      <c r="N91" s="59">
        <v>38671</v>
      </c>
      <c r="O91" s="93"/>
      <c r="P91" s="53" t="s">
        <v>17</v>
      </c>
      <c r="Q91" s="53" t="s">
        <v>251</v>
      </c>
      <c r="U91" s="94"/>
    </row>
    <row r="92" spans="1:22" s="51" customFormat="1" ht="11.4" x14ac:dyDescent="0.3">
      <c r="A92" s="81" t="s">
        <v>194</v>
      </c>
      <c r="B92" s="51" t="s">
        <v>195</v>
      </c>
      <c r="C92" s="54" t="s">
        <v>12</v>
      </c>
      <c r="D92" s="82">
        <v>23109</v>
      </c>
      <c r="E92" s="95">
        <v>51</v>
      </c>
      <c r="F92" s="54" t="s">
        <v>11</v>
      </c>
      <c r="G92" s="54" t="s">
        <v>38</v>
      </c>
      <c r="H92" s="54" t="s">
        <v>39</v>
      </c>
      <c r="I92" s="54" t="s">
        <v>42</v>
      </c>
      <c r="J92" s="54" t="s">
        <v>40</v>
      </c>
      <c r="K92" s="84" t="s">
        <v>41</v>
      </c>
      <c r="L92" s="54">
        <v>1</v>
      </c>
      <c r="M92" s="54">
        <v>0.95</v>
      </c>
      <c r="N92" s="55">
        <v>32387</v>
      </c>
      <c r="O92" s="54"/>
      <c r="P92" s="97" t="s">
        <v>253</v>
      </c>
      <c r="Q92" s="51" t="s">
        <v>252</v>
      </c>
      <c r="R92" s="86" t="s">
        <v>223</v>
      </c>
      <c r="S92" s="86" t="s">
        <v>229</v>
      </c>
      <c r="T92" s="86" t="s">
        <v>244</v>
      </c>
      <c r="U92" s="86">
        <v>50</v>
      </c>
      <c r="V92" s="87">
        <f>SUM(U92:U121)</f>
        <v>110</v>
      </c>
    </row>
    <row r="93" spans="1:22" s="56" customFormat="1" ht="11.4" x14ac:dyDescent="0.3">
      <c r="A93" s="88" t="s">
        <v>194</v>
      </c>
      <c r="B93" s="52" t="s">
        <v>195</v>
      </c>
      <c r="C93" s="56" t="s">
        <v>12</v>
      </c>
      <c r="D93" s="68">
        <v>23109</v>
      </c>
      <c r="E93" s="72">
        <v>51</v>
      </c>
      <c r="F93" s="56" t="s">
        <v>11</v>
      </c>
      <c r="G93" s="56" t="s">
        <v>38</v>
      </c>
      <c r="H93" s="56" t="s">
        <v>39</v>
      </c>
      <c r="I93" s="56" t="s">
        <v>42</v>
      </c>
      <c r="J93" s="56" t="s">
        <v>40</v>
      </c>
      <c r="K93" s="69" t="s">
        <v>41</v>
      </c>
      <c r="L93" s="56">
        <v>1</v>
      </c>
      <c r="M93" s="56">
        <v>0.95</v>
      </c>
      <c r="N93" s="57">
        <v>32387</v>
      </c>
      <c r="P93" s="73" t="s">
        <v>253</v>
      </c>
      <c r="Q93" s="52" t="s">
        <v>252</v>
      </c>
      <c r="R93" s="52" t="s">
        <v>223</v>
      </c>
      <c r="S93" s="52" t="s">
        <v>229</v>
      </c>
      <c r="T93" s="52" t="s">
        <v>243</v>
      </c>
      <c r="U93" s="71">
        <v>10</v>
      </c>
      <c r="V93" s="52"/>
    </row>
    <row r="94" spans="1:22" s="56" customFormat="1" ht="11.4" x14ac:dyDescent="0.3">
      <c r="A94" s="88" t="s">
        <v>194</v>
      </c>
      <c r="B94" s="52" t="s">
        <v>195</v>
      </c>
      <c r="C94" s="56" t="s">
        <v>12</v>
      </c>
      <c r="D94" s="68">
        <v>23109</v>
      </c>
      <c r="E94" s="72">
        <v>51</v>
      </c>
      <c r="F94" s="56" t="s">
        <v>11</v>
      </c>
      <c r="G94" s="56" t="s">
        <v>38</v>
      </c>
      <c r="H94" s="56" t="s">
        <v>39</v>
      </c>
      <c r="I94" s="56" t="s">
        <v>42</v>
      </c>
      <c r="J94" s="56" t="s">
        <v>40</v>
      </c>
      <c r="K94" s="69" t="s">
        <v>41</v>
      </c>
      <c r="L94" s="56">
        <v>1</v>
      </c>
      <c r="M94" s="56">
        <v>0.95</v>
      </c>
      <c r="N94" s="57">
        <v>32387</v>
      </c>
      <c r="P94" s="73" t="s">
        <v>253</v>
      </c>
      <c r="Q94" s="52" t="s">
        <v>252</v>
      </c>
      <c r="R94" s="52" t="s">
        <v>206</v>
      </c>
      <c r="S94" s="52" t="s">
        <v>212</v>
      </c>
      <c r="T94" s="52"/>
      <c r="U94" s="71">
        <v>50</v>
      </c>
      <c r="V94" s="52"/>
    </row>
    <row r="95" spans="1:22" s="56" customFormat="1" ht="11.4" x14ac:dyDescent="0.3">
      <c r="A95" s="88" t="s">
        <v>194</v>
      </c>
      <c r="B95" s="52" t="s">
        <v>195</v>
      </c>
      <c r="C95" s="56" t="s">
        <v>12</v>
      </c>
      <c r="D95" s="68">
        <v>23109</v>
      </c>
      <c r="E95" s="72">
        <v>51</v>
      </c>
      <c r="F95" s="56" t="s">
        <v>11</v>
      </c>
      <c r="G95" s="56" t="s">
        <v>38</v>
      </c>
      <c r="H95" s="56" t="s">
        <v>39</v>
      </c>
      <c r="I95" s="56" t="s">
        <v>42</v>
      </c>
      <c r="J95" s="56" t="s">
        <v>40</v>
      </c>
      <c r="K95" s="69" t="s">
        <v>41</v>
      </c>
      <c r="L95" s="56">
        <v>1</v>
      </c>
      <c r="M95" s="56">
        <v>0.95</v>
      </c>
      <c r="N95" s="57">
        <v>32387</v>
      </c>
      <c r="P95" s="73" t="s">
        <v>253</v>
      </c>
      <c r="Q95" s="52" t="s">
        <v>252</v>
      </c>
      <c r="R95" s="52"/>
      <c r="S95" s="52"/>
      <c r="T95" s="52"/>
      <c r="U95" s="71"/>
      <c r="V95" s="52"/>
    </row>
    <row r="96" spans="1:22" s="56" customFormat="1" ht="11.4" x14ac:dyDescent="0.3">
      <c r="A96" s="88" t="s">
        <v>194</v>
      </c>
      <c r="B96" s="52" t="s">
        <v>195</v>
      </c>
      <c r="C96" s="56" t="s">
        <v>12</v>
      </c>
      <c r="D96" s="68">
        <v>23109</v>
      </c>
      <c r="E96" s="72">
        <v>51</v>
      </c>
      <c r="F96" s="56" t="s">
        <v>11</v>
      </c>
      <c r="G96" s="56" t="s">
        <v>38</v>
      </c>
      <c r="H96" s="56" t="s">
        <v>39</v>
      </c>
      <c r="I96" s="56" t="s">
        <v>42</v>
      </c>
      <c r="J96" s="56" t="s">
        <v>40</v>
      </c>
      <c r="K96" s="69" t="s">
        <v>41</v>
      </c>
      <c r="L96" s="56">
        <v>1</v>
      </c>
      <c r="M96" s="56">
        <v>0.95</v>
      </c>
      <c r="N96" s="57">
        <v>32387</v>
      </c>
      <c r="P96" s="73" t="s">
        <v>253</v>
      </c>
      <c r="Q96" s="52" t="s">
        <v>252</v>
      </c>
      <c r="R96" s="52"/>
      <c r="S96" s="52"/>
      <c r="T96" s="52"/>
      <c r="U96" s="71"/>
      <c r="V96" s="52"/>
    </row>
    <row r="97" spans="1:22" s="56" customFormat="1" ht="11.4" x14ac:dyDescent="0.3">
      <c r="A97" s="88" t="s">
        <v>194</v>
      </c>
      <c r="B97" s="52" t="s">
        <v>195</v>
      </c>
      <c r="C97" s="56" t="s">
        <v>12</v>
      </c>
      <c r="D97" s="68">
        <v>23109</v>
      </c>
      <c r="E97" s="72">
        <v>51</v>
      </c>
      <c r="F97" s="56" t="s">
        <v>11</v>
      </c>
      <c r="G97" s="56" t="s">
        <v>38</v>
      </c>
      <c r="H97" s="56" t="s">
        <v>39</v>
      </c>
      <c r="I97" s="56" t="s">
        <v>42</v>
      </c>
      <c r="J97" s="56" t="s">
        <v>40</v>
      </c>
      <c r="K97" s="69" t="s">
        <v>41</v>
      </c>
      <c r="L97" s="56">
        <v>1</v>
      </c>
      <c r="M97" s="56">
        <v>0.95</v>
      </c>
      <c r="N97" s="57">
        <v>32387</v>
      </c>
      <c r="P97" s="73" t="s">
        <v>253</v>
      </c>
      <c r="Q97" s="52" t="s">
        <v>252</v>
      </c>
      <c r="R97" s="52"/>
      <c r="S97" s="52"/>
      <c r="T97" s="52"/>
      <c r="U97" s="71"/>
      <c r="V97" s="52"/>
    </row>
    <row r="98" spans="1:22" s="56" customFormat="1" ht="11.4" x14ac:dyDescent="0.3">
      <c r="A98" s="88" t="s">
        <v>194</v>
      </c>
      <c r="B98" s="52" t="s">
        <v>195</v>
      </c>
      <c r="C98" s="56" t="s">
        <v>12</v>
      </c>
      <c r="D98" s="68">
        <v>23109</v>
      </c>
      <c r="E98" s="72">
        <v>51</v>
      </c>
      <c r="F98" s="56" t="s">
        <v>11</v>
      </c>
      <c r="G98" s="56" t="s">
        <v>38</v>
      </c>
      <c r="H98" s="56" t="s">
        <v>39</v>
      </c>
      <c r="I98" s="56" t="s">
        <v>42</v>
      </c>
      <c r="J98" s="56" t="s">
        <v>40</v>
      </c>
      <c r="K98" s="69" t="s">
        <v>41</v>
      </c>
      <c r="L98" s="56">
        <v>1</v>
      </c>
      <c r="M98" s="56">
        <v>0.95</v>
      </c>
      <c r="N98" s="57">
        <v>32387</v>
      </c>
      <c r="P98" s="73" t="s">
        <v>253</v>
      </c>
      <c r="Q98" s="52" t="s">
        <v>252</v>
      </c>
      <c r="R98" s="52"/>
      <c r="S98" s="52"/>
      <c r="T98" s="52"/>
      <c r="U98" s="71"/>
      <c r="V98" s="52"/>
    </row>
    <row r="99" spans="1:22" s="56" customFormat="1" ht="11.4" x14ac:dyDescent="0.3">
      <c r="A99" s="88" t="s">
        <v>194</v>
      </c>
      <c r="B99" s="52" t="s">
        <v>195</v>
      </c>
      <c r="C99" s="56" t="s">
        <v>12</v>
      </c>
      <c r="D99" s="68">
        <v>23109</v>
      </c>
      <c r="E99" s="72">
        <v>51</v>
      </c>
      <c r="F99" s="56" t="s">
        <v>11</v>
      </c>
      <c r="G99" s="56" t="s">
        <v>38</v>
      </c>
      <c r="H99" s="56" t="s">
        <v>39</v>
      </c>
      <c r="I99" s="56" t="s">
        <v>42</v>
      </c>
      <c r="J99" s="56" t="s">
        <v>40</v>
      </c>
      <c r="K99" s="69" t="s">
        <v>41</v>
      </c>
      <c r="L99" s="56">
        <v>1</v>
      </c>
      <c r="M99" s="56">
        <v>0.95</v>
      </c>
      <c r="N99" s="57">
        <v>32387</v>
      </c>
      <c r="P99" s="73" t="s">
        <v>253</v>
      </c>
      <c r="Q99" s="52" t="s">
        <v>252</v>
      </c>
      <c r="R99" s="52"/>
      <c r="S99" s="52"/>
      <c r="T99" s="52"/>
      <c r="U99" s="71"/>
      <c r="V99" s="52"/>
    </row>
    <row r="100" spans="1:22" s="56" customFormat="1" ht="11.4" x14ac:dyDescent="0.3">
      <c r="A100" s="88" t="s">
        <v>194</v>
      </c>
      <c r="B100" s="52" t="s">
        <v>195</v>
      </c>
      <c r="C100" s="56" t="s">
        <v>12</v>
      </c>
      <c r="D100" s="68">
        <v>23109</v>
      </c>
      <c r="E100" s="72">
        <v>51</v>
      </c>
      <c r="F100" s="56" t="s">
        <v>11</v>
      </c>
      <c r="G100" s="56" t="s">
        <v>38</v>
      </c>
      <c r="H100" s="56" t="s">
        <v>39</v>
      </c>
      <c r="I100" s="56" t="s">
        <v>42</v>
      </c>
      <c r="J100" s="56" t="s">
        <v>40</v>
      </c>
      <c r="K100" s="69" t="s">
        <v>41</v>
      </c>
      <c r="L100" s="56">
        <v>1</v>
      </c>
      <c r="M100" s="56">
        <v>0.95</v>
      </c>
      <c r="N100" s="57">
        <v>32387</v>
      </c>
      <c r="P100" s="73" t="s">
        <v>253</v>
      </c>
      <c r="Q100" s="52" t="s">
        <v>252</v>
      </c>
      <c r="R100" s="52"/>
      <c r="S100" s="52"/>
      <c r="T100" s="52"/>
      <c r="U100" s="71"/>
      <c r="V100" s="52"/>
    </row>
    <row r="101" spans="1:22" s="56" customFormat="1" ht="11.4" x14ac:dyDescent="0.3">
      <c r="A101" s="88" t="s">
        <v>194</v>
      </c>
      <c r="B101" s="52" t="s">
        <v>195</v>
      </c>
      <c r="C101" s="56" t="s">
        <v>12</v>
      </c>
      <c r="D101" s="68">
        <v>23109</v>
      </c>
      <c r="E101" s="72">
        <v>51</v>
      </c>
      <c r="F101" s="56" t="s">
        <v>11</v>
      </c>
      <c r="G101" s="56" t="s">
        <v>38</v>
      </c>
      <c r="H101" s="56" t="s">
        <v>39</v>
      </c>
      <c r="I101" s="56" t="s">
        <v>42</v>
      </c>
      <c r="J101" s="56" t="s">
        <v>40</v>
      </c>
      <c r="K101" s="69" t="s">
        <v>41</v>
      </c>
      <c r="L101" s="56">
        <v>1</v>
      </c>
      <c r="M101" s="56">
        <v>0.95</v>
      </c>
      <c r="N101" s="57">
        <v>32387</v>
      </c>
      <c r="P101" s="73" t="s">
        <v>253</v>
      </c>
      <c r="Q101" s="52" t="s">
        <v>252</v>
      </c>
      <c r="R101" s="52"/>
      <c r="S101" s="52"/>
      <c r="T101" s="52"/>
      <c r="U101" s="71"/>
      <c r="V101" s="52"/>
    </row>
    <row r="102" spans="1:22" s="56" customFormat="1" ht="11.4" x14ac:dyDescent="0.3">
      <c r="A102" s="88" t="s">
        <v>194</v>
      </c>
      <c r="B102" s="52" t="s">
        <v>195</v>
      </c>
      <c r="C102" s="56" t="s">
        <v>12</v>
      </c>
      <c r="D102" s="68">
        <v>23109</v>
      </c>
      <c r="E102" s="72">
        <v>51</v>
      </c>
      <c r="F102" s="56" t="s">
        <v>11</v>
      </c>
      <c r="G102" s="56" t="s">
        <v>38</v>
      </c>
      <c r="H102" s="56" t="s">
        <v>39</v>
      </c>
      <c r="I102" s="56" t="s">
        <v>42</v>
      </c>
      <c r="J102" s="56" t="s">
        <v>40</v>
      </c>
      <c r="K102" s="69" t="s">
        <v>41</v>
      </c>
      <c r="L102" s="56">
        <v>1</v>
      </c>
      <c r="M102" s="56">
        <v>0.95</v>
      </c>
      <c r="N102" s="57">
        <v>32387</v>
      </c>
      <c r="P102" s="73" t="s">
        <v>253</v>
      </c>
      <c r="Q102" s="52" t="s">
        <v>252</v>
      </c>
      <c r="R102" s="52"/>
      <c r="S102" s="52"/>
      <c r="T102" s="52"/>
      <c r="U102" s="71"/>
      <c r="V102" s="52"/>
    </row>
    <row r="103" spans="1:22" s="56" customFormat="1" ht="11.4" x14ac:dyDescent="0.3">
      <c r="A103" s="88" t="s">
        <v>194</v>
      </c>
      <c r="B103" s="52" t="s">
        <v>195</v>
      </c>
      <c r="C103" s="56" t="s">
        <v>12</v>
      </c>
      <c r="D103" s="68">
        <v>23109</v>
      </c>
      <c r="E103" s="72">
        <v>51</v>
      </c>
      <c r="F103" s="56" t="s">
        <v>11</v>
      </c>
      <c r="G103" s="56" t="s">
        <v>38</v>
      </c>
      <c r="H103" s="56" t="s">
        <v>39</v>
      </c>
      <c r="I103" s="56" t="s">
        <v>42</v>
      </c>
      <c r="J103" s="56" t="s">
        <v>40</v>
      </c>
      <c r="K103" s="69" t="s">
        <v>41</v>
      </c>
      <c r="L103" s="56">
        <v>1</v>
      </c>
      <c r="M103" s="56">
        <v>0.95</v>
      </c>
      <c r="N103" s="57">
        <v>32387</v>
      </c>
      <c r="P103" s="73" t="s">
        <v>253</v>
      </c>
      <c r="Q103" s="52" t="s">
        <v>252</v>
      </c>
      <c r="R103" s="52"/>
      <c r="S103" s="52"/>
      <c r="T103" s="52"/>
      <c r="U103" s="71"/>
      <c r="V103" s="52"/>
    </row>
    <row r="104" spans="1:22" s="56" customFormat="1" ht="11.4" x14ac:dyDescent="0.3">
      <c r="A104" s="88" t="s">
        <v>194</v>
      </c>
      <c r="B104" s="52" t="s">
        <v>195</v>
      </c>
      <c r="C104" s="56" t="s">
        <v>12</v>
      </c>
      <c r="D104" s="68">
        <v>23109</v>
      </c>
      <c r="E104" s="72">
        <v>51</v>
      </c>
      <c r="F104" s="56" t="s">
        <v>11</v>
      </c>
      <c r="G104" s="56" t="s">
        <v>38</v>
      </c>
      <c r="H104" s="56" t="s">
        <v>39</v>
      </c>
      <c r="I104" s="56" t="s">
        <v>42</v>
      </c>
      <c r="J104" s="56" t="s">
        <v>40</v>
      </c>
      <c r="K104" s="69" t="s">
        <v>41</v>
      </c>
      <c r="L104" s="56">
        <v>1</v>
      </c>
      <c r="M104" s="56">
        <v>0.95</v>
      </c>
      <c r="N104" s="57">
        <v>32387</v>
      </c>
      <c r="P104" s="73" t="s">
        <v>253</v>
      </c>
      <c r="Q104" s="52" t="s">
        <v>252</v>
      </c>
      <c r="R104" s="52"/>
      <c r="S104" s="52"/>
      <c r="T104" s="52"/>
      <c r="U104" s="71"/>
      <c r="V104" s="52"/>
    </row>
    <row r="105" spans="1:22" s="52" customFormat="1" ht="11.4" x14ac:dyDescent="0.3">
      <c r="A105" s="88" t="s">
        <v>194</v>
      </c>
      <c r="B105" s="52" t="s">
        <v>195</v>
      </c>
      <c r="C105" s="56" t="s">
        <v>12</v>
      </c>
      <c r="D105" s="68">
        <v>23109</v>
      </c>
      <c r="E105" s="72">
        <v>51</v>
      </c>
      <c r="F105" s="56" t="s">
        <v>11</v>
      </c>
      <c r="G105" s="56" t="s">
        <v>38</v>
      </c>
      <c r="H105" s="56" t="s">
        <v>39</v>
      </c>
      <c r="I105" s="56" t="s">
        <v>42</v>
      </c>
      <c r="J105" s="56" t="s">
        <v>40</v>
      </c>
      <c r="K105" s="69" t="s">
        <v>41</v>
      </c>
      <c r="L105" s="56">
        <v>1</v>
      </c>
      <c r="M105" s="56">
        <v>0.95</v>
      </c>
      <c r="N105" s="57">
        <v>32387</v>
      </c>
      <c r="O105" s="56"/>
      <c r="P105" s="73" t="s">
        <v>253</v>
      </c>
      <c r="Q105" s="52" t="s">
        <v>252</v>
      </c>
      <c r="U105" s="71"/>
    </row>
    <row r="106" spans="1:22" s="56" customFormat="1" ht="11.4" x14ac:dyDescent="0.3">
      <c r="A106" s="88" t="s">
        <v>194</v>
      </c>
      <c r="B106" s="52" t="s">
        <v>195</v>
      </c>
      <c r="C106" s="56" t="s">
        <v>12</v>
      </c>
      <c r="D106" s="68">
        <v>23109</v>
      </c>
      <c r="E106" s="72">
        <v>51</v>
      </c>
      <c r="F106" s="56" t="s">
        <v>11</v>
      </c>
      <c r="G106" s="56" t="s">
        <v>38</v>
      </c>
      <c r="H106" s="56" t="s">
        <v>39</v>
      </c>
      <c r="I106" s="56" t="s">
        <v>42</v>
      </c>
      <c r="J106" s="56" t="s">
        <v>40</v>
      </c>
      <c r="K106" s="69" t="s">
        <v>41</v>
      </c>
      <c r="L106" s="56">
        <v>1</v>
      </c>
      <c r="M106" s="56">
        <v>0.95</v>
      </c>
      <c r="N106" s="57">
        <v>32387</v>
      </c>
      <c r="P106" s="73" t="s">
        <v>253</v>
      </c>
      <c r="Q106" s="52" t="s">
        <v>252</v>
      </c>
      <c r="R106" s="52"/>
      <c r="S106" s="52"/>
      <c r="T106" s="52"/>
      <c r="U106" s="71"/>
      <c r="V106" s="52"/>
    </row>
    <row r="107" spans="1:22" s="56" customFormat="1" ht="11.4" x14ac:dyDescent="0.3">
      <c r="A107" s="88" t="s">
        <v>194</v>
      </c>
      <c r="B107" s="52" t="s">
        <v>195</v>
      </c>
      <c r="C107" s="56" t="s">
        <v>12</v>
      </c>
      <c r="D107" s="68">
        <v>23109</v>
      </c>
      <c r="E107" s="72">
        <v>51</v>
      </c>
      <c r="F107" s="56" t="s">
        <v>11</v>
      </c>
      <c r="G107" s="56" t="s">
        <v>38</v>
      </c>
      <c r="H107" s="56" t="s">
        <v>39</v>
      </c>
      <c r="I107" s="56" t="s">
        <v>42</v>
      </c>
      <c r="J107" s="56" t="s">
        <v>40</v>
      </c>
      <c r="K107" s="69" t="s">
        <v>41</v>
      </c>
      <c r="L107" s="56">
        <v>1</v>
      </c>
      <c r="M107" s="56">
        <v>0.95</v>
      </c>
      <c r="N107" s="57">
        <v>32387</v>
      </c>
      <c r="P107" s="73" t="s">
        <v>253</v>
      </c>
      <c r="Q107" s="52" t="s">
        <v>252</v>
      </c>
      <c r="R107" s="52"/>
      <c r="S107" s="52"/>
      <c r="T107" s="52"/>
      <c r="U107" s="71"/>
      <c r="V107" s="52"/>
    </row>
    <row r="108" spans="1:22" s="56" customFormat="1" ht="11.4" x14ac:dyDescent="0.3">
      <c r="A108" s="88" t="s">
        <v>194</v>
      </c>
      <c r="B108" s="52" t="s">
        <v>195</v>
      </c>
      <c r="C108" s="56" t="s">
        <v>12</v>
      </c>
      <c r="D108" s="68">
        <v>23109</v>
      </c>
      <c r="E108" s="72">
        <v>51</v>
      </c>
      <c r="F108" s="56" t="s">
        <v>11</v>
      </c>
      <c r="G108" s="56" t="s">
        <v>38</v>
      </c>
      <c r="H108" s="56" t="s">
        <v>39</v>
      </c>
      <c r="I108" s="56" t="s">
        <v>42</v>
      </c>
      <c r="J108" s="56" t="s">
        <v>40</v>
      </c>
      <c r="K108" s="69" t="s">
        <v>41</v>
      </c>
      <c r="L108" s="56">
        <v>1</v>
      </c>
      <c r="M108" s="56">
        <v>0.95</v>
      </c>
      <c r="N108" s="57">
        <v>32387</v>
      </c>
      <c r="P108" s="73" t="s">
        <v>253</v>
      </c>
      <c r="Q108" s="52" t="s">
        <v>252</v>
      </c>
      <c r="R108" s="52"/>
      <c r="S108" s="52"/>
      <c r="T108" s="52"/>
      <c r="U108" s="71"/>
      <c r="V108" s="52"/>
    </row>
    <row r="109" spans="1:22" s="56" customFormat="1" ht="11.4" x14ac:dyDescent="0.3">
      <c r="A109" s="88" t="s">
        <v>194</v>
      </c>
      <c r="B109" s="52" t="s">
        <v>195</v>
      </c>
      <c r="C109" s="56" t="s">
        <v>12</v>
      </c>
      <c r="D109" s="68">
        <v>23109</v>
      </c>
      <c r="E109" s="72">
        <v>51</v>
      </c>
      <c r="F109" s="56" t="s">
        <v>11</v>
      </c>
      <c r="G109" s="56" t="s">
        <v>38</v>
      </c>
      <c r="H109" s="56" t="s">
        <v>39</v>
      </c>
      <c r="I109" s="56" t="s">
        <v>42</v>
      </c>
      <c r="J109" s="56" t="s">
        <v>40</v>
      </c>
      <c r="K109" s="69" t="s">
        <v>41</v>
      </c>
      <c r="L109" s="56">
        <v>1</v>
      </c>
      <c r="M109" s="56">
        <v>0.95</v>
      </c>
      <c r="N109" s="57">
        <v>32387</v>
      </c>
      <c r="P109" s="73" t="s">
        <v>253</v>
      </c>
      <c r="Q109" s="52" t="s">
        <v>252</v>
      </c>
      <c r="R109" s="52"/>
      <c r="S109" s="52"/>
      <c r="T109" s="52"/>
      <c r="U109" s="71"/>
      <c r="V109" s="52"/>
    </row>
    <row r="110" spans="1:22" s="56" customFormat="1" ht="11.4" x14ac:dyDescent="0.3">
      <c r="A110" s="88" t="s">
        <v>194</v>
      </c>
      <c r="B110" s="52" t="s">
        <v>195</v>
      </c>
      <c r="C110" s="56" t="s">
        <v>12</v>
      </c>
      <c r="D110" s="68">
        <v>23109</v>
      </c>
      <c r="E110" s="72">
        <v>51</v>
      </c>
      <c r="F110" s="56" t="s">
        <v>11</v>
      </c>
      <c r="G110" s="56" t="s">
        <v>38</v>
      </c>
      <c r="H110" s="56" t="s">
        <v>39</v>
      </c>
      <c r="I110" s="56" t="s">
        <v>42</v>
      </c>
      <c r="J110" s="56" t="s">
        <v>40</v>
      </c>
      <c r="K110" s="69" t="s">
        <v>41</v>
      </c>
      <c r="L110" s="56">
        <v>1</v>
      </c>
      <c r="M110" s="56">
        <v>0.95</v>
      </c>
      <c r="N110" s="57">
        <v>32387</v>
      </c>
      <c r="P110" s="73" t="s">
        <v>253</v>
      </c>
      <c r="Q110" s="52" t="s">
        <v>252</v>
      </c>
      <c r="R110" s="52"/>
      <c r="S110" s="52"/>
      <c r="T110" s="52"/>
      <c r="U110" s="71"/>
      <c r="V110" s="52"/>
    </row>
    <row r="111" spans="1:22" s="56" customFormat="1" ht="11.4" x14ac:dyDescent="0.3">
      <c r="A111" s="88" t="s">
        <v>194</v>
      </c>
      <c r="B111" s="52" t="s">
        <v>195</v>
      </c>
      <c r="C111" s="56" t="s">
        <v>12</v>
      </c>
      <c r="D111" s="68">
        <v>23109</v>
      </c>
      <c r="E111" s="72">
        <v>51</v>
      </c>
      <c r="F111" s="56" t="s">
        <v>11</v>
      </c>
      <c r="G111" s="56" t="s">
        <v>38</v>
      </c>
      <c r="H111" s="56" t="s">
        <v>39</v>
      </c>
      <c r="I111" s="56" t="s">
        <v>42</v>
      </c>
      <c r="J111" s="56" t="s">
        <v>40</v>
      </c>
      <c r="K111" s="69" t="s">
        <v>41</v>
      </c>
      <c r="L111" s="56">
        <v>1</v>
      </c>
      <c r="M111" s="56">
        <v>0.95</v>
      </c>
      <c r="N111" s="57">
        <v>32387</v>
      </c>
      <c r="P111" s="73" t="s">
        <v>253</v>
      </c>
      <c r="Q111" s="52" t="s">
        <v>252</v>
      </c>
      <c r="R111" s="52"/>
      <c r="S111" s="52"/>
      <c r="T111" s="52"/>
      <c r="U111" s="71"/>
      <c r="V111" s="52"/>
    </row>
    <row r="112" spans="1:22" s="56" customFormat="1" ht="11.4" x14ac:dyDescent="0.3">
      <c r="A112" s="88" t="s">
        <v>194</v>
      </c>
      <c r="B112" s="52" t="s">
        <v>195</v>
      </c>
      <c r="C112" s="56" t="s">
        <v>12</v>
      </c>
      <c r="D112" s="68">
        <v>23109</v>
      </c>
      <c r="E112" s="72">
        <v>51</v>
      </c>
      <c r="F112" s="56" t="s">
        <v>11</v>
      </c>
      <c r="G112" s="56" t="s">
        <v>38</v>
      </c>
      <c r="H112" s="56" t="s">
        <v>39</v>
      </c>
      <c r="I112" s="56" t="s">
        <v>42</v>
      </c>
      <c r="J112" s="56" t="s">
        <v>40</v>
      </c>
      <c r="K112" s="69" t="s">
        <v>41</v>
      </c>
      <c r="L112" s="56">
        <v>1</v>
      </c>
      <c r="M112" s="56">
        <v>0.95</v>
      </c>
      <c r="N112" s="57">
        <v>32387</v>
      </c>
      <c r="P112" s="73" t="s">
        <v>253</v>
      </c>
      <c r="Q112" s="52" t="s">
        <v>252</v>
      </c>
      <c r="R112" s="52"/>
      <c r="S112" s="52"/>
      <c r="T112" s="52"/>
      <c r="U112" s="71"/>
      <c r="V112" s="52"/>
    </row>
    <row r="113" spans="1:22" s="56" customFormat="1" ht="11.4" x14ac:dyDescent="0.3">
      <c r="A113" s="88" t="s">
        <v>194</v>
      </c>
      <c r="B113" s="52" t="s">
        <v>195</v>
      </c>
      <c r="C113" s="56" t="s">
        <v>12</v>
      </c>
      <c r="D113" s="68">
        <v>23109</v>
      </c>
      <c r="E113" s="72">
        <v>51</v>
      </c>
      <c r="F113" s="56" t="s">
        <v>11</v>
      </c>
      <c r="G113" s="56" t="s">
        <v>38</v>
      </c>
      <c r="H113" s="56" t="s">
        <v>39</v>
      </c>
      <c r="I113" s="56" t="s">
        <v>42</v>
      </c>
      <c r="J113" s="56" t="s">
        <v>40</v>
      </c>
      <c r="K113" s="69" t="s">
        <v>41</v>
      </c>
      <c r="L113" s="56">
        <v>1</v>
      </c>
      <c r="M113" s="56">
        <v>0.95</v>
      </c>
      <c r="N113" s="57">
        <v>32387</v>
      </c>
      <c r="P113" s="73" t="s">
        <v>253</v>
      </c>
      <c r="Q113" s="52" t="s">
        <v>252</v>
      </c>
      <c r="R113" s="52"/>
      <c r="S113" s="52"/>
      <c r="T113" s="52"/>
      <c r="U113" s="71"/>
      <c r="V113" s="52"/>
    </row>
    <row r="114" spans="1:22" s="56" customFormat="1" ht="11.4" x14ac:dyDescent="0.3">
      <c r="A114" s="88" t="s">
        <v>194</v>
      </c>
      <c r="B114" s="52" t="s">
        <v>195</v>
      </c>
      <c r="C114" s="56" t="s">
        <v>12</v>
      </c>
      <c r="D114" s="68">
        <v>23109</v>
      </c>
      <c r="E114" s="72">
        <v>51</v>
      </c>
      <c r="F114" s="56" t="s">
        <v>11</v>
      </c>
      <c r="G114" s="56" t="s">
        <v>38</v>
      </c>
      <c r="H114" s="56" t="s">
        <v>39</v>
      </c>
      <c r="I114" s="56" t="s">
        <v>42</v>
      </c>
      <c r="J114" s="56" t="s">
        <v>40</v>
      </c>
      <c r="K114" s="69" t="s">
        <v>41</v>
      </c>
      <c r="L114" s="56">
        <v>1</v>
      </c>
      <c r="M114" s="56">
        <v>0.95</v>
      </c>
      <c r="N114" s="57">
        <v>32387</v>
      </c>
      <c r="P114" s="73" t="s">
        <v>253</v>
      </c>
      <c r="Q114" s="52" t="s">
        <v>252</v>
      </c>
      <c r="R114" s="52"/>
      <c r="S114" s="52"/>
      <c r="T114" s="52"/>
      <c r="U114" s="71"/>
      <c r="V114" s="52"/>
    </row>
    <row r="115" spans="1:22" s="56" customFormat="1" ht="11.4" x14ac:dyDescent="0.3">
      <c r="A115" s="88" t="s">
        <v>194</v>
      </c>
      <c r="B115" s="52" t="s">
        <v>195</v>
      </c>
      <c r="C115" s="56" t="s">
        <v>12</v>
      </c>
      <c r="D115" s="68">
        <v>23109</v>
      </c>
      <c r="E115" s="72">
        <v>51</v>
      </c>
      <c r="F115" s="56" t="s">
        <v>11</v>
      </c>
      <c r="G115" s="56" t="s">
        <v>38</v>
      </c>
      <c r="H115" s="56" t="s">
        <v>39</v>
      </c>
      <c r="I115" s="56" t="s">
        <v>42</v>
      </c>
      <c r="J115" s="56" t="s">
        <v>40</v>
      </c>
      <c r="K115" s="69" t="s">
        <v>41</v>
      </c>
      <c r="L115" s="56">
        <v>1</v>
      </c>
      <c r="M115" s="56">
        <v>0.95</v>
      </c>
      <c r="N115" s="57">
        <v>32387</v>
      </c>
      <c r="P115" s="73" t="s">
        <v>253</v>
      </c>
      <c r="Q115" s="52" t="s">
        <v>252</v>
      </c>
      <c r="R115" s="52"/>
      <c r="S115" s="52"/>
      <c r="T115" s="52"/>
      <c r="U115" s="71"/>
      <c r="V115" s="52"/>
    </row>
    <row r="116" spans="1:22" s="56" customFormat="1" ht="11.4" x14ac:dyDescent="0.3">
      <c r="A116" s="88" t="s">
        <v>194</v>
      </c>
      <c r="B116" s="52" t="s">
        <v>195</v>
      </c>
      <c r="C116" s="56" t="s">
        <v>12</v>
      </c>
      <c r="D116" s="68">
        <v>23109</v>
      </c>
      <c r="E116" s="72">
        <v>51</v>
      </c>
      <c r="F116" s="56" t="s">
        <v>11</v>
      </c>
      <c r="G116" s="56" t="s">
        <v>38</v>
      </c>
      <c r="H116" s="56" t="s">
        <v>39</v>
      </c>
      <c r="I116" s="56" t="s">
        <v>42</v>
      </c>
      <c r="J116" s="56" t="s">
        <v>40</v>
      </c>
      <c r="K116" s="69" t="s">
        <v>41</v>
      </c>
      <c r="L116" s="56">
        <v>1</v>
      </c>
      <c r="M116" s="56">
        <v>0.95</v>
      </c>
      <c r="N116" s="57">
        <v>32387</v>
      </c>
      <c r="P116" s="73" t="s">
        <v>253</v>
      </c>
      <c r="Q116" s="52" t="s">
        <v>252</v>
      </c>
      <c r="R116" s="52"/>
      <c r="S116" s="52"/>
      <c r="T116" s="52"/>
      <c r="U116" s="71"/>
      <c r="V116" s="52"/>
    </row>
    <row r="117" spans="1:22" s="56" customFormat="1" ht="11.4" x14ac:dyDescent="0.3">
      <c r="A117" s="88" t="s">
        <v>194</v>
      </c>
      <c r="B117" s="52" t="s">
        <v>195</v>
      </c>
      <c r="C117" s="56" t="s">
        <v>12</v>
      </c>
      <c r="D117" s="68">
        <v>23109</v>
      </c>
      <c r="E117" s="72">
        <v>51</v>
      </c>
      <c r="F117" s="56" t="s">
        <v>11</v>
      </c>
      <c r="G117" s="56" t="s">
        <v>38</v>
      </c>
      <c r="H117" s="56" t="s">
        <v>39</v>
      </c>
      <c r="I117" s="56" t="s">
        <v>42</v>
      </c>
      <c r="J117" s="56" t="s">
        <v>40</v>
      </c>
      <c r="K117" s="69" t="s">
        <v>41</v>
      </c>
      <c r="L117" s="56">
        <v>1</v>
      </c>
      <c r="M117" s="56">
        <v>0.95</v>
      </c>
      <c r="N117" s="57">
        <v>32387</v>
      </c>
      <c r="P117" s="73" t="s">
        <v>253</v>
      </c>
      <c r="Q117" s="52" t="s">
        <v>252</v>
      </c>
      <c r="R117" s="52"/>
      <c r="S117" s="52"/>
      <c r="T117" s="52"/>
      <c r="U117" s="71"/>
      <c r="V117" s="52"/>
    </row>
    <row r="118" spans="1:22" s="56" customFormat="1" ht="11.4" x14ac:dyDescent="0.3">
      <c r="A118" s="88" t="s">
        <v>194</v>
      </c>
      <c r="B118" s="52" t="s">
        <v>195</v>
      </c>
      <c r="C118" s="56" t="s">
        <v>12</v>
      </c>
      <c r="D118" s="68">
        <v>23109</v>
      </c>
      <c r="E118" s="72">
        <v>51</v>
      </c>
      <c r="F118" s="56" t="s">
        <v>11</v>
      </c>
      <c r="G118" s="56" t="s">
        <v>38</v>
      </c>
      <c r="H118" s="56" t="s">
        <v>39</v>
      </c>
      <c r="I118" s="56" t="s">
        <v>42</v>
      </c>
      <c r="J118" s="56" t="s">
        <v>40</v>
      </c>
      <c r="K118" s="69" t="s">
        <v>41</v>
      </c>
      <c r="L118" s="56">
        <v>1</v>
      </c>
      <c r="M118" s="56">
        <v>0.95</v>
      </c>
      <c r="N118" s="57">
        <v>32387</v>
      </c>
      <c r="P118" s="73" t="s">
        <v>253</v>
      </c>
      <c r="Q118" s="52" t="s">
        <v>252</v>
      </c>
      <c r="R118" s="52"/>
      <c r="S118" s="52"/>
      <c r="T118" s="52"/>
      <c r="U118" s="71"/>
      <c r="V118" s="52"/>
    </row>
    <row r="119" spans="1:22" s="56" customFormat="1" ht="11.4" x14ac:dyDescent="0.3">
      <c r="A119" s="88" t="s">
        <v>194</v>
      </c>
      <c r="B119" s="52" t="s">
        <v>195</v>
      </c>
      <c r="C119" s="56" t="s">
        <v>12</v>
      </c>
      <c r="D119" s="68">
        <v>23109</v>
      </c>
      <c r="E119" s="72">
        <v>51</v>
      </c>
      <c r="F119" s="56" t="s">
        <v>11</v>
      </c>
      <c r="G119" s="56" t="s">
        <v>38</v>
      </c>
      <c r="H119" s="56" t="s">
        <v>39</v>
      </c>
      <c r="I119" s="56" t="s">
        <v>42</v>
      </c>
      <c r="J119" s="56" t="s">
        <v>40</v>
      </c>
      <c r="K119" s="69" t="s">
        <v>41</v>
      </c>
      <c r="L119" s="56">
        <v>1</v>
      </c>
      <c r="M119" s="56">
        <v>0.95</v>
      </c>
      <c r="N119" s="57">
        <v>32387</v>
      </c>
      <c r="P119" s="73" t="s">
        <v>253</v>
      </c>
      <c r="Q119" s="52" t="s">
        <v>252</v>
      </c>
      <c r="R119" s="52"/>
      <c r="S119" s="52"/>
      <c r="T119" s="52"/>
      <c r="U119" s="71"/>
      <c r="V119" s="52"/>
    </row>
    <row r="120" spans="1:22" s="56" customFormat="1" ht="11.4" x14ac:dyDescent="0.3">
      <c r="A120" s="88" t="s">
        <v>194</v>
      </c>
      <c r="B120" s="52" t="s">
        <v>195</v>
      </c>
      <c r="C120" s="56" t="s">
        <v>12</v>
      </c>
      <c r="D120" s="68">
        <v>23109</v>
      </c>
      <c r="E120" s="72">
        <v>51</v>
      </c>
      <c r="F120" s="56" t="s">
        <v>11</v>
      </c>
      <c r="G120" s="56" t="s">
        <v>38</v>
      </c>
      <c r="H120" s="56" t="s">
        <v>39</v>
      </c>
      <c r="I120" s="56" t="s">
        <v>42</v>
      </c>
      <c r="J120" s="56" t="s">
        <v>40</v>
      </c>
      <c r="K120" s="69" t="s">
        <v>41</v>
      </c>
      <c r="L120" s="56">
        <v>1</v>
      </c>
      <c r="M120" s="56">
        <v>0.95</v>
      </c>
      <c r="N120" s="57">
        <v>32387</v>
      </c>
      <c r="P120" s="73" t="s">
        <v>253</v>
      </c>
      <c r="Q120" s="52" t="s">
        <v>252</v>
      </c>
      <c r="R120" s="52"/>
      <c r="S120" s="52"/>
      <c r="T120" s="52"/>
      <c r="U120" s="71"/>
      <c r="V120" s="52"/>
    </row>
    <row r="121" spans="1:22" s="58" customFormat="1" ht="12" thickBot="1" x14ac:dyDescent="0.35">
      <c r="A121" s="89" t="s">
        <v>194</v>
      </c>
      <c r="B121" s="53" t="s">
        <v>195</v>
      </c>
      <c r="C121" s="58" t="s">
        <v>12</v>
      </c>
      <c r="D121" s="90">
        <v>23109</v>
      </c>
      <c r="E121" s="96">
        <v>51</v>
      </c>
      <c r="F121" s="58" t="s">
        <v>11</v>
      </c>
      <c r="G121" s="58" t="s">
        <v>38</v>
      </c>
      <c r="H121" s="58" t="s">
        <v>39</v>
      </c>
      <c r="I121" s="58" t="s">
        <v>42</v>
      </c>
      <c r="J121" s="58" t="s">
        <v>40</v>
      </c>
      <c r="K121" s="92" t="s">
        <v>41</v>
      </c>
      <c r="L121" s="58">
        <v>1</v>
      </c>
      <c r="M121" s="58">
        <v>0.95</v>
      </c>
      <c r="N121" s="59">
        <v>32387</v>
      </c>
      <c r="P121" s="98" t="s">
        <v>253</v>
      </c>
      <c r="Q121" s="53" t="s">
        <v>252</v>
      </c>
      <c r="R121" s="94"/>
      <c r="S121" s="94"/>
      <c r="T121" s="94"/>
      <c r="U121" s="94"/>
      <c r="V121" s="53"/>
    </row>
    <row r="122" spans="1:22" s="56" customFormat="1" ht="11.4" x14ac:dyDescent="0.3">
      <c r="A122" s="52"/>
      <c r="B122" s="52"/>
      <c r="N122" s="57"/>
      <c r="P122" s="52"/>
      <c r="Q122" s="52"/>
      <c r="R122" s="52"/>
      <c r="S122" s="52"/>
      <c r="T122" s="52"/>
      <c r="U122" s="74"/>
      <c r="V122" s="52"/>
    </row>
    <row r="123" spans="1:22" s="56" customFormat="1" ht="11.4" x14ac:dyDescent="0.3">
      <c r="A123" s="52"/>
      <c r="B123" s="52"/>
      <c r="N123" s="57"/>
      <c r="P123" s="52"/>
      <c r="Q123" s="52"/>
      <c r="R123" s="52"/>
      <c r="S123" s="52"/>
      <c r="T123" s="52"/>
      <c r="U123" s="74"/>
      <c r="V123" s="52"/>
    </row>
    <row r="124" spans="1:22" s="56" customFormat="1" ht="11.4" x14ac:dyDescent="0.3">
      <c r="A124" s="52"/>
      <c r="B124" s="52"/>
      <c r="N124" s="57"/>
      <c r="P124" s="52"/>
      <c r="Q124" s="52"/>
      <c r="R124" s="52"/>
      <c r="S124" s="52"/>
      <c r="T124" s="52"/>
      <c r="U124" s="74"/>
      <c r="V124" s="52"/>
    </row>
    <row r="125" spans="1:22" s="56" customFormat="1" ht="11.4" x14ac:dyDescent="0.3">
      <c r="A125" s="52"/>
      <c r="B125" s="52"/>
      <c r="N125" s="57"/>
      <c r="P125" s="52"/>
      <c r="Q125" s="52"/>
      <c r="R125" s="52"/>
      <c r="S125" s="52"/>
      <c r="T125" s="52"/>
      <c r="U125" s="74"/>
      <c r="V125" s="52"/>
    </row>
    <row r="126" spans="1:22" s="56" customFormat="1" ht="11.4" x14ac:dyDescent="0.3">
      <c r="A126" s="52"/>
      <c r="B126" s="52"/>
      <c r="N126" s="57"/>
      <c r="P126" s="52"/>
      <c r="Q126" s="52"/>
      <c r="R126" s="52"/>
      <c r="S126" s="52"/>
      <c r="T126" s="52"/>
      <c r="U126" s="74"/>
      <c r="V126" s="52"/>
    </row>
    <row r="127" spans="1:22" s="56" customFormat="1" ht="11.4" x14ac:dyDescent="0.3">
      <c r="A127" s="52"/>
      <c r="B127" s="52"/>
      <c r="N127" s="57"/>
      <c r="P127" s="52"/>
      <c r="Q127" s="52"/>
      <c r="R127" s="52"/>
      <c r="S127" s="52"/>
      <c r="T127" s="52"/>
      <c r="U127" s="74"/>
      <c r="V127" s="52"/>
    </row>
    <row r="128" spans="1:22" s="56" customFormat="1" ht="11.4" x14ac:dyDescent="0.3">
      <c r="A128" s="52"/>
      <c r="B128" s="52"/>
      <c r="N128" s="57"/>
      <c r="P128" s="52"/>
      <c r="Q128" s="52"/>
      <c r="R128" s="52"/>
      <c r="S128" s="52"/>
      <c r="T128" s="52"/>
      <c r="U128" s="74"/>
      <c r="V128" s="52"/>
    </row>
    <row r="129" spans="1:22" s="56" customFormat="1" ht="11.4" x14ac:dyDescent="0.3">
      <c r="A129" s="52"/>
      <c r="B129" s="52"/>
      <c r="N129" s="57"/>
      <c r="P129" s="52"/>
      <c r="Q129" s="52"/>
      <c r="R129" s="52"/>
      <c r="S129" s="52"/>
      <c r="T129" s="52"/>
      <c r="U129" s="74"/>
      <c r="V129" s="52"/>
    </row>
    <row r="130" spans="1:22" s="56" customFormat="1" ht="11.4" x14ac:dyDescent="0.3">
      <c r="A130" s="52"/>
      <c r="B130" s="52"/>
      <c r="N130" s="57"/>
      <c r="P130" s="52"/>
      <c r="Q130" s="52"/>
      <c r="R130" s="52"/>
      <c r="S130" s="52"/>
      <c r="T130" s="52"/>
      <c r="U130" s="74"/>
      <c r="V130" s="52"/>
    </row>
    <row r="131" spans="1:22" s="56" customFormat="1" ht="11.4" x14ac:dyDescent="0.3">
      <c r="A131" s="52"/>
      <c r="B131" s="52"/>
      <c r="N131" s="57"/>
      <c r="P131" s="52"/>
      <c r="Q131" s="52"/>
      <c r="R131" s="52"/>
      <c r="S131" s="52"/>
      <c r="T131" s="52"/>
      <c r="U131" s="74"/>
      <c r="V131" s="52"/>
    </row>
    <row r="132" spans="1:22" s="56" customFormat="1" ht="11.4" x14ac:dyDescent="0.3">
      <c r="A132" s="52"/>
      <c r="B132" s="52"/>
      <c r="N132" s="57"/>
      <c r="P132" s="52"/>
      <c r="Q132" s="52"/>
      <c r="R132" s="52"/>
      <c r="S132" s="52"/>
      <c r="T132" s="52"/>
      <c r="U132" s="74"/>
      <c r="V132" s="52"/>
    </row>
    <row r="133" spans="1:22" s="56" customFormat="1" ht="11.4" x14ac:dyDescent="0.3">
      <c r="A133" s="52"/>
      <c r="B133" s="52"/>
      <c r="N133" s="57"/>
      <c r="P133" s="52"/>
      <c r="Q133" s="52"/>
      <c r="R133" s="52"/>
      <c r="S133" s="52"/>
      <c r="T133" s="52"/>
      <c r="U133" s="74"/>
      <c r="V133" s="52"/>
    </row>
    <row r="134" spans="1:22" s="56" customFormat="1" ht="11.4" x14ac:dyDescent="0.3">
      <c r="A134" s="52"/>
      <c r="B134" s="52"/>
      <c r="N134" s="57"/>
      <c r="P134" s="52"/>
      <c r="Q134" s="52"/>
      <c r="R134" s="52"/>
      <c r="S134" s="52"/>
      <c r="T134" s="52"/>
      <c r="U134" s="74"/>
      <c r="V134" s="52"/>
    </row>
    <row r="135" spans="1:22" s="56" customFormat="1" ht="11.4" x14ac:dyDescent="0.3">
      <c r="A135" s="52"/>
      <c r="B135" s="52"/>
      <c r="N135" s="57"/>
      <c r="P135" s="52"/>
      <c r="Q135" s="52"/>
      <c r="R135" s="52"/>
      <c r="S135" s="52"/>
      <c r="T135" s="52"/>
      <c r="U135" s="74"/>
      <c r="V135" s="52"/>
    </row>
    <row r="136" spans="1:22" s="56" customFormat="1" ht="11.4" x14ac:dyDescent="0.3">
      <c r="A136" s="52"/>
      <c r="B136" s="52"/>
      <c r="N136" s="57"/>
      <c r="P136" s="52"/>
      <c r="Q136" s="52"/>
      <c r="R136" s="52"/>
      <c r="S136" s="52"/>
      <c r="T136" s="52"/>
      <c r="U136" s="74"/>
      <c r="V136" s="52"/>
    </row>
    <row r="137" spans="1:22" s="56" customFormat="1" ht="11.4" x14ac:dyDescent="0.3">
      <c r="A137" s="52"/>
      <c r="B137" s="52"/>
      <c r="N137" s="57"/>
      <c r="P137" s="52"/>
      <c r="Q137" s="52"/>
      <c r="R137" s="52"/>
      <c r="S137" s="52"/>
      <c r="T137" s="52"/>
      <c r="U137" s="74"/>
      <c r="V137" s="52"/>
    </row>
    <row r="138" spans="1:22" s="56" customFormat="1" ht="11.4" x14ac:dyDescent="0.3">
      <c r="A138" s="52"/>
      <c r="B138" s="52"/>
      <c r="N138" s="57"/>
      <c r="P138" s="52"/>
      <c r="Q138" s="52"/>
      <c r="R138" s="52"/>
      <c r="S138" s="52"/>
      <c r="T138" s="52"/>
      <c r="U138" s="74"/>
      <c r="V138" s="52"/>
    </row>
    <row r="139" spans="1:22" s="56" customFormat="1" ht="11.4" x14ac:dyDescent="0.3">
      <c r="A139" s="52"/>
      <c r="B139" s="52"/>
      <c r="N139" s="57"/>
      <c r="P139" s="52"/>
      <c r="Q139" s="52"/>
      <c r="R139" s="52"/>
      <c r="S139" s="52"/>
      <c r="T139" s="52"/>
      <c r="U139" s="74"/>
      <c r="V139" s="52"/>
    </row>
    <row r="140" spans="1:22" s="56" customFormat="1" ht="11.4" x14ac:dyDescent="0.3">
      <c r="A140" s="52"/>
      <c r="B140" s="52"/>
      <c r="N140" s="57"/>
      <c r="P140" s="52"/>
      <c r="Q140" s="52"/>
      <c r="R140" s="52"/>
      <c r="S140" s="52"/>
      <c r="T140" s="52"/>
      <c r="U140" s="74"/>
      <c r="V140" s="52"/>
    </row>
    <row r="141" spans="1:22" s="56" customFormat="1" ht="11.4" x14ac:dyDescent="0.3">
      <c r="A141" s="52"/>
      <c r="B141" s="52"/>
      <c r="N141" s="57"/>
      <c r="P141" s="52"/>
      <c r="Q141" s="52"/>
      <c r="R141" s="52"/>
      <c r="S141" s="52"/>
      <c r="T141" s="52"/>
      <c r="U141" s="74"/>
      <c r="V141" s="52"/>
    </row>
    <row r="142" spans="1:22" s="56" customFormat="1" ht="11.4" x14ac:dyDescent="0.3">
      <c r="A142" s="52"/>
      <c r="B142" s="52"/>
      <c r="N142" s="57"/>
      <c r="P142" s="52"/>
      <c r="Q142" s="52"/>
      <c r="R142" s="52"/>
      <c r="S142" s="52"/>
      <c r="T142" s="52"/>
      <c r="U142" s="74"/>
      <c r="V142" s="52"/>
    </row>
    <row r="143" spans="1:22" s="56" customFormat="1" ht="11.4" x14ac:dyDescent="0.3">
      <c r="A143" s="52"/>
      <c r="B143" s="52"/>
      <c r="N143" s="57"/>
      <c r="P143" s="52"/>
      <c r="Q143" s="52"/>
      <c r="R143" s="52"/>
      <c r="S143" s="52"/>
      <c r="T143" s="52"/>
      <c r="U143" s="74"/>
      <c r="V143" s="52"/>
    </row>
    <row r="144" spans="1:22" s="56" customFormat="1" ht="11.4" x14ac:dyDescent="0.3">
      <c r="A144" s="52"/>
      <c r="B144" s="52"/>
      <c r="N144" s="57"/>
      <c r="P144" s="52"/>
      <c r="Q144" s="52"/>
      <c r="R144" s="52"/>
      <c r="S144" s="52"/>
      <c r="T144" s="52"/>
      <c r="U144" s="74"/>
      <c r="V144" s="52"/>
    </row>
    <row r="145" spans="1:22" s="56" customFormat="1" ht="11.4" x14ac:dyDescent="0.3">
      <c r="A145" s="52"/>
      <c r="B145" s="52"/>
      <c r="N145" s="57"/>
      <c r="P145" s="52"/>
      <c r="Q145" s="52"/>
      <c r="R145" s="52"/>
      <c r="S145" s="52"/>
      <c r="T145" s="52"/>
      <c r="U145" s="74"/>
      <c r="V145" s="52"/>
    </row>
    <row r="146" spans="1:22" s="56" customFormat="1" ht="11.4" x14ac:dyDescent="0.3">
      <c r="A146" s="52"/>
      <c r="B146" s="52"/>
      <c r="N146" s="57"/>
      <c r="P146" s="52"/>
      <c r="Q146" s="52"/>
      <c r="R146" s="52"/>
      <c r="S146" s="52"/>
      <c r="T146" s="52"/>
      <c r="U146" s="74"/>
      <c r="V146" s="52"/>
    </row>
    <row r="147" spans="1:22" s="56" customFormat="1" ht="11.4" x14ac:dyDescent="0.3">
      <c r="A147" s="52"/>
      <c r="B147" s="52"/>
      <c r="N147" s="57"/>
      <c r="P147" s="52"/>
      <c r="Q147" s="52"/>
      <c r="R147" s="52"/>
      <c r="S147" s="52"/>
      <c r="T147" s="52"/>
      <c r="U147" s="74"/>
      <c r="V147" s="52"/>
    </row>
    <row r="148" spans="1:22" s="56" customFormat="1" ht="11.4" x14ac:dyDescent="0.3">
      <c r="A148" s="52"/>
      <c r="B148" s="52"/>
      <c r="N148" s="57"/>
      <c r="P148" s="52"/>
      <c r="Q148" s="52"/>
      <c r="R148" s="52"/>
      <c r="S148" s="52"/>
      <c r="T148" s="52"/>
      <c r="U148" s="74"/>
      <c r="V148" s="52"/>
    </row>
    <row r="149" spans="1:22" s="56" customFormat="1" ht="11.4" x14ac:dyDescent="0.3">
      <c r="A149" s="52"/>
      <c r="B149" s="52"/>
      <c r="N149" s="57"/>
      <c r="P149" s="52"/>
      <c r="Q149" s="52"/>
      <c r="R149" s="52"/>
      <c r="S149" s="52"/>
      <c r="T149" s="52"/>
      <c r="U149" s="74"/>
      <c r="V149" s="52"/>
    </row>
    <row r="150" spans="1:22" s="56" customFormat="1" ht="11.4" x14ac:dyDescent="0.3">
      <c r="A150" s="52"/>
      <c r="B150" s="52"/>
      <c r="N150" s="57"/>
      <c r="P150" s="52"/>
      <c r="Q150" s="52"/>
      <c r="R150" s="52"/>
      <c r="S150" s="52"/>
      <c r="T150" s="52"/>
      <c r="U150" s="74"/>
      <c r="V150" s="52"/>
    </row>
    <row r="151" spans="1:22" s="56" customFormat="1" ht="11.4" x14ac:dyDescent="0.3">
      <c r="A151" s="52"/>
      <c r="B151" s="52"/>
      <c r="N151" s="57"/>
      <c r="P151" s="52"/>
      <c r="Q151" s="52"/>
      <c r="R151" s="52"/>
      <c r="S151" s="52"/>
      <c r="T151" s="52"/>
      <c r="U151" s="74"/>
      <c r="V151" s="52"/>
    </row>
    <row r="152" spans="1:22" s="56" customFormat="1" ht="11.4" x14ac:dyDescent="0.3">
      <c r="A152" s="52"/>
      <c r="B152" s="52"/>
      <c r="N152" s="57"/>
      <c r="P152" s="52"/>
      <c r="Q152" s="52"/>
      <c r="R152" s="52"/>
      <c r="S152" s="52"/>
      <c r="T152" s="52"/>
      <c r="U152" s="74"/>
      <c r="V152" s="52"/>
    </row>
    <row r="153" spans="1:22" s="56" customFormat="1" ht="11.4" x14ac:dyDescent="0.3">
      <c r="A153" s="52"/>
      <c r="B153" s="52"/>
      <c r="N153" s="57"/>
      <c r="P153" s="52"/>
      <c r="Q153" s="52"/>
      <c r="R153" s="52"/>
      <c r="S153" s="52"/>
      <c r="T153" s="52"/>
      <c r="U153" s="74"/>
      <c r="V153" s="52"/>
    </row>
    <row r="154" spans="1:22" s="56" customFormat="1" ht="11.4" x14ac:dyDescent="0.3">
      <c r="A154" s="52"/>
      <c r="B154" s="52"/>
      <c r="N154" s="57"/>
      <c r="P154" s="52"/>
      <c r="Q154" s="52"/>
      <c r="R154" s="52"/>
      <c r="S154" s="52"/>
      <c r="T154" s="52"/>
      <c r="U154" s="74"/>
      <c r="V154" s="52"/>
    </row>
    <row r="155" spans="1:22" s="56" customFormat="1" ht="11.4" x14ac:dyDescent="0.3">
      <c r="A155" s="52"/>
      <c r="B155" s="52"/>
      <c r="N155" s="57"/>
      <c r="P155" s="52"/>
      <c r="Q155" s="52"/>
      <c r="R155" s="52"/>
      <c r="S155" s="52"/>
      <c r="T155" s="52"/>
      <c r="U155" s="74"/>
      <c r="V155" s="52"/>
    </row>
    <row r="156" spans="1:22" s="56" customFormat="1" ht="11.4" x14ac:dyDescent="0.3">
      <c r="A156" s="52"/>
      <c r="B156" s="52"/>
      <c r="N156" s="57"/>
      <c r="P156" s="52"/>
      <c r="Q156" s="52"/>
      <c r="R156" s="52"/>
      <c r="S156" s="52"/>
      <c r="T156" s="52"/>
      <c r="U156" s="74"/>
      <c r="V156" s="52"/>
    </row>
    <row r="157" spans="1:22" s="56" customFormat="1" ht="11.4" x14ac:dyDescent="0.3">
      <c r="A157" s="52"/>
      <c r="B157" s="52"/>
      <c r="N157" s="57"/>
      <c r="P157" s="52"/>
      <c r="Q157" s="52"/>
      <c r="R157" s="52"/>
      <c r="S157" s="52"/>
      <c r="T157" s="52"/>
      <c r="U157" s="74"/>
      <c r="V157" s="52"/>
    </row>
    <row r="158" spans="1:22" s="56" customFormat="1" ht="11.4" x14ac:dyDescent="0.3">
      <c r="A158" s="52"/>
      <c r="B158" s="52"/>
      <c r="N158" s="57"/>
      <c r="P158" s="52"/>
      <c r="Q158" s="52"/>
      <c r="R158" s="52"/>
      <c r="S158" s="52"/>
      <c r="T158" s="52"/>
      <c r="U158" s="74"/>
      <c r="V158" s="52"/>
    </row>
    <row r="159" spans="1:22" s="56" customFormat="1" ht="11.4" x14ac:dyDescent="0.3">
      <c r="A159" s="52"/>
      <c r="B159" s="52"/>
      <c r="N159" s="57"/>
      <c r="P159" s="52"/>
      <c r="Q159" s="52"/>
      <c r="R159" s="52"/>
      <c r="S159" s="52"/>
      <c r="T159" s="52"/>
      <c r="U159" s="74"/>
      <c r="V159" s="52"/>
    </row>
    <row r="160" spans="1:22" s="56" customFormat="1" ht="11.4" x14ac:dyDescent="0.3">
      <c r="A160" s="52"/>
      <c r="B160" s="52"/>
      <c r="N160" s="57"/>
      <c r="P160" s="52"/>
      <c r="Q160" s="52"/>
      <c r="R160" s="52"/>
      <c r="S160" s="52"/>
      <c r="T160" s="52"/>
      <c r="U160" s="74"/>
      <c r="V160" s="52"/>
    </row>
    <row r="161" spans="1:22" s="56" customFormat="1" ht="11.4" x14ac:dyDescent="0.3">
      <c r="A161" s="52"/>
      <c r="B161" s="52"/>
      <c r="N161" s="57"/>
      <c r="P161" s="52"/>
      <c r="Q161" s="52"/>
      <c r="R161" s="52"/>
      <c r="S161" s="52"/>
      <c r="T161" s="52"/>
      <c r="U161" s="74"/>
      <c r="V161" s="52"/>
    </row>
    <row r="162" spans="1:22" s="56" customFormat="1" ht="11.4" x14ac:dyDescent="0.3">
      <c r="A162" s="52"/>
      <c r="B162" s="52"/>
      <c r="N162" s="57"/>
      <c r="P162" s="52"/>
      <c r="Q162" s="52"/>
      <c r="R162" s="52"/>
      <c r="S162" s="52"/>
      <c r="T162" s="52"/>
      <c r="U162" s="74"/>
      <c r="V162" s="52"/>
    </row>
    <row r="163" spans="1:22" s="56" customFormat="1" ht="11.4" x14ac:dyDescent="0.3">
      <c r="A163" s="52"/>
      <c r="B163" s="52"/>
      <c r="N163" s="57"/>
      <c r="P163" s="52"/>
      <c r="Q163" s="52"/>
      <c r="R163" s="52"/>
      <c r="S163" s="52"/>
      <c r="T163" s="52"/>
      <c r="U163" s="74"/>
      <c r="V163" s="52"/>
    </row>
    <row r="164" spans="1:22" s="56" customFormat="1" ht="11.4" x14ac:dyDescent="0.3">
      <c r="A164" s="52"/>
      <c r="B164" s="52"/>
      <c r="N164" s="57"/>
      <c r="P164" s="52"/>
      <c r="Q164" s="52"/>
      <c r="R164" s="52"/>
      <c r="S164" s="52"/>
      <c r="T164" s="52"/>
      <c r="U164" s="74"/>
      <c r="V164" s="52"/>
    </row>
    <row r="165" spans="1:22" s="56" customFormat="1" ht="11.4" x14ac:dyDescent="0.3">
      <c r="A165" s="52"/>
      <c r="B165" s="52"/>
      <c r="N165" s="57"/>
      <c r="P165" s="52"/>
      <c r="Q165" s="52"/>
      <c r="R165" s="52"/>
      <c r="S165" s="52"/>
      <c r="T165" s="52"/>
      <c r="U165" s="74"/>
      <c r="V165" s="52"/>
    </row>
    <row r="166" spans="1:22" s="56" customFormat="1" ht="11.4" x14ac:dyDescent="0.3">
      <c r="A166" s="52"/>
      <c r="B166" s="52"/>
      <c r="N166" s="57"/>
      <c r="P166" s="52"/>
      <c r="Q166" s="52"/>
      <c r="R166" s="52"/>
      <c r="S166" s="52"/>
      <c r="T166" s="52"/>
      <c r="U166" s="74"/>
      <c r="V166" s="52"/>
    </row>
    <row r="167" spans="1:22" s="56" customFormat="1" ht="11.4" x14ac:dyDescent="0.3">
      <c r="A167" s="52"/>
      <c r="B167" s="52"/>
      <c r="N167" s="57"/>
      <c r="P167" s="52"/>
      <c r="Q167" s="52"/>
      <c r="R167" s="52"/>
      <c r="S167" s="52"/>
      <c r="T167" s="52"/>
      <c r="U167" s="74"/>
      <c r="V167" s="52"/>
    </row>
    <row r="168" spans="1:22" s="56" customFormat="1" ht="11.4" x14ac:dyDescent="0.3">
      <c r="A168" s="52"/>
      <c r="B168" s="52"/>
      <c r="N168" s="57"/>
      <c r="P168" s="52"/>
      <c r="Q168" s="52"/>
      <c r="R168" s="52"/>
      <c r="S168" s="52"/>
      <c r="T168" s="52"/>
      <c r="U168" s="74"/>
      <c r="V168" s="52"/>
    </row>
    <row r="169" spans="1:22" s="56" customFormat="1" ht="11.4" x14ac:dyDescent="0.3">
      <c r="A169" s="52"/>
      <c r="B169" s="52"/>
      <c r="N169" s="57"/>
      <c r="P169" s="52"/>
      <c r="Q169" s="52"/>
      <c r="R169" s="52"/>
      <c r="S169" s="52"/>
      <c r="T169" s="52"/>
      <c r="U169" s="74"/>
      <c r="V169" s="52"/>
    </row>
    <row r="170" spans="1:22" s="56" customFormat="1" ht="11.4" x14ac:dyDescent="0.3">
      <c r="A170" s="52"/>
      <c r="B170" s="52"/>
      <c r="N170" s="57"/>
      <c r="P170" s="52"/>
      <c r="Q170" s="52"/>
      <c r="R170" s="52"/>
      <c r="S170" s="52"/>
      <c r="T170" s="52"/>
      <c r="U170" s="74"/>
      <c r="V170" s="52"/>
    </row>
    <row r="171" spans="1:22" s="56" customFormat="1" ht="11.4" x14ac:dyDescent="0.3">
      <c r="A171" s="52"/>
      <c r="B171" s="52"/>
      <c r="N171" s="57"/>
      <c r="P171" s="52"/>
      <c r="Q171" s="52"/>
      <c r="R171" s="52"/>
      <c r="S171" s="52"/>
      <c r="T171" s="52"/>
      <c r="U171" s="74"/>
      <c r="V171" s="52"/>
    </row>
    <row r="172" spans="1:22" s="56" customFormat="1" ht="11.4" x14ac:dyDescent="0.3">
      <c r="A172" s="52"/>
      <c r="B172" s="52"/>
      <c r="N172" s="57"/>
      <c r="P172" s="52"/>
      <c r="Q172" s="52"/>
      <c r="R172" s="52"/>
      <c r="S172" s="52"/>
      <c r="T172" s="52"/>
      <c r="U172" s="74"/>
      <c r="V172" s="52"/>
    </row>
    <row r="173" spans="1:22" s="56" customFormat="1" ht="11.4" x14ac:dyDescent="0.3">
      <c r="A173" s="52"/>
      <c r="B173" s="52"/>
      <c r="N173" s="57"/>
      <c r="P173" s="52"/>
      <c r="Q173" s="52"/>
      <c r="R173" s="52"/>
      <c r="S173" s="52"/>
      <c r="T173" s="52"/>
      <c r="U173" s="74"/>
      <c r="V173" s="52"/>
    </row>
    <row r="174" spans="1:22" s="56" customFormat="1" ht="11.4" x14ac:dyDescent="0.3">
      <c r="A174" s="52"/>
      <c r="B174" s="52"/>
      <c r="N174" s="57"/>
      <c r="P174" s="52"/>
      <c r="Q174" s="52"/>
      <c r="R174" s="52"/>
      <c r="S174" s="52"/>
      <c r="T174" s="52"/>
      <c r="U174" s="74"/>
      <c r="V174" s="52"/>
    </row>
    <row r="175" spans="1:22" s="56" customFormat="1" ht="11.4" x14ac:dyDescent="0.3">
      <c r="A175" s="52"/>
      <c r="B175" s="52"/>
      <c r="N175" s="57"/>
      <c r="P175" s="52"/>
      <c r="Q175" s="52"/>
      <c r="R175" s="52"/>
      <c r="S175" s="52"/>
      <c r="T175" s="52"/>
      <c r="U175" s="74"/>
      <c r="V175" s="52"/>
    </row>
    <row r="176" spans="1:22" s="56" customFormat="1" ht="11.4" x14ac:dyDescent="0.3">
      <c r="A176" s="52"/>
      <c r="B176" s="52"/>
      <c r="N176" s="57"/>
      <c r="P176" s="52"/>
      <c r="Q176" s="52"/>
      <c r="R176" s="52"/>
      <c r="S176" s="52"/>
      <c r="T176" s="52"/>
      <c r="U176" s="74"/>
      <c r="V176" s="52"/>
    </row>
    <row r="177" spans="1:22" s="56" customFormat="1" ht="11.4" x14ac:dyDescent="0.3">
      <c r="A177" s="52"/>
      <c r="B177" s="52"/>
      <c r="N177" s="57"/>
      <c r="P177" s="52"/>
      <c r="Q177" s="52"/>
      <c r="R177" s="52"/>
      <c r="S177" s="52"/>
      <c r="T177" s="52"/>
      <c r="U177" s="74"/>
      <c r="V177" s="52"/>
    </row>
    <row r="178" spans="1:22" s="56" customFormat="1" ht="11.4" x14ac:dyDescent="0.3">
      <c r="A178" s="52"/>
      <c r="B178" s="52"/>
      <c r="N178" s="57"/>
      <c r="P178" s="52"/>
      <c r="Q178" s="52"/>
      <c r="R178" s="52"/>
      <c r="S178" s="52"/>
      <c r="T178" s="52"/>
      <c r="U178" s="74"/>
      <c r="V178" s="52"/>
    </row>
    <row r="179" spans="1:22" s="56" customFormat="1" ht="11.4" x14ac:dyDescent="0.3">
      <c r="A179" s="52"/>
      <c r="B179" s="52"/>
      <c r="N179" s="57"/>
      <c r="P179" s="52"/>
      <c r="Q179" s="52"/>
      <c r="R179" s="52"/>
      <c r="S179" s="52"/>
      <c r="T179" s="52"/>
      <c r="U179" s="74"/>
      <c r="V179" s="52"/>
    </row>
    <row r="180" spans="1:22" s="56" customFormat="1" ht="11.4" x14ac:dyDescent="0.3">
      <c r="A180" s="52"/>
      <c r="B180" s="52"/>
      <c r="N180" s="57"/>
      <c r="P180" s="52"/>
      <c r="Q180" s="52"/>
      <c r="R180" s="52"/>
      <c r="S180" s="52"/>
      <c r="T180" s="52"/>
      <c r="U180" s="74"/>
      <c r="V180" s="52"/>
    </row>
    <row r="181" spans="1:22" s="56" customFormat="1" ht="11.4" x14ac:dyDescent="0.3">
      <c r="A181" s="52"/>
      <c r="B181" s="52"/>
      <c r="N181" s="57"/>
      <c r="P181" s="52"/>
      <c r="Q181" s="52"/>
      <c r="R181" s="52"/>
      <c r="S181" s="52"/>
      <c r="T181" s="52"/>
      <c r="U181" s="74"/>
      <c r="V181" s="52"/>
    </row>
    <row r="182" spans="1:22" s="56" customFormat="1" ht="11.4" x14ac:dyDescent="0.3">
      <c r="A182" s="52"/>
      <c r="B182" s="52"/>
      <c r="N182" s="57"/>
      <c r="P182" s="52"/>
      <c r="Q182" s="52"/>
      <c r="R182" s="52"/>
      <c r="S182" s="52"/>
      <c r="T182" s="52"/>
      <c r="U182" s="74"/>
      <c r="V182" s="52"/>
    </row>
    <row r="183" spans="1:22" s="56" customFormat="1" ht="11.4" x14ac:dyDescent="0.3">
      <c r="A183" s="52"/>
      <c r="B183" s="52"/>
      <c r="N183" s="57"/>
      <c r="P183" s="52"/>
      <c r="Q183" s="52"/>
      <c r="R183" s="52"/>
      <c r="S183" s="52"/>
      <c r="T183" s="52"/>
      <c r="U183" s="74"/>
      <c r="V183" s="52"/>
    </row>
    <row r="184" spans="1:22" s="56" customFormat="1" ht="11.4" x14ac:dyDescent="0.3">
      <c r="A184" s="52"/>
      <c r="B184" s="52"/>
      <c r="N184" s="57"/>
      <c r="P184" s="52"/>
      <c r="Q184" s="52"/>
      <c r="R184" s="52"/>
      <c r="S184" s="52"/>
      <c r="T184" s="52"/>
      <c r="U184" s="74"/>
      <c r="V184" s="52"/>
    </row>
    <row r="185" spans="1:22" s="56" customFormat="1" ht="11.4" x14ac:dyDescent="0.3">
      <c r="A185" s="52"/>
      <c r="B185" s="52"/>
      <c r="N185" s="57"/>
      <c r="P185" s="52"/>
      <c r="Q185" s="52"/>
      <c r="R185" s="52"/>
      <c r="S185" s="52"/>
      <c r="T185" s="52"/>
      <c r="U185" s="74"/>
      <c r="V185" s="52"/>
    </row>
    <row r="186" spans="1:22" s="56" customFormat="1" ht="11.4" x14ac:dyDescent="0.3">
      <c r="A186" s="52"/>
      <c r="B186" s="52"/>
      <c r="N186" s="57"/>
      <c r="P186" s="52"/>
      <c r="Q186" s="52"/>
      <c r="R186" s="52"/>
      <c r="S186" s="52"/>
      <c r="T186" s="52"/>
      <c r="U186" s="74"/>
      <c r="V186" s="52"/>
    </row>
    <row r="187" spans="1:22" s="56" customFormat="1" ht="11.4" x14ac:dyDescent="0.3">
      <c r="A187" s="52"/>
      <c r="B187" s="52"/>
      <c r="N187" s="57"/>
      <c r="P187" s="52"/>
      <c r="Q187" s="52"/>
      <c r="R187" s="52"/>
      <c r="S187" s="52"/>
      <c r="T187" s="52"/>
      <c r="U187" s="74"/>
      <c r="V187" s="52"/>
    </row>
    <row r="188" spans="1:22" s="56" customFormat="1" ht="11.4" x14ac:dyDescent="0.3">
      <c r="A188" s="52"/>
      <c r="B188" s="52"/>
      <c r="N188" s="57"/>
      <c r="P188" s="52"/>
      <c r="Q188" s="52"/>
      <c r="R188" s="52"/>
      <c r="S188" s="52"/>
      <c r="T188" s="52"/>
      <c r="U188" s="74"/>
      <c r="V188" s="52"/>
    </row>
    <row r="189" spans="1:22" s="56" customFormat="1" ht="11.4" x14ac:dyDescent="0.3">
      <c r="A189" s="52"/>
      <c r="B189" s="52"/>
      <c r="N189" s="57"/>
      <c r="P189" s="52"/>
      <c r="Q189" s="52"/>
      <c r="R189" s="52"/>
      <c r="S189" s="52"/>
      <c r="T189" s="52"/>
      <c r="U189" s="74"/>
      <c r="V189" s="52"/>
    </row>
    <row r="190" spans="1:22" s="56" customFormat="1" ht="11.4" x14ac:dyDescent="0.3">
      <c r="A190" s="52"/>
      <c r="B190" s="52"/>
      <c r="N190" s="57"/>
      <c r="P190" s="52"/>
      <c r="Q190" s="52"/>
      <c r="R190" s="52"/>
      <c r="S190" s="52"/>
      <c r="T190" s="52"/>
      <c r="U190" s="74"/>
      <c r="V190" s="52"/>
    </row>
    <row r="191" spans="1:22" s="56" customFormat="1" ht="11.4" x14ac:dyDescent="0.3">
      <c r="A191" s="52"/>
      <c r="B191" s="52"/>
      <c r="N191" s="57"/>
      <c r="P191" s="52"/>
      <c r="Q191" s="52"/>
      <c r="R191" s="52"/>
      <c r="S191" s="52"/>
      <c r="T191" s="52"/>
      <c r="U191" s="74"/>
      <c r="V191" s="52"/>
    </row>
    <row r="192" spans="1:22" s="56" customFormat="1" ht="11.4" x14ac:dyDescent="0.3">
      <c r="A192" s="52"/>
      <c r="B192" s="52"/>
      <c r="N192" s="57"/>
      <c r="P192" s="52"/>
      <c r="Q192" s="52"/>
      <c r="R192" s="52"/>
      <c r="S192" s="52"/>
      <c r="T192" s="52"/>
      <c r="U192" s="74"/>
      <c r="V192" s="52"/>
    </row>
    <row r="193" spans="1:22" s="56" customFormat="1" ht="11.4" x14ac:dyDescent="0.3">
      <c r="A193" s="52"/>
      <c r="B193" s="52"/>
      <c r="N193" s="57"/>
      <c r="P193" s="52"/>
      <c r="Q193" s="52"/>
      <c r="R193" s="52"/>
      <c r="S193" s="52"/>
      <c r="T193" s="52"/>
      <c r="U193" s="74"/>
      <c r="V193" s="52"/>
    </row>
    <row r="194" spans="1:22" s="56" customFormat="1" ht="11.4" x14ac:dyDescent="0.3">
      <c r="A194" s="52"/>
      <c r="B194" s="52"/>
      <c r="N194" s="57"/>
      <c r="P194" s="52"/>
      <c r="Q194" s="52"/>
      <c r="R194" s="52"/>
      <c r="S194" s="52"/>
      <c r="T194" s="52"/>
      <c r="U194" s="74"/>
      <c r="V194" s="52"/>
    </row>
    <row r="195" spans="1:22" s="56" customFormat="1" ht="11.4" x14ac:dyDescent="0.3">
      <c r="A195" s="52"/>
      <c r="B195" s="52"/>
      <c r="N195" s="57"/>
      <c r="P195" s="52"/>
      <c r="Q195" s="52"/>
      <c r="R195" s="52"/>
      <c r="S195" s="52"/>
      <c r="T195" s="52"/>
      <c r="U195" s="74"/>
      <c r="V195" s="52"/>
    </row>
    <row r="196" spans="1:22" s="56" customFormat="1" ht="11.4" x14ac:dyDescent="0.3">
      <c r="A196" s="52"/>
      <c r="B196" s="52"/>
      <c r="N196" s="57"/>
      <c r="P196" s="52"/>
      <c r="Q196" s="52"/>
      <c r="R196" s="52"/>
      <c r="S196" s="52"/>
      <c r="T196" s="52"/>
      <c r="U196" s="74"/>
      <c r="V196" s="52"/>
    </row>
    <row r="197" spans="1:22" s="56" customFormat="1" ht="11.4" x14ac:dyDescent="0.3">
      <c r="A197" s="52"/>
      <c r="B197" s="52"/>
      <c r="N197" s="57"/>
      <c r="P197" s="52"/>
      <c r="Q197" s="52"/>
      <c r="R197" s="52"/>
      <c r="S197" s="52"/>
      <c r="T197" s="52"/>
      <c r="U197" s="74"/>
      <c r="V197" s="52"/>
    </row>
    <row r="198" spans="1:22" s="56" customFormat="1" ht="11.4" x14ac:dyDescent="0.3">
      <c r="A198" s="52"/>
      <c r="B198" s="52"/>
      <c r="N198" s="57"/>
      <c r="P198" s="52"/>
      <c r="Q198" s="52"/>
      <c r="R198" s="52"/>
      <c r="S198" s="52"/>
      <c r="T198" s="52"/>
      <c r="U198" s="74"/>
      <c r="V198" s="52"/>
    </row>
    <row r="199" spans="1:22" s="56" customFormat="1" ht="11.4" x14ac:dyDescent="0.3">
      <c r="A199" s="52"/>
      <c r="B199" s="52"/>
      <c r="N199" s="57"/>
      <c r="P199" s="52"/>
      <c r="Q199" s="52"/>
      <c r="R199" s="52"/>
      <c r="S199" s="52"/>
      <c r="T199" s="52"/>
      <c r="U199" s="74"/>
      <c r="V199" s="52"/>
    </row>
    <row r="200" spans="1:22" s="56" customFormat="1" ht="11.4" x14ac:dyDescent="0.3">
      <c r="A200" s="52"/>
      <c r="B200" s="52"/>
      <c r="N200" s="57"/>
      <c r="P200" s="52"/>
      <c r="Q200" s="52"/>
      <c r="R200" s="52"/>
      <c r="S200" s="52"/>
      <c r="T200" s="52"/>
      <c r="U200" s="74"/>
      <c r="V200" s="52"/>
    </row>
    <row r="201" spans="1:22" s="56" customFormat="1" ht="11.4" x14ac:dyDescent="0.3">
      <c r="A201" s="52"/>
      <c r="B201" s="52"/>
      <c r="N201" s="57"/>
      <c r="P201" s="52"/>
      <c r="Q201" s="52"/>
      <c r="R201" s="52"/>
      <c r="S201" s="52"/>
      <c r="T201" s="52"/>
      <c r="U201" s="74"/>
      <c r="V201" s="52"/>
    </row>
    <row r="202" spans="1:22" s="56" customFormat="1" ht="11.4" x14ac:dyDescent="0.3">
      <c r="A202" s="52"/>
      <c r="B202" s="52"/>
      <c r="N202" s="57"/>
      <c r="P202" s="52"/>
      <c r="Q202" s="52"/>
      <c r="R202" s="52"/>
      <c r="S202" s="52"/>
      <c r="T202" s="52"/>
      <c r="U202" s="74"/>
      <c r="V202" s="52"/>
    </row>
    <row r="203" spans="1:22" s="56" customFormat="1" ht="11.4" x14ac:dyDescent="0.3">
      <c r="A203" s="52"/>
      <c r="B203" s="52"/>
      <c r="N203" s="57"/>
      <c r="P203" s="52"/>
      <c r="Q203" s="52"/>
      <c r="R203" s="52"/>
      <c r="S203" s="52"/>
      <c r="T203" s="52"/>
      <c r="U203" s="74"/>
      <c r="V203" s="52"/>
    </row>
    <row r="204" spans="1:22" s="56" customFormat="1" ht="11.4" x14ac:dyDescent="0.3">
      <c r="A204" s="52"/>
      <c r="B204" s="52"/>
      <c r="N204" s="57"/>
      <c r="P204" s="52"/>
      <c r="Q204" s="52"/>
      <c r="R204" s="52"/>
      <c r="S204" s="52"/>
      <c r="T204" s="52"/>
      <c r="U204" s="74"/>
      <c r="V204" s="52"/>
    </row>
    <row r="205" spans="1:22" s="56" customFormat="1" ht="11.4" x14ac:dyDescent="0.3">
      <c r="A205" s="52"/>
      <c r="B205" s="52"/>
      <c r="N205" s="57"/>
      <c r="P205" s="52"/>
      <c r="Q205" s="52"/>
      <c r="R205" s="52"/>
      <c r="S205" s="52"/>
      <c r="T205" s="52"/>
      <c r="U205" s="74"/>
      <c r="V205" s="52"/>
    </row>
    <row r="206" spans="1:22" s="56" customFormat="1" ht="11.4" x14ac:dyDescent="0.3">
      <c r="A206" s="52"/>
      <c r="B206" s="52"/>
      <c r="N206" s="57"/>
      <c r="P206" s="52"/>
      <c r="Q206" s="52"/>
      <c r="R206" s="52"/>
      <c r="S206" s="52"/>
      <c r="T206" s="52"/>
      <c r="U206" s="74"/>
      <c r="V206" s="52"/>
    </row>
    <row r="207" spans="1:22" s="56" customFormat="1" ht="11.4" x14ac:dyDescent="0.3">
      <c r="A207" s="52"/>
      <c r="B207" s="52"/>
      <c r="N207" s="57"/>
      <c r="P207" s="52"/>
      <c r="Q207" s="52"/>
      <c r="R207" s="52"/>
      <c r="S207" s="52"/>
      <c r="T207" s="52"/>
      <c r="U207" s="74"/>
      <c r="V207" s="52"/>
    </row>
    <row r="208" spans="1:22" s="56" customFormat="1" ht="11.4" x14ac:dyDescent="0.3">
      <c r="A208" s="52"/>
      <c r="B208" s="52"/>
      <c r="N208" s="57"/>
      <c r="P208" s="52"/>
      <c r="Q208" s="52"/>
      <c r="R208" s="52"/>
      <c r="S208" s="52"/>
      <c r="T208" s="52"/>
      <c r="U208" s="74"/>
      <c r="V208" s="52"/>
    </row>
    <row r="209" spans="1:22" s="56" customFormat="1" ht="11.4" x14ac:dyDescent="0.3">
      <c r="A209" s="52"/>
      <c r="B209" s="52"/>
      <c r="N209" s="57"/>
      <c r="P209" s="52"/>
      <c r="Q209" s="52"/>
      <c r="R209" s="52"/>
      <c r="S209" s="52"/>
      <c r="T209" s="52"/>
      <c r="U209" s="74"/>
      <c r="V209" s="52"/>
    </row>
    <row r="210" spans="1:22" s="56" customFormat="1" ht="11.4" x14ac:dyDescent="0.3">
      <c r="A210" s="52"/>
      <c r="B210" s="52"/>
      <c r="N210" s="57"/>
      <c r="P210" s="52"/>
      <c r="Q210" s="52"/>
      <c r="R210" s="52"/>
      <c r="S210" s="52"/>
      <c r="T210" s="52"/>
      <c r="U210" s="74"/>
      <c r="V210" s="52"/>
    </row>
    <row r="211" spans="1:22" s="56" customFormat="1" ht="11.4" x14ac:dyDescent="0.3">
      <c r="A211" s="52"/>
      <c r="B211" s="52"/>
      <c r="N211" s="57"/>
      <c r="P211" s="52"/>
      <c r="Q211" s="52"/>
      <c r="R211" s="52"/>
      <c r="S211" s="52"/>
      <c r="T211" s="52"/>
      <c r="U211" s="74"/>
      <c r="V211" s="52"/>
    </row>
    <row r="212" spans="1:22" s="56" customFormat="1" ht="11.4" x14ac:dyDescent="0.3">
      <c r="A212" s="52"/>
      <c r="B212" s="52"/>
      <c r="N212" s="57"/>
      <c r="P212" s="52"/>
      <c r="Q212" s="52"/>
      <c r="R212" s="52"/>
      <c r="S212" s="52"/>
      <c r="T212" s="52"/>
      <c r="U212" s="74"/>
      <c r="V212" s="52"/>
    </row>
    <row r="213" spans="1:22" s="56" customFormat="1" ht="11.4" x14ac:dyDescent="0.3">
      <c r="A213" s="52"/>
      <c r="B213" s="52"/>
      <c r="N213" s="57"/>
      <c r="P213" s="52"/>
      <c r="Q213" s="52"/>
      <c r="R213" s="52"/>
      <c r="S213" s="52"/>
      <c r="T213" s="52"/>
      <c r="U213" s="74"/>
      <c r="V213" s="52"/>
    </row>
    <row r="214" spans="1:22" s="56" customFormat="1" ht="11.4" x14ac:dyDescent="0.3">
      <c r="A214" s="52"/>
      <c r="B214" s="52"/>
      <c r="N214" s="57"/>
      <c r="P214" s="52"/>
      <c r="Q214" s="52"/>
      <c r="R214" s="52"/>
      <c r="S214" s="52"/>
      <c r="T214" s="52"/>
      <c r="U214" s="74"/>
      <c r="V214" s="52"/>
    </row>
    <row r="215" spans="1:22" s="56" customFormat="1" ht="11.4" x14ac:dyDescent="0.3">
      <c r="A215" s="52"/>
      <c r="B215" s="52"/>
      <c r="N215" s="57"/>
      <c r="P215" s="52"/>
      <c r="Q215" s="52"/>
      <c r="R215" s="52"/>
      <c r="S215" s="52"/>
      <c r="T215" s="52"/>
      <c r="U215" s="74"/>
      <c r="V215" s="52"/>
    </row>
    <row r="216" spans="1:22" s="56" customFormat="1" ht="11.4" x14ac:dyDescent="0.3">
      <c r="A216" s="52"/>
      <c r="B216" s="52"/>
      <c r="N216" s="57"/>
      <c r="P216" s="52"/>
      <c r="Q216" s="52"/>
      <c r="R216" s="52"/>
      <c r="S216" s="52"/>
      <c r="T216" s="52"/>
      <c r="U216" s="74"/>
      <c r="V216" s="52"/>
    </row>
    <row r="217" spans="1:22" s="56" customFormat="1" ht="11.4" x14ac:dyDescent="0.3">
      <c r="A217" s="52"/>
      <c r="B217" s="52"/>
      <c r="N217" s="57"/>
      <c r="P217" s="52"/>
      <c r="Q217" s="52"/>
      <c r="R217" s="52"/>
      <c r="S217" s="52"/>
      <c r="T217" s="52"/>
      <c r="U217" s="74"/>
      <c r="V217" s="52"/>
    </row>
    <row r="218" spans="1:22" s="56" customFormat="1" ht="11.4" x14ac:dyDescent="0.3">
      <c r="A218" s="52"/>
      <c r="B218" s="52"/>
      <c r="N218" s="57"/>
      <c r="P218" s="52"/>
      <c r="Q218" s="52"/>
      <c r="R218" s="52"/>
      <c r="S218" s="52"/>
      <c r="T218" s="52"/>
      <c r="U218" s="74"/>
      <c r="V218" s="52"/>
    </row>
    <row r="219" spans="1:22" s="76" customFormat="1" x14ac:dyDescent="0.3">
      <c r="A219" s="75"/>
      <c r="B219" s="75"/>
      <c r="F219" s="77"/>
      <c r="H219" s="78"/>
      <c r="I219" s="77"/>
      <c r="J219" s="77"/>
      <c r="N219" s="79"/>
      <c r="P219" s="75"/>
      <c r="Q219" s="75"/>
      <c r="R219" s="75"/>
      <c r="S219" s="75"/>
      <c r="T219" s="75"/>
      <c r="U219" s="80"/>
      <c r="V219" s="75"/>
    </row>
    <row r="220" spans="1:22" s="76" customFormat="1" x14ac:dyDescent="0.3">
      <c r="A220" s="75"/>
      <c r="B220" s="75"/>
      <c r="F220" s="77"/>
      <c r="H220" s="78"/>
      <c r="I220" s="77"/>
      <c r="J220" s="77"/>
      <c r="N220" s="79"/>
      <c r="P220" s="75"/>
      <c r="Q220" s="75"/>
      <c r="R220" s="75"/>
      <c r="S220" s="75"/>
      <c r="T220" s="75"/>
      <c r="U220" s="80"/>
      <c r="V220" s="75"/>
    </row>
    <row r="221" spans="1:22" s="76" customFormat="1" x14ac:dyDescent="0.3">
      <c r="A221" s="75"/>
      <c r="B221" s="75"/>
      <c r="F221" s="77"/>
      <c r="H221" s="78"/>
      <c r="I221" s="77"/>
      <c r="J221" s="77"/>
      <c r="N221" s="79"/>
      <c r="P221" s="75"/>
      <c r="Q221" s="75"/>
      <c r="R221" s="75"/>
      <c r="S221" s="75"/>
      <c r="T221" s="75"/>
      <c r="U221" s="80"/>
      <c r="V221" s="75"/>
    </row>
    <row r="222" spans="1:22" s="76" customFormat="1" x14ac:dyDescent="0.3">
      <c r="A222" s="75"/>
      <c r="B222" s="75"/>
      <c r="F222" s="77"/>
      <c r="H222" s="78"/>
      <c r="I222" s="77"/>
      <c r="J222" s="77"/>
      <c r="N222" s="79"/>
      <c r="P222" s="75"/>
      <c r="Q222" s="75"/>
      <c r="R222" s="75"/>
      <c r="S222" s="75"/>
      <c r="T222" s="75"/>
      <c r="U222" s="80"/>
      <c r="V222" s="75"/>
    </row>
    <row r="223" spans="1:22" s="76" customFormat="1" x14ac:dyDescent="0.3">
      <c r="A223" s="75"/>
      <c r="B223" s="75"/>
      <c r="F223" s="77"/>
      <c r="H223" s="78"/>
      <c r="I223" s="77"/>
      <c r="J223" s="77"/>
      <c r="N223" s="79"/>
      <c r="P223" s="75"/>
      <c r="Q223" s="75"/>
      <c r="R223" s="75"/>
      <c r="S223" s="75"/>
      <c r="T223" s="75"/>
      <c r="U223" s="80"/>
      <c r="V223" s="75"/>
    </row>
    <row r="224" spans="1:22" s="76" customFormat="1" x14ac:dyDescent="0.3">
      <c r="A224" s="75"/>
      <c r="B224" s="75"/>
      <c r="F224" s="77"/>
      <c r="H224" s="78"/>
      <c r="I224" s="77"/>
      <c r="J224" s="77"/>
      <c r="N224" s="79"/>
      <c r="P224" s="75"/>
      <c r="Q224" s="75"/>
      <c r="R224" s="75"/>
      <c r="S224" s="75"/>
      <c r="T224" s="75"/>
      <c r="U224" s="80"/>
      <c r="V224" s="75"/>
    </row>
    <row r="225" spans="1:22" s="76" customFormat="1" x14ac:dyDescent="0.3">
      <c r="A225" s="75"/>
      <c r="B225" s="75"/>
      <c r="F225" s="77"/>
      <c r="H225" s="78"/>
      <c r="I225" s="77"/>
      <c r="J225" s="77"/>
      <c r="N225" s="79"/>
      <c r="P225" s="75"/>
      <c r="Q225" s="75"/>
      <c r="R225" s="75"/>
      <c r="S225" s="75"/>
      <c r="T225" s="75"/>
      <c r="U225" s="80"/>
      <c r="V225" s="75"/>
    </row>
    <row r="226" spans="1:22" s="76" customFormat="1" x14ac:dyDescent="0.3">
      <c r="A226" s="75"/>
      <c r="B226" s="75"/>
      <c r="F226" s="77"/>
      <c r="H226" s="78"/>
      <c r="I226" s="77"/>
      <c r="J226" s="77"/>
      <c r="N226" s="79"/>
      <c r="P226" s="75"/>
      <c r="Q226" s="75"/>
      <c r="R226" s="75"/>
      <c r="S226" s="75"/>
      <c r="T226" s="75"/>
      <c r="U226" s="80"/>
      <c r="V226" s="75"/>
    </row>
    <row r="227" spans="1:22" s="76" customFormat="1" x14ac:dyDescent="0.3">
      <c r="A227" s="75"/>
      <c r="B227" s="75"/>
      <c r="F227" s="77"/>
      <c r="H227" s="78"/>
      <c r="I227" s="77"/>
      <c r="J227" s="77"/>
      <c r="N227" s="79"/>
      <c r="P227" s="75"/>
      <c r="Q227" s="75"/>
      <c r="R227" s="75"/>
      <c r="S227" s="75"/>
      <c r="T227" s="75"/>
      <c r="U227" s="80"/>
      <c r="V227" s="75"/>
    </row>
    <row r="228" spans="1:22" s="76" customFormat="1" x14ac:dyDescent="0.3">
      <c r="A228" s="75"/>
      <c r="B228" s="75"/>
      <c r="F228" s="77"/>
      <c r="H228" s="78"/>
      <c r="I228" s="77"/>
      <c r="J228" s="77"/>
      <c r="N228" s="79"/>
      <c r="P228" s="75"/>
      <c r="Q228" s="75"/>
      <c r="R228" s="75"/>
      <c r="S228" s="75"/>
      <c r="T228" s="75"/>
      <c r="U228" s="80"/>
      <c r="V228" s="75"/>
    </row>
    <row r="229" spans="1:22" s="76" customFormat="1" x14ac:dyDescent="0.3">
      <c r="A229" s="75"/>
      <c r="B229" s="75"/>
      <c r="F229" s="77"/>
      <c r="H229" s="78"/>
      <c r="I229" s="77"/>
      <c r="J229" s="77"/>
      <c r="N229" s="79"/>
      <c r="P229" s="75"/>
      <c r="Q229" s="75"/>
      <c r="R229" s="75"/>
      <c r="S229" s="75"/>
      <c r="T229" s="75"/>
      <c r="U229" s="80"/>
      <c r="V229" s="75"/>
    </row>
    <row r="230" spans="1:22" s="76" customFormat="1" x14ac:dyDescent="0.3">
      <c r="A230" s="75"/>
      <c r="B230" s="75"/>
      <c r="F230" s="77"/>
      <c r="H230" s="78"/>
      <c r="I230" s="77"/>
      <c r="J230" s="77"/>
      <c r="N230" s="79"/>
      <c r="P230" s="75"/>
      <c r="Q230" s="75"/>
      <c r="R230" s="75"/>
      <c r="S230" s="75"/>
      <c r="T230" s="75"/>
      <c r="U230" s="80"/>
      <c r="V230" s="75"/>
    </row>
    <row r="231" spans="1:22" s="76" customFormat="1" x14ac:dyDescent="0.3">
      <c r="A231" s="75"/>
      <c r="B231" s="75"/>
      <c r="F231" s="77"/>
      <c r="H231" s="78"/>
      <c r="I231" s="77"/>
      <c r="J231" s="77"/>
      <c r="N231" s="79"/>
      <c r="P231" s="75"/>
      <c r="Q231" s="75"/>
      <c r="R231" s="75"/>
      <c r="S231" s="75"/>
      <c r="T231" s="75"/>
      <c r="U231" s="80"/>
      <c r="V231" s="75"/>
    </row>
    <row r="232" spans="1:22" s="76" customFormat="1" x14ac:dyDescent="0.3">
      <c r="A232" s="75"/>
      <c r="B232" s="75"/>
      <c r="F232" s="77"/>
      <c r="H232" s="78"/>
      <c r="I232" s="77"/>
      <c r="J232" s="77"/>
      <c r="N232" s="79"/>
      <c r="P232" s="75"/>
      <c r="Q232" s="75"/>
      <c r="R232" s="75"/>
      <c r="S232" s="75"/>
      <c r="T232" s="75"/>
      <c r="U232" s="80"/>
      <c r="V232" s="75"/>
    </row>
    <row r="233" spans="1:22" s="76" customFormat="1" x14ac:dyDescent="0.3">
      <c r="A233" s="75"/>
      <c r="B233" s="75"/>
      <c r="F233" s="77"/>
      <c r="H233" s="78"/>
      <c r="I233" s="77"/>
      <c r="J233" s="77"/>
      <c r="N233" s="79"/>
      <c r="P233" s="75"/>
      <c r="Q233" s="75"/>
      <c r="R233" s="75"/>
      <c r="S233" s="75"/>
      <c r="T233" s="75"/>
      <c r="U233" s="80"/>
      <c r="V233" s="75"/>
    </row>
    <row r="234" spans="1:22" s="76" customFormat="1" x14ac:dyDescent="0.3">
      <c r="A234" s="75"/>
      <c r="B234" s="75"/>
      <c r="F234" s="77"/>
      <c r="H234" s="78"/>
      <c r="I234" s="77"/>
      <c r="J234" s="77"/>
      <c r="N234" s="79"/>
      <c r="P234" s="75"/>
      <c r="Q234" s="75"/>
      <c r="R234" s="75"/>
      <c r="S234" s="75"/>
      <c r="T234" s="75"/>
      <c r="U234" s="80"/>
      <c r="V234" s="75"/>
    </row>
    <row r="235" spans="1:22" s="76" customFormat="1" x14ac:dyDescent="0.3">
      <c r="A235" s="75"/>
      <c r="B235" s="75"/>
      <c r="F235" s="77"/>
      <c r="H235" s="78"/>
      <c r="I235" s="77"/>
      <c r="J235" s="77"/>
      <c r="N235" s="79"/>
      <c r="P235" s="75"/>
      <c r="Q235" s="75"/>
      <c r="R235" s="75"/>
      <c r="S235" s="75"/>
      <c r="T235" s="75"/>
      <c r="U235" s="80"/>
      <c r="V235" s="75"/>
    </row>
    <row r="236" spans="1:22" s="76" customFormat="1" x14ac:dyDescent="0.3">
      <c r="A236" s="75"/>
      <c r="B236" s="75"/>
      <c r="F236" s="77"/>
      <c r="H236" s="78"/>
      <c r="I236" s="77"/>
      <c r="J236" s="77"/>
      <c r="N236" s="79"/>
      <c r="P236" s="75"/>
      <c r="Q236" s="75"/>
      <c r="R236" s="75"/>
      <c r="S236" s="75"/>
      <c r="T236" s="75"/>
      <c r="U236" s="80"/>
      <c r="V236" s="75"/>
    </row>
    <row r="237" spans="1:22" s="76" customFormat="1" x14ac:dyDescent="0.3">
      <c r="A237" s="75"/>
      <c r="B237" s="75"/>
      <c r="F237" s="77"/>
      <c r="H237" s="78"/>
      <c r="I237" s="77"/>
      <c r="J237" s="77"/>
      <c r="N237" s="79"/>
      <c r="P237" s="75"/>
      <c r="Q237" s="75"/>
      <c r="R237" s="75"/>
      <c r="S237" s="75"/>
      <c r="T237" s="75"/>
      <c r="U237" s="80"/>
      <c r="V237" s="75"/>
    </row>
    <row r="238" spans="1:22" s="76" customFormat="1" x14ac:dyDescent="0.3">
      <c r="A238" s="75"/>
      <c r="B238" s="75"/>
      <c r="F238" s="77"/>
      <c r="H238" s="78"/>
      <c r="I238" s="77"/>
      <c r="J238" s="77"/>
      <c r="N238" s="79"/>
      <c r="P238" s="75"/>
      <c r="Q238" s="75"/>
      <c r="R238" s="75"/>
      <c r="S238" s="75"/>
      <c r="T238" s="75"/>
      <c r="U238" s="80"/>
      <c r="V238" s="75"/>
    </row>
    <row r="239" spans="1:22" s="76" customFormat="1" x14ac:dyDescent="0.3">
      <c r="A239" s="75"/>
      <c r="B239" s="75"/>
      <c r="F239" s="77"/>
      <c r="H239" s="78"/>
      <c r="I239" s="77"/>
      <c r="J239" s="77"/>
      <c r="N239" s="79"/>
      <c r="P239" s="75"/>
      <c r="Q239" s="75"/>
      <c r="R239" s="75"/>
      <c r="S239" s="75"/>
      <c r="T239" s="75"/>
      <c r="U239" s="80"/>
      <c r="V239" s="75"/>
    </row>
    <row r="240" spans="1:22" s="76" customFormat="1" x14ac:dyDescent="0.3">
      <c r="A240" s="75"/>
      <c r="B240" s="75"/>
      <c r="F240" s="77"/>
      <c r="H240" s="78"/>
      <c r="I240" s="77"/>
      <c r="J240" s="77"/>
      <c r="N240" s="79"/>
      <c r="P240" s="75"/>
      <c r="Q240" s="75"/>
      <c r="R240" s="75"/>
      <c r="S240" s="75"/>
      <c r="T240" s="75"/>
      <c r="U240" s="80"/>
      <c r="V240" s="75"/>
    </row>
    <row r="241" spans="1:22" s="76" customFormat="1" x14ac:dyDescent="0.3">
      <c r="A241" s="75"/>
      <c r="B241" s="75"/>
      <c r="F241" s="77"/>
      <c r="H241" s="78"/>
      <c r="I241" s="77"/>
      <c r="J241" s="77"/>
      <c r="N241" s="79"/>
      <c r="P241" s="75"/>
      <c r="Q241" s="75"/>
      <c r="R241" s="75"/>
      <c r="S241" s="75"/>
      <c r="T241" s="75"/>
      <c r="U241" s="80"/>
      <c r="V241" s="75"/>
    </row>
    <row r="242" spans="1:22" s="76" customFormat="1" x14ac:dyDescent="0.3">
      <c r="A242" s="75"/>
      <c r="B242" s="75"/>
      <c r="F242" s="77"/>
      <c r="H242" s="78"/>
      <c r="I242" s="77"/>
      <c r="J242" s="77"/>
      <c r="N242" s="79"/>
      <c r="P242" s="75"/>
      <c r="Q242" s="75"/>
      <c r="R242" s="75"/>
      <c r="S242" s="75"/>
      <c r="T242" s="75"/>
      <c r="U242" s="80"/>
      <c r="V242" s="75"/>
    </row>
    <row r="243" spans="1:22" s="76" customFormat="1" x14ac:dyDescent="0.3">
      <c r="A243" s="75"/>
      <c r="B243" s="75"/>
      <c r="F243" s="77"/>
      <c r="H243" s="78"/>
      <c r="I243" s="77"/>
      <c r="J243" s="77"/>
      <c r="N243" s="79"/>
      <c r="P243" s="75"/>
      <c r="Q243" s="75"/>
      <c r="R243" s="75"/>
      <c r="S243" s="75"/>
      <c r="T243" s="75"/>
      <c r="U243" s="80"/>
      <c r="V243" s="75"/>
    </row>
    <row r="244" spans="1:22" s="76" customFormat="1" x14ac:dyDescent="0.3">
      <c r="A244" s="75"/>
      <c r="B244" s="75"/>
      <c r="F244" s="77"/>
      <c r="H244" s="78"/>
      <c r="I244" s="77"/>
      <c r="J244" s="77"/>
      <c r="N244" s="79"/>
      <c r="P244" s="75"/>
      <c r="Q244" s="75"/>
      <c r="R244" s="75"/>
      <c r="S244" s="75"/>
      <c r="T244" s="75"/>
      <c r="U244" s="80"/>
      <c r="V244" s="75"/>
    </row>
    <row r="245" spans="1:22" s="76" customFormat="1" x14ac:dyDescent="0.3">
      <c r="A245" s="75"/>
      <c r="B245" s="75"/>
      <c r="F245" s="77"/>
      <c r="H245" s="78"/>
      <c r="I245" s="77"/>
      <c r="J245" s="77"/>
      <c r="N245" s="79"/>
      <c r="P245" s="75"/>
      <c r="Q245" s="75"/>
      <c r="R245" s="75"/>
      <c r="S245" s="75"/>
      <c r="T245" s="75"/>
      <c r="U245" s="80"/>
      <c r="V245" s="75"/>
    </row>
    <row r="246" spans="1:22" s="76" customFormat="1" x14ac:dyDescent="0.3">
      <c r="A246" s="75"/>
      <c r="B246" s="75"/>
      <c r="F246" s="77"/>
      <c r="H246" s="78"/>
      <c r="I246" s="77"/>
      <c r="J246" s="77"/>
      <c r="N246" s="79"/>
      <c r="P246" s="75"/>
      <c r="Q246" s="75"/>
      <c r="R246" s="75"/>
      <c r="S246" s="75"/>
      <c r="T246" s="75"/>
      <c r="U246" s="80"/>
      <c r="V246" s="75"/>
    </row>
    <row r="247" spans="1:22" s="76" customFormat="1" x14ac:dyDescent="0.3">
      <c r="A247" s="75"/>
      <c r="B247" s="75"/>
      <c r="F247" s="77"/>
      <c r="H247" s="78"/>
      <c r="I247" s="77"/>
      <c r="J247" s="77"/>
      <c r="N247" s="79"/>
      <c r="P247" s="75"/>
      <c r="Q247" s="75"/>
      <c r="R247" s="75"/>
      <c r="S247" s="75"/>
      <c r="T247" s="75"/>
      <c r="U247" s="80"/>
      <c r="V247" s="75"/>
    </row>
    <row r="248" spans="1:22" s="76" customFormat="1" x14ac:dyDescent="0.3">
      <c r="A248" s="75"/>
      <c r="B248" s="75"/>
      <c r="F248" s="77"/>
      <c r="H248" s="78"/>
      <c r="I248" s="77"/>
      <c r="J248" s="77"/>
      <c r="N248" s="79"/>
      <c r="P248" s="75"/>
      <c r="Q248" s="75"/>
      <c r="R248" s="75"/>
      <c r="S248" s="75"/>
      <c r="T248" s="75"/>
      <c r="U248" s="80"/>
      <c r="V248" s="75"/>
    </row>
    <row r="249" spans="1:22" s="76" customFormat="1" x14ac:dyDescent="0.3">
      <c r="A249" s="75"/>
      <c r="B249" s="75"/>
      <c r="F249" s="77"/>
      <c r="H249" s="78"/>
      <c r="I249" s="77"/>
      <c r="J249" s="77"/>
      <c r="N249" s="79"/>
      <c r="P249" s="75"/>
      <c r="Q249" s="75"/>
      <c r="R249" s="75"/>
      <c r="S249" s="75"/>
      <c r="T249" s="75"/>
      <c r="U249" s="80"/>
      <c r="V249" s="75"/>
    </row>
    <row r="250" spans="1:22" s="76" customFormat="1" x14ac:dyDescent="0.3">
      <c r="A250" s="75"/>
      <c r="B250" s="75"/>
      <c r="F250" s="77"/>
      <c r="H250" s="78"/>
      <c r="I250" s="77"/>
      <c r="J250" s="77"/>
      <c r="N250" s="79"/>
      <c r="P250" s="75"/>
      <c r="Q250" s="75"/>
      <c r="R250" s="75"/>
      <c r="S250" s="75"/>
      <c r="T250" s="75"/>
      <c r="U250" s="80"/>
      <c r="V250" s="75"/>
    </row>
    <row r="251" spans="1:22" s="76" customFormat="1" x14ac:dyDescent="0.3">
      <c r="A251" s="75"/>
      <c r="B251" s="75"/>
      <c r="F251" s="77"/>
      <c r="H251" s="78"/>
      <c r="I251" s="77"/>
      <c r="J251" s="77"/>
      <c r="N251" s="79"/>
      <c r="P251" s="75"/>
      <c r="Q251" s="75"/>
      <c r="R251" s="75"/>
      <c r="S251" s="75"/>
      <c r="T251" s="75"/>
      <c r="U251" s="80"/>
      <c r="V251" s="75"/>
    </row>
    <row r="252" spans="1:22" s="76" customFormat="1" x14ac:dyDescent="0.3">
      <c r="A252" s="75"/>
      <c r="B252" s="75"/>
      <c r="F252" s="77"/>
      <c r="H252" s="78"/>
      <c r="I252" s="77"/>
      <c r="J252" s="77"/>
      <c r="N252" s="79"/>
      <c r="P252" s="75"/>
      <c r="Q252" s="75"/>
      <c r="R252" s="75"/>
      <c r="S252" s="75"/>
      <c r="T252" s="75"/>
      <c r="U252" s="80"/>
      <c r="V252" s="75"/>
    </row>
    <row r="253" spans="1:22" s="76" customFormat="1" x14ac:dyDescent="0.3">
      <c r="A253" s="75"/>
      <c r="B253" s="75"/>
      <c r="F253" s="77"/>
      <c r="H253" s="78"/>
      <c r="I253" s="77"/>
      <c r="J253" s="77"/>
      <c r="N253" s="79"/>
      <c r="P253" s="75"/>
      <c r="Q253" s="75"/>
      <c r="R253" s="75"/>
      <c r="S253" s="75"/>
      <c r="T253" s="75"/>
      <c r="U253" s="80"/>
      <c r="V253" s="75"/>
    </row>
    <row r="254" spans="1:22" s="76" customFormat="1" x14ac:dyDescent="0.3">
      <c r="A254" s="75"/>
      <c r="B254" s="75"/>
      <c r="F254" s="77"/>
      <c r="H254" s="78"/>
      <c r="I254" s="77"/>
      <c r="J254" s="77"/>
      <c r="N254" s="79"/>
      <c r="P254" s="75"/>
      <c r="Q254" s="75"/>
      <c r="R254" s="75"/>
      <c r="S254" s="75"/>
      <c r="T254" s="75"/>
      <c r="U254" s="80"/>
      <c r="V254" s="75"/>
    </row>
    <row r="255" spans="1:22" s="76" customFormat="1" x14ac:dyDescent="0.3">
      <c r="A255" s="75"/>
      <c r="B255" s="75"/>
      <c r="F255" s="77"/>
      <c r="H255" s="78"/>
      <c r="I255" s="77"/>
      <c r="J255" s="77"/>
      <c r="N255" s="79"/>
      <c r="P255" s="75"/>
      <c r="Q255" s="75"/>
      <c r="R255" s="75"/>
      <c r="S255" s="75"/>
      <c r="T255" s="75"/>
      <c r="U255" s="80"/>
      <c r="V255" s="75"/>
    </row>
    <row r="256" spans="1:22" s="76" customFormat="1" x14ac:dyDescent="0.3">
      <c r="A256" s="75"/>
      <c r="B256" s="75"/>
      <c r="F256" s="77"/>
      <c r="H256" s="78"/>
      <c r="I256" s="77"/>
      <c r="J256" s="77"/>
      <c r="N256" s="79"/>
      <c r="P256" s="75"/>
      <c r="Q256" s="75"/>
      <c r="R256" s="75"/>
      <c r="S256" s="75"/>
      <c r="T256" s="75"/>
      <c r="U256" s="80"/>
      <c r="V256" s="75"/>
    </row>
    <row r="257" spans="1:22" s="76" customFormat="1" x14ac:dyDescent="0.3">
      <c r="A257" s="75"/>
      <c r="B257" s="75"/>
      <c r="F257" s="77"/>
      <c r="H257" s="78"/>
      <c r="I257" s="77"/>
      <c r="J257" s="77"/>
      <c r="N257" s="79"/>
      <c r="P257" s="75"/>
      <c r="Q257" s="75"/>
      <c r="R257" s="75"/>
      <c r="S257" s="75"/>
      <c r="T257" s="75"/>
      <c r="U257" s="80"/>
      <c r="V257" s="75"/>
    </row>
    <row r="258" spans="1:22" s="76" customFormat="1" x14ac:dyDescent="0.3">
      <c r="A258" s="75"/>
      <c r="B258" s="75"/>
      <c r="F258" s="77"/>
      <c r="H258" s="78"/>
      <c r="I258" s="77"/>
      <c r="J258" s="77"/>
      <c r="N258" s="79"/>
      <c r="P258" s="75"/>
      <c r="Q258" s="75"/>
      <c r="R258" s="75"/>
      <c r="S258" s="75"/>
      <c r="T258" s="75"/>
      <c r="U258" s="80"/>
      <c r="V258" s="75"/>
    </row>
    <row r="259" spans="1:22" s="76" customFormat="1" x14ac:dyDescent="0.3">
      <c r="A259" s="75"/>
      <c r="B259" s="75"/>
      <c r="F259" s="77"/>
      <c r="H259" s="78"/>
      <c r="I259" s="77"/>
      <c r="J259" s="77"/>
      <c r="N259" s="79"/>
      <c r="P259" s="75"/>
      <c r="Q259" s="75"/>
      <c r="R259" s="75"/>
      <c r="S259" s="75"/>
      <c r="T259" s="75"/>
      <c r="U259" s="80"/>
      <c r="V259" s="75"/>
    </row>
    <row r="260" spans="1:22" s="76" customFormat="1" x14ac:dyDescent="0.3">
      <c r="A260" s="75"/>
      <c r="B260" s="75"/>
      <c r="F260" s="77"/>
      <c r="H260" s="78"/>
      <c r="I260" s="77"/>
      <c r="J260" s="77"/>
      <c r="N260" s="79"/>
      <c r="P260" s="75"/>
      <c r="Q260" s="75"/>
      <c r="R260" s="75"/>
      <c r="S260" s="75"/>
      <c r="T260" s="75"/>
      <c r="U260" s="80"/>
      <c r="V260" s="75"/>
    </row>
    <row r="261" spans="1:22" s="76" customFormat="1" x14ac:dyDescent="0.3">
      <c r="A261" s="75"/>
      <c r="B261" s="75"/>
      <c r="F261" s="77"/>
      <c r="H261" s="78"/>
      <c r="I261" s="77"/>
      <c r="J261" s="77"/>
      <c r="N261" s="79"/>
      <c r="P261" s="75"/>
      <c r="Q261" s="75"/>
      <c r="R261" s="75"/>
      <c r="S261" s="75"/>
      <c r="T261" s="75"/>
      <c r="U261" s="80"/>
      <c r="V261" s="75"/>
    </row>
    <row r="262" spans="1:22" s="76" customFormat="1" x14ac:dyDescent="0.3">
      <c r="A262" s="75"/>
      <c r="B262" s="75"/>
      <c r="F262" s="77"/>
      <c r="H262" s="78"/>
      <c r="I262" s="77"/>
      <c r="J262" s="77"/>
      <c r="N262" s="79"/>
      <c r="P262" s="75"/>
      <c r="Q262" s="75"/>
      <c r="R262" s="75"/>
      <c r="S262" s="75"/>
      <c r="T262" s="75"/>
      <c r="U262" s="80"/>
      <c r="V262" s="75"/>
    </row>
    <row r="263" spans="1:22" s="76" customFormat="1" x14ac:dyDescent="0.3">
      <c r="A263" s="75"/>
      <c r="B263" s="75"/>
      <c r="F263" s="77"/>
      <c r="H263" s="78"/>
      <c r="I263" s="77"/>
      <c r="J263" s="77"/>
      <c r="N263" s="79"/>
      <c r="P263" s="75"/>
      <c r="Q263" s="75"/>
      <c r="R263" s="75"/>
      <c r="S263" s="75"/>
      <c r="T263" s="75"/>
      <c r="U263" s="80"/>
      <c r="V263" s="75"/>
    </row>
    <row r="264" spans="1:22" s="76" customFormat="1" x14ac:dyDescent="0.3">
      <c r="A264" s="75"/>
      <c r="B264" s="75"/>
      <c r="F264" s="77"/>
      <c r="H264" s="78"/>
      <c r="I264" s="77"/>
      <c r="J264" s="77"/>
      <c r="N264" s="79"/>
      <c r="P264" s="75"/>
      <c r="Q264" s="75"/>
      <c r="R264" s="75"/>
      <c r="S264" s="75"/>
      <c r="T264" s="75"/>
      <c r="U264" s="80"/>
      <c r="V264" s="75"/>
    </row>
    <row r="265" spans="1:22" s="76" customFormat="1" x14ac:dyDescent="0.3">
      <c r="A265" s="75"/>
      <c r="B265" s="75"/>
      <c r="F265" s="77"/>
      <c r="H265" s="78"/>
      <c r="I265" s="77"/>
      <c r="J265" s="77"/>
      <c r="N265" s="79"/>
      <c r="P265" s="75"/>
      <c r="Q265" s="75"/>
      <c r="R265" s="75"/>
      <c r="S265" s="75"/>
      <c r="T265" s="75"/>
      <c r="U265" s="80"/>
      <c r="V265" s="75"/>
    </row>
    <row r="266" spans="1:22" s="76" customFormat="1" x14ac:dyDescent="0.3">
      <c r="A266" s="75"/>
      <c r="B266" s="75"/>
      <c r="F266" s="77"/>
      <c r="H266" s="78"/>
      <c r="I266" s="77"/>
      <c r="J266" s="77"/>
      <c r="N266" s="79"/>
      <c r="P266" s="75"/>
      <c r="Q266" s="75"/>
      <c r="R266" s="75"/>
      <c r="S266" s="75"/>
      <c r="T266" s="75"/>
      <c r="U266" s="80"/>
      <c r="V266" s="75"/>
    </row>
    <row r="267" spans="1:22" s="76" customFormat="1" x14ac:dyDescent="0.3">
      <c r="A267" s="75"/>
      <c r="B267" s="75"/>
      <c r="F267" s="77"/>
      <c r="H267" s="78"/>
      <c r="I267" s="77"/>
      <c r="J267" s="77"/>
      <c r="N267" s="79"/>
      <c r="P267" s="75"/>
      <c r="Q267" s="75"/>
      <c r="R267" s="75"/>
      <c r="S267" s="75"/>
      <c r="T267" s="75"/>
      <c r="U267" s="80"/>
      <c r="V267" s="75"/>
    </row>
    <row r="268" spans="1:22" s="76" customFormat="1" x14ac:dyDescent="0.3">
      <c r="A268" s="75"/>
      <c r="B268" s="75"/>
      <c r="F268" s="77"/>
      <c r="H268" s="78"/>
      <c r="I268" s="77"/>
      <c r="J268" s="77"/>
      <c r="N268" s="79"/>
      <c r="P268" s="75"/>
      <c r="Q268" s="75"/>
      <c r="R268" s="75"/>
      <c r="S268" s="75"/>
      <c r="T268" s="75"/>
      <c r="U268" s="80"/>
      <c r="V268" s="75"/>
    </row>
    <row r="269" spans="1:22" s="76" customFormat="1" x14ac:dyDescent="0.3">
      <c r="A269" s="75"/>
      <c r="B269" s="75"/>
      <c r="F269" s="77"/>
      <c r="H269" s="78"/>
      <c r="I269" s="77"/>
      <c r="J269" s="77"/>
      <c r="N269" s="79"/>
      <c r="P269" s="75"/>
      <c r="Q269" s="75"/>
      <c r="R269" s="75"/>
      <c r="S269" s="75"/>
      <c r="T269" s="75"/>
      <c r="U269" s="80"/>
      <c r="V269" s="75"/>
    </row>
    <row r="270" spans="1:22" s="76" customFormat="1" x14ac:dyDescent="0.3">
      <c r="A270" s="75"/>
      <c r="B270" s="75"/>
      <c r="F270" s="77"/>
      <c r="H270" s="78"/>
      <c r="I270" s="77"/>
      <c r="J270" s="77"/>
      <c r="N270" s="79"/>
      <c r="P270" s="75"/>
      <c r="Q270" s="75"/>
      <c r="R270" s="75"/>
      <c r="S270" s="75"/>
      <c r="T270" s="75"/>
      <c r="U270" s="80"/>
      <c r="V270" s="75"/>
    </row>
    <row r="271" spans="1:22" s="76" customFormat="1" x14ac:dyDescent="0.3">
      <c r="A271" s="75"/>
      <c r="B271" s="75"/>
      <c r="F271" s="77"/>
      <c r="H271" s="78"/>
      <c r="I271" s="77"/>
      <c r="J271" s="77"/>
      <c r="N271" s="79"/>
      <c r="P271" s="75"/>
      <c r="Q271" s="75"/>
      <c r="R271" s="75"/>
      <c r="S271" s="75"/>
      <c r="T271" s="75"/>
      <c r="U271" s="80"/>
      <c r="V271" s="75"/>
    </row>
    <row r="272" spans="1:22" s="76" customFormat="1" x14ac:dyDescent="0.3">
      <c r="A272" s="75"/>
      <c r="B272" s="75"/>
      <c r="F272" s="77"/>
      <c r="H272" s="78"/>
      <c r="I272" s="77"/>
      <c r="J272" s="77"/>
      <c r="N272" s="79"/>
      <c r="P272" s="75"/>
      <c r="Q272" s="75"/>
      <c r="R272" s="75"/>
      <c r="S272" s="75"/>
      <c r="T272" s="75"/>
      <c r="U272" s="80"/>
      <c r="V272" s="75"/>
    </row>
    <row r="273" spans="1:22" s="76" customFormat="1" x14ac:dyDescent="0.3">
      <c r="A273" s="75"/>
      <c r="B273" s="75"/>
      <c r="F273" s="77"/>
      <c r="H273" s="78"/>
      <c r="I273" s="77"/>
      <c r="J273" s="77"/>
      <c r="N273" s="79"/>
      <c r="P273" s="75"/>
      <c r="Q273" s="75"/>
      <c r="R273" s="75"/>
      <c r="S273" s="75"/>
      <c r="T273" s="75"/>
      <c r="U273" s="80"/>
      <c r="V273" s="75"/>
    </row>
    <row r="274" spans="1:22" s="76" customFormat="1" x14ac:dyDescent="0.3">
      <c r="A274" s="75"/>
      <c r="B274" s="75"/>
      <c r="F274" s="77"/>
      <c r="H274" s="78"/>
      <c r="I274" s="77"/>
      <c r="J274" s="77"/>
      <c r="N274" s="79"/>
      <c r="P274" s="75"/>
      <c r="Q274" s="75"/>
      <c r="R274" s="75"/>
      <c r="S274" s="75"/>
      <c r="T274" s="75"/>
      <c r="U274" s="80"/>
      <c r="V274" s="75"/>
    </row>
    <row r="275" spans="1:22" s="76" customFormat="1" x14ac:dyDescent="0.3">
      <c r="A275" s="75"/>
      <c r="B275" s="75"/>
      <c r="F275" s="77"/>
      <c r="H275" s="78"/>
      <c r="I275" s="77"/>
      <c r="J275" s="77"/>
      <c r="N275" s="79"/>
      <c r="P275" s="75"/>
      <c r="Q275" s="75"/>
      <c r="R275" s="75"/>
      <c r="S275" s="75"/>
      <c r="T275" s="75"/>
      <c r="U275" s="80"/>
      <c r="V275" s="75"/>
    </row>
    <row r="276" spans="1:22" s="76" customFormat="1" x14ac:dyDescent="0.3">
      <c r="A276" s="75"/>
      <c r="B276" s="75"/>
      <c r="F276" s="77"/>
      <c r="H276" s="78"/>
      <c r="I276" s="77"/>
      <c r="J276" s="77"/>
      <c r="N276" s="79"/>
      <c r="P276" s="75"/>
      <c r="Q276" s="75"/>
      <c r="R276" s="75"/>
      <c r="S276" s="75"/>
      <c r="T276" s="75"/>
      <c r="U276" s="80"/>
      <c r="V276" s="75"/>
    </row>
    <row r="277" spans="1:22" s="76" customFormat="1" x14ac:dyDescent="0.3">
      <c r="A277" s="75"/>
      <c r="B277" s="75"/>
      <c r="F277" s="77"/>
      <c r="H277" s="78"/>
      <c r="I277" s="77"/>
      <c r="J277" s="77"/>
      <c r="N277" s="79"/>
      <c r="P277" s="75"/>
      <c r="Q277" s="75"/>
      <c r="R277" s="75"/>
      <c r="S277" s="75"/>
      <c r="T277" s="75"/>
      <c r="U277" s="80"/>
      <c r="V277" s="75"/>
    </row>
    <row r="278" spans="1:22" s="76" customFormat="1" x14ac:dyDescent="0.3">
      <c r="A278" s="75"/>
      <c r="B278" s="75"/>
      <c r="F278" s="77"/>
      <c r="H278" s="78"/>
      <c r="I278" s="77"/>
      <c r="J278" s="77"/>
      <c r="N278" s="79"/>
      <c r="P278" s="75"/>
      <c r="Q278" s="75"/>
      <c r="R278" s="75"/>
      <c r="S278" s="75"/>
      <c r="T278" s="75"/>
      <c r="U278" s="80"/>
      <c r="V278" s="75"/>
    </row>
    <row r="279" spans="1:22" s="76" customFormat="1" x14ac:dyDescent="0.3">
      <c r="A279" s="75"/>
      <c r="B279" s="75"/>
      <c r="F279" s="77"/>
      <c r="H279" s="78"/>
      <c r="I279" s="77"/>
      <c r="J279" s="77"/>
      <c r="N279" s="79"/>
      <c r="P279" s="75"/>
      <c r="Q279" s="75"/>
      <c r="R279" s="75"/>
      <c r="S279" s="75"/>
      <c r="T279" s="75"/>
      <c r="U279" s="80"/>
      <c r="V279" s="75"/>
    </row>
    <row r="280" spans="1:22" s="76" customFormat="1" x14ac:dyDescent="0.3">
      <c r="A280" s="75"/>
      <c r="B280" s="75"/>
      <c r="F280" s="77"/>
      <c r="H280" s="78"/>
      <c r="I280" s="77"/>
      <c r="J280" s="77"/>
      <c r="N280" s="79"/>
      <c r="P280" s="75"/>
      <c r="Q280" s="75"/>
      <c r="R280" s="75"/>
      <c r="S280" s="75"/>
      <c r="T280" s="75"/>
      <c r="U280" s="80"/>
      <c r="V280" s="75"/>
    </row>
    <row r="281" spans="1:22" s="76" customFormat="1" x14ac:dyDescent="0.3">
      <c r="A281" s="75"/>
      <c r="B281" s="75"/>
      <c r="F281" s="77"/>
      <c r="H281" s="78"/>
      <c r="I281" s="77"/>
      <c r="J281" s="77"/>
      <c r="N281" s="79"/>
      <c r="P281" s="75"/>
      <c r="Q281" s="75"/>
      <c r="R281" s="75"/>
      <c r="S281" s="75"/>
      <c r="T281" s="75"/>
      <c r="U281" s="80"/>
      <c r="V281" s="75"/>
    </row>
    <row r="282" spans="1:22" s="76" customFormat="1" x14ac:dyDescent="0.3">
      <c r="A282" s="75"/>
      <c r="B282" s="75"/>
      <c r="F282" s="77"/>
      <c r="H282" s="78"/>
      <c r="I282" s="77"/>
      <c r="J282" s="77"/>
      <c r="N282" s="79"/>
      <c r="P282" s="75"/>
      <c r="Q282" s="75"/>
      <c r="R282" s="75"/>
      <c r="S282" s="75"/>
      <c r="T282" s="75"/>
      <c r="U282" s="80"/>
      <c r="V282" s="75"/>
    </row>
    <row r="283" spans="1:22" s="76" customFormat="1" x14ac:dyDescent="0.3">
      <c r="A283" s="75"/>
      <c r="B283" s="75"/>
      <c r="F283" s="77"/>
      <c r="H283" s="78"/>
      <c r="I283" s="77"/>
      <c r="J283" s="77"/>
      <c r="N283" s="79"/>
      <c r="P283" s="75"/>
      <c r="Q283" s="75"/>
      <c r="R283" s="75"/>
      <c r="S283" s="75"/>
      <c r="T283" s="75"/>
      <c r="U283" s="80"/>
      <c r="V283" s="75"/>
    </row>
    <row r="284" spans="1:22" s="76" customFormat="1" x14ac:dyDescent="0.3">
      <c r="A284" s="75"/>
      <c r="B284" s="75"/>
      <c r="F284" s="77"/>
      <c r="H284" s="78"/>
      <c r="I284" s="77"/>
      <c r="J284" s="77"/>
      <c r="N284" s="79"/>
      <c r="P284" s="75"/>
      <c r="Q284" s="75"/>
      <c r="R284" s="75"/>
      <c r="S284" s="75"/>
      <c r="T284" s="75"/>
      <c r="U284" s="80"/>
      <c r="V284" s="75"/>
    </row>
    <row r="285" spans="1:22" s="76" customFormat="1" x14ac:dyDescent="0.3">
      <c r="A285" s="75"/>
      <c r="B285" s="75"/>
      <c r="F285" s="77"/>
      <c r="H285" s="78"/>
      <c r="I285" s="77"/>
      <c r="J285" s="77"/>
      <c r="N285" s="79"/>
      <c r="P285" s="75"/>
      <c r="Q285" s="75"/>
      <c r="R285" s="75"/>
      <c r="S285" s="75"/>
      <c r="T285" s="75"/>
      <c r="U285" s="80"/>
      <c r="V285" s="75"/>
    </row>
    <row r="286" spans="1:22" s="76" customFormat="1" x14ac:dyDescent="0.3">
      <c r="A286" s="75"/>
      <c r="B286" s="75"/>
      <c r="F286" s="77"/>
      <c r="H286" s="78"/>
      <c r="I286" s="77"/>
      <c r="J286" s="77"/>
      <c r="N286" s="79"/>
      <c r="P286" s="75"/>
      <c r="Q286" s="75"/>
      <c r="R286" s="75"/>
      <c r="S286" s="75"/>
      <c r="T286" s="75"/>
      <c r="U286" s="80"/>
      <c r="V286" s="75"/>
    </row>
    <row r="287" spans="1:22" s="76" customFormat="1" x14ac:dyDescent="0.3">
      <c r="A287" s="75"/>
      <c r="B287" s="75"/>
      <c r="F287" s="77"/>
      <c r="H287" s="78"/>
      <c r="I287" s="77"/>
      <c r="J287" s="77"/>
      <c r="N287" s="79"/>
      <c r="P287" s="75"/>
      <c r="Q287" s="75"/>
      <c r="R287" s="75"/>
      <c r="S287" s="75"/>
      <c r="T287" s="75"/>
      <c r="U287" s="80"/>
      <c r="V287" s="75"/>
    </row>
    <row r="288" spans="1:22" s="76" customFormat="1" x14ac:dyDescent="0.3">
      <c r="A288" s="75"/>
      <c r="B288" s="75"/>
      <c r="F288" s="77"/>
      <c r="H288" s="78"/>
      <c r="I288" s="77"/>
      <c r="J288" s="77"/>
      <c r="N288" s="79"/>
      <c r="P288" s="75"/>
      <c r="Q288" s="75"/>
      <c r="R288" s="75"/>
      <c r="S288" s="75"/>
      <c r="T288" s="75"/>
      <c r="U288" s="80"/>
      <c r="V288" s="75"/>
    </row>
    <row r="289" spans="1:22" s="76" customFormat="1" x14ac:dyDescent="0.3">
      <c r="A289" s="75"/>
      <c r="B289" s="75"/>
      <c r="F289" s="77"/>
      <c r="H289" s="78"/>
      <c r="I289" s="77"/>
      <c r="J289" s="77"/>
      <c r="N289" s="79"/>
      <c r="P289" s="75"/>
      <c r="Q289" s="75"/>
      <c r="R289" s="75"/>
      <c r="S289" s="75"/>
      <c r="T289" s="75"/>
      <c r="U289" s="80"/>
      <c r="V289" s="75"/>
    </row>
    <row r="290" spans="1:22" s="76" customFormat="1" x14ac:dyDescent="0.3">
      <c r="A290" s="75"/>
      <c r="B290" s="75"/>
      <c r="F290" s="77"/>
      <c r="H290" s="78"/>
      <c r="I290" s="77"/>
      <c r="J290" s="77"/>
      <c r="N290" s="79"/>
      <c r="P290" s="75"/>
      <c r="Q290" s="75"/>
      <c r="R290" s="75"/>
      <c r="S290" s="75"/>
      <c r="T290" s="75"/>
      <c r="U290" s="80"/>
      <c r="V290" s="75"/>
    </row>
    <row r="291" spans="1:22" s="76" customFormat="1" x14ac:dyDescent="0.3">
      <c r="A291" s="75"/>
      <c r="B291" s="75"/>
      <c r="F291" s="77"/>
      <c r="H291" s="78"/>
      <c r="I291" s="77"/>
      <c r="J291" s="77"/>
      <c r="N291" s="79"/>
      <c r="P291" s="75"/>
      <c r="Q291" s="75"/>
      <c r="R291" s="75"/>
      <c r="S291" s="75"/>
      <c r="T291" s="75"/>
      <c r="U291" s="80"/>
      <c r="V291" s="75"/>
    </row>
    <row r="292" spans="1:22" s="76" customFormat="1" x14ac:dyDescent="0.3">
      <c r="A292" s="75"/>
      <c r="B292" s="75"/>
      <c r="F292" s="77"/>
      <c r="H292" s="78"/>
      <c r="I292" s="77"/>
      <c r="J292" s="77"/>
      <c r="N292" s="79"/>
      <c r="P292" s="75"/>
      <c r="Q292" s="75"/>
      <c r="R292" s="75"/>
      <c r="S292" s="75"/>
      <c r="T292" s="75"/>
      <c r="U292" s="80"/>
      <c r="V292" s="75"/>
    </row>
    <row r="293" spans="1:22" s="76" customFormat="1" x14ac:dyDescent="0.3">
      <c r="A293" s="75"/>
      <c r="B293" s="75"/>
      <c r="F293" s="77"/>
      <c r="H293" s="78"/>
      <c r="I293" s="77"/>
      <c r="J293" s="77"/>
      <c r="N293" s="79"/>
      <c r="P293" s="75"/>
      <c r="Q293" s="75"/>
      <c r="R293" s="75"/>
      <c r="S293" s="75"/>
      <c r="T293" s="75"/>
      <c r="U293" s="80"/>
      <c r="V293" s="75"/>
    </row>
    <row r="294" spans="1:22" s="76" customFormat="1" x14ac:dyDescent="0.3">
      <c r="A294" s="75"/>
      <c r="B294" s="75"/>
      <c r="F294" s="77"/>
      <c r="H294" s="78"/>
      <c r="I294" s="77"/>
      <c r="J294" s="77"/>
      <c r="N294" s="79"/>
      <c r="P294" s="75"/>
      <c r="Q294" s="75"/>
      <c r="R294" s="75"/>
      <c r="S294" s="75"/>
      <c r="T294" s="75"/>
      <c r="U294" s="80"/>
      <c r="V294" s="75"/>
    </row>
    <row r="295" spans="1:22" s="76" customFormat="1" x14ac:dyDescent="0.3">
      <c r="A295" s="75"/>
      <c r="B295" s="75"/>
      <c r="F295" s="77"/>
      <c r="H295" s="78"/>
      <c r="I295" s="77"/>
      <c r="J295" s="77"/>
      <c r="N295" s="79"/>
      <c r="P295" s="75"/>
      <c r="Q295" s="75"/>
      <c r="R295" s="75"/>
      <c r="S295" s="75"/>
      <c r="T295" s="75"/>
      <c r="U295" s="80"/>
      <c r="V295" s="75"/>
    </row>
    <row r="296" spans="1:22" s="76" customFormat="1" x14ac:dyDescent="0.3">
      <c r="A296" s="75"/>
      <c r="B296" s="75"/>
      <c r="F296" s="77"/>
      <c r="H296" s="78"/>
      <c r="I296" s="77"/>
      <c r="J296" s="77"/>
      <c r="N296" s="79"/>
      <c r="P296" s="75"/>
      <c r="Q296" s="75"/>
      <c r="R296" s="75"/>
      <c r="S296" s="75"/>
      <c r="T296" s="75"/>
      <c r="U296" s="80"/>
      <c r="V296" s="75"/>
    </row>
    <row r="297" spans="1:22" s="76" customFormat="1" x14ac:dyDescent="0.3">
      <c r="A297" s="75"/>
      <c r="B297" s="75"/>
      <c r="F297" s="77"/>
      <c r="H297" s="78"/>
      <c r="I297" s="77"/>
      <c r="J297" s="77"/>
      <c r="N297" s="79"/>
      <c r="P297" s="75"/>
      <c r="Q297" s="75"/>
      <c r="R297" s="75"/>
      <c r="S297" s="75"/>
      <c r="T297" s="75"/>
      <c r="U297" s="80"/>
      <c r="V297" s="75"/>
    </row>
    <row r="298" spans="1:22" s="76" customFormat="1" x14ac:dyDescent="0.3">
      <c r="A298" s="75"/>
      <c r="B298" s="75"/>
      <c r="F298" s="77"/>
      <c r="H298" s="78"/>
      <c r="I298" s="77"/>
      <c r="J298" s="77"/>
      <c r="N298" s="79"/>
      <c r="P298" s="75"/>
      <c r="Q298" s="75"/>
      <c r="R298" s="75"/>
      <c r="S298" s="75"/>
      <c r="T298" s="75"/>
      <c r="U298" s="80"/>
      <c r="V298" s="75"/>
    </row>
    <row r="299" spans="1:22" s="76" customFormat="1" x14ac:dyDescent="0.3">
      <c r="A299" s="75"/>
      <c r="B299" s="75"/>
      <c r="F299" s="77"/>
      <c r="H299" s="78"/>
      <c r="I299" s="77"/>
      <c r="J299" s="77"/>
      <c r="N299" s="79"/>
      <c r="P299" s="75"/>
      <c r="Q299" s="75"/>
      <c r="R299" s="75"/>
      <c r="S299" s="75"/>
      <c r="T299" s="75"/>
      <c r="U299" s="80"/>
      <c r="V299" s="75"/>
    </row>
    <row r="300" spans="1:22" s="76" customFormat="1" x14ac:dyDescent="0.3">
      <c r="A300" s="75"/>
      <c r="B300" s="75"/>
      <c r="F300" s="77"/>
      <c r="H300" s="78"/>
      <c r="I300" s="77"/>
      <c r="J300" s="77"/>
      <c r="N300" s="79"/>
      <c r="P300" s="75"/>
      <c r="Q300" s="75"/>
      <c r="R300" s="75"/>
      <c r="S300" s="75"/>
      <c r="T300" s="75"/>
      <c r="U300" s="80"/>
      <c r="V300" s="75"/>
    </row>
    <row r="301" spans="1:22" s="76" customFormat="1" x14ac:dyDescent="0.3">
      <c r="A301" s="75"/>
      <c r="B301" s="75"/>
      <c r="F301" s="77"/>
      <c r="H301" s="78"/>
      <c r="I301" s="77"/>
      <c r="J301" s="77"/>
      <c r="N301" s="79"/>
      <c r="P301" s="75"/>
      <c r="Q301" s="75"/>
      <c r="R301" s="75"/>
      <c r="S301" s="75"/>
      <c r="T301" s="75"/>
      <c r="U301" s="80"/>
      <c r="V301" s="75"/>
    </row>
    <row r="302" spans="1:22" s="76" customFormat="1" x14ac:dyDescent="0.3">
      <c r="A302" s="75"/>
      <c r="B302" s="75"/>
      <c r="F302" s="77"/>
      <c r="H302" s="78"/>
      <c r="I302" s="77"/>
      <c r="J302" s="77"/>
      <c r="N302" s="79"/>
      <c r="P302" s="75"/>
      <c r="Q302" s="75"/>
      <c r="R302" s="75"/>
      <c r="S302" s="75"/>
      <c r="T302" s="75"/>
      <c r="U302" s="80"/>
      <c r="V302" s="75"/>
    </row>
    <row r="303" spans="1:22" s="76" customFormat="1" x14ac:dyDescent="0.3">
      <c r="A303" s="75"/>
      <c r="B303" s="75"/>
      <c r="F303" s="77"/>
      <c r="H303" s="78"/>
      <c r="I303" s="77"/>
      <c r="J303" s="77"/>
      <c r="N303" s="79"/>
      <c r="P303" s="75"/>
      <c r="Q303" s="75"/>
      <c r="R303" s="75"/>
      <c r="S303" s="75"/>
      <c r="T303" s="75"/>
      <c r="U303" s="80"/>
      <c r="V303" s="75"/>
    </row>
    <row r="304" spans="1:22" s="76" customFormat="1" x14ac:dyDescent="0.3">
      <c r="A304" s="75"/>
      <c r="B304" s="75"/>
      <c r="F304" s="77"/>
      <c r="H304" s="78"/>
      <c r="I304" s="77"/>
      <c r="J304" s="77"/>
      <c r="N304" s="79"/>
      <c r="P304" s="75"/>
      <c r="Q304" s="75"/>
      <c r="R304" s="75"/>
      <c r="S304" s="75"/>
      <c r="T304" s="75"/>
      <c r="U304" s="80"/>
      <c r="V304" s="75"/>
    </row>
    <row r="305" spans="1:22" s="76" customFormat="1" x14ac:dyDescent="0.3">
      <c r="A305" s="75"/>
      <c r="B305" s="75"/>
      <c r="F305" s="77"/>
      <c r="H305" s="78"/>
      <c r="I305" s="77"/>
      <c r="J305" s="77"/>
      <c r="N305" s="79"/>
      <c r="P305" s="75"/>
      <c r="Q305" s="75"/>
      <c r="R305" s="75"/>
      <c r="S305" s="75"/>
      <c r="T305" s="75"/>
      <c r="U305" s="80"/>
      <c r="V305" s="75"/>
    </row>
    <row r="306" spans="1:22" s="76" customFormat="1" x14ac:dyDescent="0.3">
      <c r="A306" s="75"/>
      <c r="B306" s="75"/>
      <c r="F306" s="77"/>
      <c r="H306" s="78"/>
      <c r="I306" s="77"/>
      <c r="J306" s="77"/>
      <c r="N306" s="79"/>
      <c r="P306" s="75"/>
      <c r="Q306" s="75"/>
      <c r="R306" s="75"/>
      <c r="S306" s="75"/>
      <c r="T306" s="75"/>
      <c r="U306" s="80"/>
      <c r="V306" s="75"/>
    </row>
    <row r="307" spans="1:22" s="76" customFormat="1" x14ac:dyDescent="0.3">
      <c r="A307" s="75"/>
      <c r="B307" s="75"/>
      <c r="F307" s="77"/>
      <c r="H307" s="78"/>
      <c r="I307" s="77"/>
      <c r="J307" s="77"/>
      <c r="N307" s="79"/>
      <c r="P307" s="75"/>
      <c r="Q307" s="75"/>
      <c r="R307" s="75"/>
      <c r="S307" s="75"/>
      <c r="T307" s="75"/>
      <c r="U307" s="80"/>
      <c r="V307" s="75"/>
    </row>
    <row r="308" spans="1:22" s="76" customFormat="1" x14ac:dyDescent="0.3">
      <c r="A308" s="75"/>
      <c r="B308" s="75"/>
      <c r="F308" s="77"/>
      <c r="H308" s="78"/>
      <c r="I308" s="77"/>
      <c r="J308" s="77"/>
      <c r="N308" s="79"/>
      <c r="P308" s="75"/>
      <c r="Q308" s="75"/>
      <c r="R308" s="75"/>
      <c r="S308" s="75"/>
      <c r="T308" s="75"/>
      <c r="U308" s="80"/>
      <c r="V308" s="75"/>
    </row>
    <row r="309" spans="1:22" s="76" customFormat="1" x14ac:dyDescent="0.3">
      <c r="A309" s="75"/>
      <c r="B309" s="75"/>
      <c r="F309" s="77"/>
      <c r="H309" s="78"/>
      <c r="I309" s="77"/>
      <c r="J309" s="77"/>
      <c r="N309" s="79"/>
      <c r="P309" s="75"/>
      <c r="Q309" s="75"/>
      <c r="R309" s="75"/>
      <c r="S309" s="75"/>
      <c r="T309" s="75"/>
      <c r="U309" s="80"/>
      <c r="V309" s="75"/>
    </row>
    <row r="310" spans="1:22" s="76" customFormat="1" x14ac:dyDescent="0.3">
      <c r="A310" s="75"/>
      <c r="B310" s="75"/>
      <c r="F310" s="77"/>
      <c r="H310" s="78"/>
      <c r="I310" s="77"/>
      <c r="J310" s="77"/>
      <c r="N310" s="79"/>
      <c r="P310" s="75"/>
      <c r="Q310" s="75"/>
      <c r="R310" s="75"/>
      <c r="S310" s="75"/>
      <c r="T310" s="75"/>
      <c r="U310" s="80"/>
      <c r="V310" s="75"/>
    </row>
    <row r="311" spans="1:22" s="76" customFormat="1" x14ac:dyDescent="0.3">
      <c r="A311" s="75"/>
      <c r="B311" s="75"/>
      <c r="F311" s="77"/>
      <c r="H311" s="78"/>
      <c r="I311" s="77"/>
      <c r="J311" s="77"/>
      <c r="N311" s="79"/>
      <c r="P311" s="75"/>
      <c r="Q311" s="75"/>
      <c r="R311" s="75"/>
      <c r="S311" s="75"/>
      <c r="T311" s="75"/>
      <c r="U311" s="80"/>
      <c r="V311" s="75"/>
    </row>
    <row r="312" spans="1:22" s="76" customFormat="1" x14ac:dyDescent="0.3">
      <c r="A312" s="75"/>
      <c r="B312" s="75"/>
      <c r="F312" s="77"/>
      <c r="H312" s="78"/>
      <c r="I312" s="77"/>
      <c r="J312" s="77"/>
      <c r="N312" s="79"/>
      <c r="P312" s="75"/>
      <c r="Q312" s="75"/>
      <c r="R312" s="75"/>
      <c r="S312" s="75"/>
      <c r="T312" s="75"/>
      <c r="U312" s="80"/>
      <c r="V312" s="75"/>
    </row>
    <row r="313" spans="1:22" s="76" customFormat="1" x14ac:dyDescent="0.3">
      <c r="A313" s="75"/>
      <c r="B313" s="75"/>
      <c r="F313" s="77"/>
      <c r="H313" s="78"/>
      <c r="I313" s="77"/>
      <c r="J313" s="77"/>
      <c r="N313" s="79"/>
      <c r="P313" s="75"/>
      <c r="Q313" s="75"/>
      <c r="R313" s="75"/>
      <c r="S313" s="75"/>
      <c r="T313" s="75"/>
      <c r="U313" s="80"/>
      <c r="V313" s="75"/>
    </row>
    <row r="314" spans="1:22" s="76" customFormat="1" x14ac:dyDescent="0.3">
      <c r="A314" s="75"/>
      <c r="B314" s="75"/>
      <c r="F314" s="77"/>
      <c r="H314" s="78"/>
      <c r="I314" s="77"/>
      <c r="J314" s="77"/>
      <c r="N314" s="79"/>
      <c r="P314" s="75"/>
      <c r="Q314" s="75"/>
      <c r="R314" s="75"/>
      <c r="S314" s="75"/>
      <c r="T314" s="75"/>
      <c r="U314" s="80"/>
      <c r="V314" s="75"/>
    </row>
    <row r="315" spans="1:22" s="76" customFormat="1" x14ac:dyDescent="0.3">
      <c r="A315" s="75"/>
      <c r="B315" s="75"/>
      <c r="F315" s="77"/>
      <c r="H315" s="78"/>
      <c r="I315" s="77"/>
      <c r="J315" s="77"/>
      <c r="N315" s="79"/>
      <c r="P315" s="75"/>
      <c r="Q315" s="75"/>
      <c r="R315" s="75"/>
      <c r="S315" s="75"/>
      <c r="T315" s="75"/>
      <c r="U315" s="80"/>
      <c r="V315" s="75"/>
    </row>
  </sheetData>
  <sheetProtection autoFilter="0"/>
  <autoFilter ref="A1:V91"/>
  <conditionalFormatting sqref="V2 V32 V62 V92">
    <cfRule type="cellIs" dxfId="8" priority="1" operator="lessThan">
      <formula>100</formula>
    </cfRule>
    <cfRule type="cellIs" dxfId="7" priority="2" operator="equal">
      <formula>100</formula>
    </cfRule>
    <cfRule type="cellIs" dxfId="6" priority="9" operator="greaterThan">
      <formula>100</formula>
    </cfRule>
  </conditionalFormatting>
  <dataValidations count="2">
    <dataValidation type="list" allowBlank="1" showInputMessage="1" showErrorMessage="1" sqref="R2:R121">
      <formula1>Thema</formula1>
    </dataValidation>
    <dataValidation type="list" allowBlank="1" showInputMessage="1" showErrorMessage="1" sqref="S2:T121">
      <formula1>INDIRECT(R2)</formula1>
    </dataValidation>
  </dataValidations>
  <pageMargins left="0.70866141732283472" right="0.70866141732283472" top="0.74803149606299213" bottom="0.74803149606299213" header="0.31496062992125984" footer="0.31496062992125984"/>
  <pageSetup paperSize="9" scale="70" orientation="landscape" r:id="rId1"/>
  <ignoredErrors>
    <ignoredError sqref="V2 V32 V6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heetPr>
  <dimension ref="A1:N68"/>
  <sheetViews>
    <sheetView zoomScaleNormal="100" workbookViewId="0">
      <pane xSplit="1" ySplit="1" topLeftCell="B2" activePane="bottomRight" state="frozen"/>
      <selection pane="topRight" activeCell="B1" sqref="B1"/>
      <selection pane="bottomLeft" activeCell="A2" sqref="A2"/>
      <selection pane="bottomRight" activeCell="C45" sqref="C45"/>
    </sheetView>
  </sheetViews>
  <sheetFormatPr defaultColWidth="9.109375" defaultRowHeight="14.4" outlineLevelRow="2" x14ac:dyDescent="0.3"/>
  <cols>
    <col min="1" max="1" width="16.44140625" style="20" bestFit="1" customWidth="1"/>
    <col min="2" max="2" width="35.6640625" style="20" bestFit="1" customWidth="1"/>
    <col min="3" max="3" width="46.44140625" style="20" customWidth="1"/>
    <col min="4" max="4" width="14.88671875" style="20" hidden="1" customWidth="1"/>
    <col min="5" max="5" width="10.6640625" style="20" customWidth="1"/>
    <col min="6" max="6" width="60.5546875" style="20" hidden="1" customWidth="1"/>
    <col min="7" max="10" width="18.5546875" style="20" bestFit="1" customWidth="1"/>
    <col min="11" max="16384" width="9.109375" style="20"/>
  </cols>
  <sheetData>
    <row r="1" spans="1:10" s="120" customFormat="1" ht="90.6" thickBot="1" x14ac:dyDescent="0.35">
      <c r="A1" s="121" t="s">
        <v>6</v>
      </c>
      <c r="B1" s="121" t="s">
        <v>196</v>
      </c>
      <c r="C1" s="121" t="s">
        <v>197</v>
      </c>
      <c r="D1" s="122" t="s">
        <v>44</v>
      </c>
      <c r="E1" s="121" t="s">
        <v>45</v>
      </c>
      <c r="F1" s="122" t="s">
        <v>46</v>
      </c>
      <c r="G1" s="121" t="s">
        <v>257</v>
      </c>
      <c r="H1" s="121" t="s">
        <v>258</v>
      </c>
      <c r="I1" s="121" t="s">
        <v>259</v>
      </c>
      <c r="J1" s="121" t="s">
        <v>260</v>
      </c>
    </row>
    <row r="2" spans="1:10" s="108" customFormat="1" ht="15.75" outlineLevel="1" collapsed="1" thickBot="1" x14ac:dyDescent="0.3">
      <c r="A2" s="105" t="s">
        <v>206</v>
      </c>
      <c r="B2" s="106"/>
      <c r="C2" s="106"/>
      <c r="D2" s="107"/>
      <c r="E2" s="106"/>
      <c r="F2" s="107"/>
      <c r="G2" s="106"/>
      <c r="H2" s="106"/>
      <c r="I2" s="106"/>
      <c r="J2" s="106"/>
    </row>
    <row r="3" spans="1:10" s="103" customFormat="1" ht="15.75" hidden="1" outlineLevel="2" thickBot="1" x14ac:dyDescent="0.3">
      <c r="A3" s="101" t="s">
        <v>206</v>
      </c>
      <c r="B3" s="102" t="s">
        <v>208</v>
      </c>
      <c r="C3" s="102" t="s">
        <v>213</v>
      </c>
      <c r="D3" s="49" t="s">
        <v>255</v>
      </c>
      <c r="E3" s="115"/>
      <c r="F3" s="115"/>
      <c r="G3" s="116">
        <v>10</v>
      </c>
      <c r="H3" s="116"/>
      <c r="I3" s="116">
        <v>5</v>
      </c>
      <c r="J3" s="116"/>
    </row>
    <row r="4" spans="1:10" s="103" customFormat="1" ht="30" hidden="1" outlineLevel="2" x14ac:dyDescent="0.25">
      <c r="A4" s="101" t="s">
        <v>206</v>
      </c>
      <c r="B4" s="99" t="s">
        <v>209</v>
      </c>
      <c r="C4" s="99" t="s">
        <v>214</v>
      </c>
      <c r="D4" s="49" t="s">
        <v>255</v>
      </c>
      <c r="E4" s="112"/>
      <c r="F4" s="112"/>
      <c r="G4" s="113"/>
      <c r="H4" s="113"/>
      <c r="I4" s="113"/>
      <c r="J4" s="113"/>
    </row>
    <row r="5" spans="1:10" s="103" customFormat="1" ht="45" hidden="1" outlineLevel="2" x14ac:dyDescent="0.25">
      <c r="A5" s="101" t="s">
        <v>206</v>
      </c>
      <c r="B5" s="101" t="s">
        <v>209</v>
      </c>
      <c r="C5" s="101" t="s">
        <v>215</v>
      </c>
      <c r="D5" s="49" t="s">
        <v>255</v>
      </c>
      <c r="E5" s="112"/>
      <c r="F5" s="112"/>
      <c r="G5" s="113"/>
      <c r="H5" s="113"/>
      <c r="I5" s="113"/>
      <c r="J5" s="113"/>
    </row>
    <row r="6" spans="1:10" s="103" customFormat="1" ht="30" hidden="1" outlineLevel="2" x14ac:dyDescent="0.25">
      <c r="A6" s="101" t="s">
        <v>206</v>
      </c>
      <c r="B6" s="101" t="s">
        <v>209</v>
      </c>
      <c r="C6" s="101" t="s">
        <v>216</v>
      </c>
      <c r="D6" s="49" t="s">
        <v>255</v>
      </c>
      <c r="E6" s="112"/>
      <c r="F6" s="112"/>
      <c r="G6" s="113"/>
      <c r="H6" s="113"/>
      <c r="I6" s="113"/>
      <c r="J6" s="113"/>
    </row>
    <row r="7" spans="1:10" s="103" customFormat="1" ht="15" hidden="1" outlineLevel="2" x14ac:dyDescent="0.25">
      <c r="A7" s="101" t="s">
        <v>206</v>
      </c>
      <c r="B7" s="101" t="s">
        <v>209</v>
      </c>
      <c r="C7" s="101" t="s">
        <v>217</v>
      </c>
      <c r="D7" s="49" t="s">
        <v>255</v>
      </c>
      <c r="E7" s="112"/>
      <c r="F7" s="112"/>
      <c r="G7" s="113"/>
      <c r="H7" s="113"/>
      <c r="I7" s="113">
        <v>15</v>
      </c>
      <c r="J7" s="113"/>
    </row>
    <row r="8" spans="1:10" s="103" customFormat="1" ht="15" hidden="1" outlineLevel="2" x14ac:dyDescent="0.25">
      <c r="A8" s="101" t="s">
        <v>206</v>
      </c>
      <c r="B8" s="101" t="s">
        <v>209</v>
      </c>
      <c r="C8" s="101" t="s">
        <v>218</v>
      </c>
      <c r="D8" s="49" t="s">
        <v>255</v>
      </c>
      <c r="E8" s="112"/>
      <c r="F8" s="112"/>
      <c r="G8" s="113"/>
      <c r="H8" s="113"/>
      <c r="I8" s="113">
        <v>10</v>
      </c>
      <c r="J8" s="113"/>
    </row>
    <row r="9" spans="1:10" s="103" customFormat="1" ht="15.75" hidden="1" outlineLevel="2" thickBot="1" x14ac:dyDescent="0.3">
      <c r="A9" s="101" t="s">
        <v>206</v>
      </c>
      <c r="B9" s="102" t="s">
        <v>209</v>
      </c>
      <c r="C9" s="102" t="s">
        <v>219</v>
      </c>
      <c r="D9" s="49" t="s">
        <v>255</v>
      </c>
      <c r="E9" s="112"/>
      <c r="F9" s="112"/>
      <c r="G9" s="113"/>
      <c r="H9" s="113"/>
      <c r="I9" s="113">
        <v>10</v>
      </c>
      <c r="J9" s="113"/>
    </row>
    <row r="10" spans="1:10" s="103" customFormat="1" ht="15.75" hidden="1" outlineLevel="2" thickBot="1" x14ac:dyDescent="0.3">
      <c r="A10" s="101" t="s">
        <v>206</v>
      </c>
      <c r="B10" s="100" t="s">
        <v>210</v>
      </c>
      <c r="C10" s="100" t="s">
        <v>220</v>
      </c>
      <c r="D10" s="49" t="s">
        <v>255</v>
      </c>
      <c r="E10" s="112"/>
      <c r="F10" s="112"/>
      <c r="G10" s="113">
        <v>40</v>
      </c>
      <c r="H10" s="113"/>
      <c r="I10" s="113"/>
      <c r="J10" s="113"/>
    </row>
    <row r="11" spans="1:10" s="103" customFormat="1" ht="15.75" hidden="1" outlineLevel="2" thickBot="1" x14ac:dyDescent="0.3">
      <c r="A11" s="101" t="s">
        <v>206</v>
      </c>
      <c r="B11" s="100" t="s">
        <v>211</v>
      </c>
      <c r="C11" s="100" t="s">
        <v>221</v>
      </c>
      <c r="D11" s="49" t="s">
        <v>255</v>
      </c>
      <c r="E11" s="112"/>
      <c r="F11" s="112"/>
      <c r="G11" s="113"/>
      <c r="H11" s="113"/>
      <c r="I11" s="113">
        <v>60</v>
      </c>
      <c r="J11" s="113"/>
    </row>
    <row r="12" spans="1:10" s="103" customFormat="1" ht="15.75" hidden="1" outlineLevel="2" thickBot="1" x14ac:dyDescent="0.3">
      <c r="A12" s="101" t="s">
        <v>206</v>
      </c>
      <c r="B12" s="99" t="s">
        <v>212</v>
      </c>
      <c r="C12" s="99"/>
      <c r="D12" s="49" t="s">
        <v>255</v>
      </c>
      <c r="E12" s="117"/>
      <c r="F12" s="117"/>
      <c r="G12" s="118"/>
      <c r="H12" s="118"/>
      <c r="I12" s="118"/>
      <c r="J12" s="118">
        <v>50</v>
      </c>
    </row>
    <row r="13" spans="1:10" s="108" customFormat="1" ht="15.75" outlineLevel="1" collapsed="1" thickBot="1" x14ac:dyDescent="0.3">
      <c r="A13" s="105" t="s">
        <v>222</v>
      </c>
      <c r="B13" s="106"/>
      <c r="C13" s="106"/>
      <c r="D13" s="107"/>
      <c r="E13" s="109"/>
      <c r="F13" s="110"/>
      <c r="G13" s="109"/>
      <c r="H13" s="109"/>
      <c r="I13" s="109"/>
      <c r="J13" s="109"/>
    </row>
    <row r="14" spans="1:10" s="103" customFormat="1" ht="15" hidden="1" outlineLevel="2" x14ac:dyDescent="0.25">
      <c r="A14" s="101" t="s">
        <v>222</v>
      </c>
      <c r="B14" s="101" t="s">
        <v>224</v>
      </c>
      <c r="C14" s="101" t="s">
        <v>230</v>
      </c>
      <c r="D14" s="49" t="s">
        <v>256</v>
      </c>
      <c r="E14" s="115"/>
      <c r="F14" s="115"/>
      <c r="G14" s="116"/>
      <c r="H14" s="119">
        <v>20</v>
      </c>
      <c r="I14" s="116"/>
      <c r="J14" s="116"/>
    </row>
    <row r="15" spans="1:10" s="103" customFormat="1" ht="15" hidden="1" outlineLevel="2" x14ac:dyDescent="0.25">
      <c r="A15" s="101" t="s">
        <v>222</v>
      </c>
      <c r="B15" s="101" t="s">
        <v>224</v>
      </c>
      <c r="C15" s="101" t="s">
        <v>231</v>
      </c>
      <c r="D15" s="49" t="s">
        <v>256</v>
      </c>
      <c r="E15" s="112"/>
      <c r="F15" s="112"/>
      <c r="G15" s="113"/>
      <c r="H15" s="114">
        <v>40</v>
      </c>
      <c r="I15" s="113"/>
      <c r="J15" s="113"/>
    </row>
    <row r="16" spans="1:10" s="103" customFormat="1" ht="15.75" hidden="1" outlineLevel="2" thickBot="1" x14ac:dyDescent="0.3">
      <c r="A16" s="101" t="s">
        <v>222</v>
      </c>
      <c r="B16" s="102" t="s">
        <v>224</v>
      </c>
      <c r="C16" s="102" t="s">
        <v>232</v>
      </c>
      <c r="D16" s="49" t="s">
        <v>256</v>
      </c>
      <c r="E16" s="112"/>
      <c r="F16" s="112"/>
      <c r="G16" s="113"/>
      <c r="H16" s="114">
        <v>10</v>
      </c>
      <c r="I16" s="113"/>
      <c r="J16" s="113"/>
    </row>
    <row r="17" spans="1:14" s="103" customFormat="1" ht="15" hidden="1" outlineLevel="2" x14ac:dyDescent="0.25">
      <c r="A17" s="101" t="s">
        <v>222</v>
      </c>
      <c r="B17" s="99" t="s">
        <v>226</v>
      </c>
      <c r="C17" s="99" t="s">
        <v>233</v>
      </c>
      <c r="D17" s="49" t="s">
        <v>256</v>
      </c>
      <c r="E17" s="112"/>
      <c r="F17" s="112"/>
      <c r="G17" s="113"/>
      <c r="H17" s="114">
        <v>10</v>
      </c>
      <c r="I17" s="113"/>
      <c r="J17" s="113"/>
    </row>
    <row r="18" spans="1:14" s="103" customFormat="1" ht="15.75" hidden="1" outlineLevel="2" thickBot="1" x14ac:dyDescent="0.3">
      <c r="A18" s="101" t="s">
        <v>222</v>
      </c>
      <c r="B18" s="102" t="s">
        <v>226</v>
      </c>
      <c r="C18" s="102" t="s">
        <v>234</v>
      </c>
      <c r="D18" s="49" t="s">
        <v>256</v>
      </c>
      <c r="E18" s="112"/>
      <c r="F18" s="112"/>
      <c r="G18" s="113"/>
      <c r="H18" s="114">
        <v>20</v>
      </c>
      <c r="I18" s="113"/>
      <c r="J18" s="113"/>
    </row>
    <row r="19" spans="1:14" s="103" customFormat="1" ht="15" hidden="1" outlineLevel="2" x14ac:dyDescent="0.25">
      <c r="A19" s="101" t="s">
        <v>222</v>
      </c>
      <c r="B19" s="99" t="s">
        <v>227</v>
      </c>
      <c r="C19" s="99" t="s">
        <v>235</v>
      </c>
      <c r="D19" s="49" t="s">
        <v>256</v>
      </c>
      <c r="E19" s="112"/>
      <c r="F19" s="112"/>
      <c r="G19" s="113"/>
      <c r="H19" s="113"/>
      <c r="I19" s="113"/>
      <c r="J19" s="113"/>
    </row>
    <row r="20" spans="1:14" s="103" customFormat="1" ht="15" hidden="1" outlineLevel="2" x14ac:dyDescent="0.25">
      <c r="A20" s="101" t="s">
        <v>222</v>
      </c>
      <c r="B20" s="101" t="s">
        <v>227</v>
      </c>
      <c r="C20" s="101" t="s">
        <v>236</v>
      </c>
      <c r="D20" s="49" t="s">
        <v>256</v>
      </c>
      <c r="E20" s="112"/>
      <c r="F20" s="112"/>
      <c r="G20" s="113">
        <v>15</v>
      </c>
      <c r="H20" s="113"/>
      <c r="I20" s="113"/>
      <c r="J20" s="113"/>
    </row>
    <row r="21" spans="1:14" s="103" customFormat="1" ht="15.75" hidden="1" outlineLevel="2" thickBot="1" x14ac:dyDescent="0.3">
      <c r="A21" s="101" t="s">
        <v>222</v>
      </c>
      <c r="B21" s="101" t="s">
        <v>227</v>
      </c>
      <c r="C21" s="101" t="s">
        <v>237</v>
      </c>
      <c r="D21" s="49" t="s">
        <v>256</v>
      </c>
      <c r="E21" s="117"/>
      <c r="F21" s="117"/>
      <c r="G21" s="118"/>
      <c r="H21" s="118"/>
      <c r="I21" s="118"/>
      <c r="J21" s="118"/>
    </row>
    <row r="22" spans="1:14" s="108" customFormat="1" ht="15.75" outlineLevel="1" collapsed="1" thickBot="1" x14ac:dyDescent="0.3">
      <c r="A22" s="105" t="s">
        <v>223</v>
      </c>
      <c r="B22" s="106"/>
      <c r="C22" s="106"/>
      <c r="D22" s="107"/>
      <c r="E22" s="109"/>
      <c r="F22" s="111"/>
      <c r="G22" s="109"/>
      <c r="H22" s="109"/>
      <c r="I22" s="109"/>
      <c r="J22" s="109"/>
    </row>
    <row r="23" spans="1:14" s="103" customFormat="1" ht="15" hidden="1" outlineLevel="2" x14ac:dyDescent="0.25">
      <c r="A23" s="101" t="s">
        <v>223</v>
      </c>
      <c r="B23" s="101" t="s">
        <v>225</v>
      </c>
      <c r="C23" s="101" t="s">
        <v>245</v>
      </c>
      <c r="D23" s="49" t="s">
        <v>256</v>
      </c>
      <c r="E23" s="115"/>
      <c r="F23" s="115"/>
      <c r="G23" s="115"/>
      <c r="H23" s="115"/>
      <c r="I23" s="115"/>
      <c r="J23" s="115"/>
      <c r="K23" s="49"/>
      <c r="L23" s="49"/>
      <c r="M23" s="49"/>
      <c r="N23" s="49"/>
    </row>
    <row r="24" spans="1:14" s="103" customFormat="1" ht="15" hidden="1" outlineLevel="2" x14ac:dyDescent="0.25">
      <c r="A24" s="101" t="s">
        <v>223</v>
      </c>
      <c r="B24" s="101" t="s">
        <v>225</v>
      </c>
      <c r="C24" s="101" t="s">
        <v>238</v>
      </c>
      <c r="D24" s="49" t="s">
        <v>256</v>
      </c>
      <c r="E24" s="112"/>
      <c r="F24" s="112"/>
      <c r="G24" s="112"/>
      <c r="H24" s="112"/>
      <c r="I24" s="112"/>
      <c r="J24" s="112"/>
      <c r="K24" s="49"/>
      <c r="L24" s="49"/>
      <c r="M24" s="49"/>
      <c r="N24" s="49"/>
    </row>
    <row r="25" spans="1:14" s="103" customFormat="1" ht="15.75" hidden="1" outlineLevel="2" thickBot="1" x14ac:dyDescent="0.3">
      <c r="A25" s="101" t="s">
        <v>223</v>
      </c>
      <c r="B25" s="102" t="s">
        <v>225</v>
      </c>
      <c r="C25" s="102" t="s">
        <v>239</v>
      </c>
      <c r="D25" s="49" t="s">
        <v>256</v>
      </c>
      <c r="E25" s="112"/>
      <c r="F25" s="112"/>
      <c r="G25" s="112"/>
      <c r="H25" s="112"/>
      <c r="I25" s="112"/>
      <c r="J25" s="112"/>
      <c r="K25" s="49"/>
      <c r="L25" s="49"/>
      <c r="M25" s="49"/>
      <c r="N25" s="49"/>
    </row>
    <row r="26" spans="1:14" s="103" customFormat="1" ht="15" hidden="1" outlineLevel="2" x14ac:dyDescent="0.25">
      <c r="A26" s="101" t="s">
        <v>223</v>
      </c>
      <c r="B26" s="99" t="s">
        <v>228</v>
      </c>
      <c r="C26" s="99" t="s">
        <v>240</v>
      </c>
      <c r="D26" s="49" t="s">
        <v>256</v>
      </c>
      <c r="E26" s="112"/>
      <c r="F26" s="112"/>
      <c r="G26" s="112"/>
      <c r="H26" s="112"/>
      <c r="I26" s="112"/>
      <c r="J26" s="112"/>
      <c r="K26" s="49"/>
      <c r="L26" s="49"/>
      <c r="M26" s="49"/>
      <c r="N26" s="49"/>
    </row>
    <row r="27" spans="1:14" s="103" customFormat="1" ht="15.75" hidden="1" outlineLevel="2" thickBot="1" x14ac:dyDescent="0.3">
      <c r="A27" s="101" t="s">
        <v>223</v>
      </c>
      <c r="B27" s="102" t="s">
        <v>228</v>
      </c>
      <c r="C27" s="102" t="s">
        <v>241</v>
      </c>
      <c r="D27" s="49" t="s">
        <v>256</v>
      </c>
      <c r="E27" s="112"/>
      <c r="F27" s="112"/>
      <c r="G27" s="112"/>
      <c r="H27" s="112"/>
      <c r="I27" s="112"/>
      <c r="J27" s="112"/>
      <c r="K27" s="49"/>
      <c r="L27" s="49"/>
      <c r="M27" s="49"/>
      <c r="N27" s="49"/>
    </row>
    <row r="28" spans="1:14" s="103" customFormat="1" ht="15" hidden="1" outlineLevel="2" x14ac:dyDescent="0.25">
      <c r="A28" s="101" t="s">
        <v>223</v>
      </c>
      <c r="B28" s="99" t="s">
        <v>229</v>
      </c>
      <c r="C28" s="99" t="s">
        <v>242</v>
      </c>
      <c r="D28" s="49" t="s">
        <v>256</v>
      </c>
      <c r="E28" s="112"/>
      <c r="F28" s="112"/>
      <c r="G28" s="112"/>
      <c r="H28" s="112"/>
      <c r="I28" s="112"/>
      <c r="J28" s="112"/>
      <c r="K28" s="49"/>
      <c r="L28" s="49"/>
      <c r="M28" s="49"/>
      <c r="N28" s="49"/>
    </row>
    <row r="29" spans="1:14" s="103" customFormat="1" ht="15" hidden="1" outlineLevel="2" x14ac:dyDescent="0.25">
      <c r="A29" s="101" t="s">
        <v>223</v>
      </c>
      <c r="B29" s="101" t="s">
        <v>229</v>
      </c>
      <c r="C29" s="101" t="s">
        <v>243</v>
      </c>
      <c r="D29" s="49" t="s">
        <v>256</v>
      </c>
      <c r="E29" s="112"/>
      <c r="F29" s="112"/>
      <c r="G29" s="112">
        <v>15</v>
      </c>
      <c r="H29" s="112"/>
      <c r="I29" s="112"/>
      <c r="J29" s="112">
        <v>10</v>
      </c>
      <c r="K29" s="49"/>
      <c r="L29" s="49"/>
      <c r="M29" s="49"/>
      <c r="N29" s="49"/>
    </row>
    <row r="30" spans="1:14" s="103" customFormat="1" ht="15.75" hidden="1" outlineLevel="2" thickBot="1" x14ac:dyDescent="0.3">
      <c r="A30" s="102" t="s">
        <v>223</v>
      </c>
      <c r="B30" s="102" t="s">
        <v>229</v>
      </c>
      <c r="C30" s="102" t="s">
        <v>244</v>
      </c>
      <c r="D30" s="49" t="s">
        <v>256</v>
      </c>
      <c r="E30" s="112"/>
      <c r="F30" s="112"/>
      <c r="G30" s="112"/>
      <c r="H30" s="112"/>
      <c r="I30" s="112"/>
      <c r="J30" s="112">
        <v>50</v>
      </c>
      <c r="K30" s="49"/>
      <c r="L30" s="49"/>
      <c r="M30" s="49"/>
      <c r="N30" s="49"/>
    </row>
    <row r="31" spans="1:14" s="103" customFormat="1" ht="15" x14ac:dyDescent="0.25">
      <c r="A31" s="49"/>
      <c r="B31" s="49"/>
      <c r="C31" s="49"/>
      <c r="D31" s="49"/>
      <c r="E31" s="49"/>
      <c r="F31" s="49"/>
      <c r="G31" s="1" t="s">
        <v>204</v>
      </c>
      <c r="H31" s="1" t="s">
        <v>204</v>
      </c>
      <c r="I31" s="1" t="s">
        <v>204</v>
      </c>
      <c r="J31" s="1" t="s">
        <v>204</v>
      </c>
      <c r="K31" s="49"/>
      <c r="L31" s="49"/>
      <c r="M31" s="49"/>
      <c r="N31" s="49"/>
    </row>
    <row r="32" spans="1:14" s="103" customFormat="1" ht="15" x14ac:dyDescent="0.25">
      <c r="A32" s="49"/>
      <c r="B32" s="49"/>
      <c r="C32" s="49"/>
      <c r="D32" s="49"/>
      <c r="E32" s="49"/>
      <c r="F32" s="49"/>
      <c r="G32" s="104">
        <f>SUM(G3:G30)</f>
        <v>80</v>
      </c>
      <c r="H32" s="104">
        <f>SUM(H3:H30)</f>
        <v>100</v>
      </c>
      <c r="I32" s="104">
        <f>SUM(I3:I30)</f>
        <v>100</v>
      </c>
      <c r="J32" s="104">
        <f>SUM(J3:J30)</f>
        <v>110</v>
      </c>
      <c r="K32" s="49"/>
      <c r="L32" s="49"/>
      <c r="M32" s="49"/>
      <c r="N32" s="49"/>
    </row>
    <row r="33" spans="1:14" s="103" customFormat="1" ht="15" x14ac:dyDescent="0.25">
      <c r="A33" s="49"/>
      <c r="B33" s="49"/>
      <c r="C33" s="49"/>
      <c r="D33" s="49"/>
      <c r="E33" s="49"/>
      <c r="F33" s="49"/>
      <c r="G33" s="49"/>
      <c r="H33" s="49"/>
      <c r="I33" s="49"/>
      <c r="J33" s="49"/>
      <c r="K33" s="49"/>
      <c r="L33" s="49"/>
      <c r="M33" s="49"/>
      <c r="N33" s="49"/>
    </row>
    <row r="34" spans="1:14" s="103" customFormat="1" ht="15" x14ac:dyDescent="0.25">
      <c r="A34" s="49"/>
      <c r="B34" s="49"/>
      <c r="C34" s="49"/>
      <c r="D34" s="49"/>
      <c r="E34" s="49"/>
      <c r="F34" s="49"/>
      <c r="G34" s="49"/>
      <c r="H34" s="49"/>
      <c r="I34" s="49"/>
      <c r="J34" s="49"/>
      <c r="K34" s="49"/>
      <c r="L34" s="49"/>
      <c r="M34" s="49"/>
      <c r="N34" s="49"/>
    </row>
    <row r="35" spans="1:14" s="103" customFormat="1" ht="15" x14ac:dyDescent="0.25">
      <c r="A35" s="49"/>
      <c r="B35" s="49"/>
      <c r="C35" s="49"/>
      <c r="D35" s="49"/>
      <c r="E35" s="49"/>
      <c r="F35" s="49"/>
      <c r="G35" s="49"/>
      <c r="H35" s="49"/>
      <c r="I35" s="49"/>
      <c r="J35" s="49"/>
      <c r="K35" s="49"/>
      <c r="L35" s="49"/>
      <c r="M35" s="49"/>
      <c r="N35" s="49"/>
    </row>
    <row r="36" spans="1:14" s="103" customFormat="1" ht="15" x14ac:dyDescent="0.25">
      <c r="A36" s="49"/>
      <c r="B36" s="49"/>
      <c r="C36" s="49"/>
      <c r="D36" s="49"/>
      <c r="E36" s="49"/>
      <c r="F36" s="49"/>
      <c r="G36" s="49"/>
      <c r="H36" s="49"/>
      <c r="I36" s="49"/>
      <c r="J36" s="49"/>
      <c r="K36" s="49"/>
      <c r="L36" s="49"/>
      <c r="M36" s="49"/>
      <c r="N36" s="49"/>
    </row>
    <row r="37" spans="1:14" s="103" customFormat="1" ht="15" x14ac:dyDescent="0.25">
      <c r="A37" s="49"/>
      <c r="B37" s="49"/>
      <c r="C37" s="49"/>
      <c r="D37" s="49"/>
      <c r="E37" s="49"/>
      <c r="F37" s="49"/>
      <c r="G37" s="49"/>
      <c r="H37" s="49"/>
      <c r="I37" s="49"/>
      <c r="J37" s="49"/>
      <c r="K37" s="49"/>
      <c r="L37" s="49"/>
      <c r="M37" s="49"/>
      <c r="N37" s="49"/>
    </row>
    <row r="38" spans="1:14" s="103" customFormat="1" ht="15" x14ac:dyDescent="0.25">
      <c r="A38" s="49"/>
      <c r="B38" s="49"/>
      <c r="C38" s="49"/>
      <c r="D38" s="49"/>
      <c r="E38" s="49"/>
      <c r="F38" s="49"/>
      <c r="G38" s="49"/>
      <c r="H38" s="49"/>
      <c r="I38" s="49"/>
      <c r="J38" s="49"/>
      <c r="K38" s="49"/>
      <c r="L38" s="49"/>
      <c r="M38" s="49"/>
      <c r="N38" s="49"/>
    </row>
    <row r="39" spans="1:14" s="103" customFormat="1" ht="15" x14ac:dyDescent="0.25">
      <c r="A39" s="49"/>
      <c r="B39" s="49"/>
      <c r="C39" s="49"/>
      <c r="D39" s="49"/>
      <c r="E39" s="49"/>
      <c r="F39" s="49"/>
      <c r="G39" s="49"/>
      <c r="H39" s="49"/>
      <c r="I39" s="49"/>
      <c r="J39" s="49"/>
      <c r="K39" s="49"/>
      <c r="L39" s="49"/>
      <c r="M39" s="49"/>
      <c r="N39" s="49"/>
    </row>
    <row r="40" spans="1:14" s="103" customFormat="1" ht="15" x14ac:dyDescent="0.25">
      <c r="A40" s="49"/>
      <c r="B40" s="49"/>
      <c r="C40" s="49"/>
      <c r="D40" s="49"/>
      <c r="E40" s="49"/>
      <c r="F40" s="49"/>
      <c r="G40" s="49"/>
      <c r="H40" s="49"/>
      <c r="I40" s="49"/>
      <c r="J40" s="49"/>
      <c r="K40" s="49"/>
      <c r="L40" s="49"/>
      <c r="M40" s="49"/>
      <c r="N40" s="49"/>
    </row>
    <row r="41" spans="1:14" s="103" customFormat="1" ht="15" x14ac:dyDescent="0.25">
      <c r="A41" s="49"/>
      <c r="B41" s="49"/>
      <c r="C41" s="49"/>
      <c r="D41" s="49"/>
      <c r="E41" s="49"/>
      <c r="F41" s="49"/>
      <c r="G41" s="49"/>
      <c r="H41" s="49"/>
      <c r="I41" s="49"/>
      <c r="J41" s="49"/>
      <c r="K41" s="49"/>
      <c r="L41" s="49"/>
      <c r="M41" s="49"/>
      <c r="N41" s="49"/>
    </row>
    <row r="42" spans="1:14" s="103" customFormat="1" ht="15" x14ac:dyDescent="0.25">
      <c r="A42" s="49"/>
      <c r="B42" s="49"/>
      <c r="C42" s="49"/>
      <c r="D42" s="49"/>
      <c r="E42" s="49"/>
      <c r="F42" s="49"/>
      <c r="G42" s="49"/>
      <c r="H42" s="49"/>
      <c r="I42" s="49"/>
      <c r="J42" s="49"/>
      <c r="K42" s="49"/>
      <c r="L42" s="49"/>
      <c r="M42" s="49"/>
      <c r="N42" s="49"/>
    </row>
    <row r="43" spans="1:14" s="103" customFormat="1" ht="15" x14ac:dyDescent="0.25">
      <c r="A43" s="49"/>
      <c r="B43" s="49"/>
      <c r="C43" s="49"/>
      <c r="D43" s="49"/>
      <c r="E43" s="49"/>
      <c r="F43" s="49"/>
      <c r="G43" s="49"/>
      <c r="H43" s="49"/>
      <c r="I43" s="49"/>
      <c r="J43" s="49"/>
      <c r="K43" s="49"/>
      <c r="L43" s="49"/>
      <c r="M43" s="49"/>
      <c r="N43" s="49"/>
    </row>
    <row r="44" spans="1:14" s="103" customFormat="1" ht="15" x14ac:dyDescent="0.25">
      <c r="A44" s="49"/>
      <c r="B44" s="49"/>
      <c r="C44" s="49"/>
      <c r="D44" s="49"/>
      <c r="E44" s="49"/>
      <c r="F44" s="49"/>
      <c r="G44" s="49"/>
      <c r="H44" s="49"/>
      <c r="I44" s="49"/>
      <c r="J44" s="49"/>
      <c r="K44" s="49"/>
      <c r="L44" s="49"/>
      <c r="M44" s="49"/>
      <c r="N44" s="49"/>
    </row>
    <row r="45" spans="1:14" s="103" customFormat="1" ht="15" x14ac:dyDescent="0.25">
      <c r="A45" s="49"/>
      <c r="B45" s="49"/>
      <c r="C45" s="49"/>
      <c r="D45" s="49"/>
      <c r="E45" s="49"/>
      <c r="F45" s="49"/>
      <c r="G45" s="49"/>
      <c r="H45" s="49"/>
      <c r="I45" s="49"/>
      <c r="J45" s="49"/>
      <c r="K45" s="49"/>
      <c r="L45" s="49"/>
      <c r="M45" s="49"/>
      <c r="N45" s="49"/>
    </row>
    <row r="46" spans="1:14" s="103" customFormat="1" ht="15" x14ac:dyDescent="0.25">
      <c r="A46" s="49"/>
      <c r="B46" s="49"/>
      <c r="C46" s="49"/>
      <c r="D46" s="49"/>
      <c r="E46" s="49"/>
      <c r="F46" s="49"/>
      <c r="G46" s="49"/>
      <c r="H46" s="49"/>
      <c r="I46" s="49"/>
      <c r="J46" s="49"/>
      <c r="K46" s="49"/>
      <c r="L46" s="49"/>
      <c r="M46" s="49"/>
      <c r="N46" s="49"/>
    </row>
    <row r="47" spans="1:14" s="103" customFormat="1" ht="15" x14ac:dyDescent="0.25">
      <c r="A47" s="49"/>
      <c r="B47" s="49"/>
      <c r="C47" s="49"/>
      <c r="D47" s="49"/>
      <c r="E47" s="49"/>
      <c r="F47" s="49"/>
      <c r="G47" s="49"/>
      <c r="H47" s="49"/>
      <c r="I47" s="49"/>
      <c r="J47" s="49"/>
      <c r="K47" s="49"/>
      <c r="L47" s="49"/>
      <c r="M47" s="49"/>
      <c r="N47" s="49"/>
    </row>
    <row r="48" spans="1:14" s="103" customFormat="1" ht="15" x14ac:dyDescent="0.25">
      <c r="A48" s="49"/>
      <c r="B48" s="49"/>
      <c r="C48" s="49"/>
      <c r="D48" s="49"/>
      <c r="E48" s="49"/>
      <c r="F48" s="49"/>
      <c r="G48" s="49"/>
      <c r="H48" s="49"/>
      <c r="I48" s="49"/>
      <c r="J48" s="49"/>
      <c r="K48" s="49"/>
      <c r="L48" s="49"/>
      <c r="M48" s="49"/>
      <c r="N48" s="49"/>
    </row>
    <row r="49" spans="1:14" s="103" customFormat="1" ht="15" x14ac:dyDescent="0.25">
      <c r="A49" s="49"/>
      <c r="B49" s="49"/>
      <c r="C49" s="49"/>
      <c r="D49" s="49"/>
      <c r="E49" s="49"/>
      <c r="F49" s="49"/>
      <c r="G49" s="49"/>
      <c r="H49" s="49"/>
      <c r="I49" s="49"/>
      <c r="J49" s="49"/>
      <c r="K49" s="49"/>
      <c r="L49" s="49"/>
      <c r="M49" s="49"/>
      <c r="N49" s="49"/>
    </row>
    <row r="50" spans="1:14" s="103" customFormat="1" x14ac:dyDescent="0.3">
      <c r="A50" s="49"/>
      <c r="B50" s="49"/>
      <c r="C50" s="49"/>
      <c r="D50" s="49"/>
      <c r="E50" s="49"/>
      <c r="F50" s="49"/>
      <c r="G50" s="49"/>
      <c r="H50" s="49"/>
      <c r="I50" s="49"/>
      <c r="J50" s="49"/>
      <c r="K50" s="49"/>
      <c r="L50" s="49"/>
      <c r="M50" s="49"/>
      <c r="N50" s="49"/>
    </row>
    <row r="51" spans="1:14" s="103" customFormat="1" x14ac:dyDescent="0.3">
      <c r="A51" s="49"/>
      <c r="B51" s="49"/>
      <c r="C51" s="49"/>
      <c r="D51" s="49"/>
      <c r="E51" s="49"/>
      <c r="F51" s="49"/>
      <c r="G51" s="49"/>
      <c r="H51" s="49"/>
      <c r="I51" s="49"/>
      <c r="J51" s="49"/>
      <c r="K51" s="49"/>
      <c r="L51" s="49"/>
      <c r="M51" s="49"/>
      <c r="N51" s="49"/>
    </row>
    <row r="52" spans="1:14" s="103" customFormat="1" x14ac:dyDescent="0.3">
      <c r="A52" s="49"/>
      <c r="B52" s="49"/>
      <c r="C52" s="49"/>
      <c r="D52" s="49"/>
      <c r="E52" s="49"/>
      <c r="F52" s="49"/>
      <c r="G52" s="49"/>
      <c r="H52" s="49"/>
      <c r="I52" s="49"/>
      <c r="J52" s="49"/>
      <c r="K52" s="49"/>
      <c r="L52" s="49"/>
      <c r="M52" s="49"/>
      <c r="N52" s="49"/>
    </row>
    <row r="53" spans="1:14" s="103" customFormat="1" x14ac:dyDescent="0.3">
      <c r="A53" s="49"/>
      <c r="B53" s="49"/>
      <c r="C53" s="49"/>
      <c r="D53" s="49"/>
      <c r="E53" s="49"/>
      <c r="F53" s="49"/>
      <c r="G53" s="49"/>
      <c r="H53" s="49"/>
      <c r="I53" s="49"/>
      <c r="J53" s="49"/>
      <c r="K53" s="49"/>
      <c r="L53" s="49"/>
      <c r="M53" s="49"/>
      <c r="N53" s="49"/>
    </row>
    <row r="54" spans="1:14" s="103" customFormat="1" x14ac:dyDescent="0.3">
      <c r="A54" s="49"/>
      <c r="B54" s="49"/>
      <c r="C54" s="49"/>
      <c r="D54" s="49"/>
      <c r="E54" s="49"/>
      <c r="F54" s="49"/>
      <c r="G54" s="49"/>
      <c r="H54" s="49"/>
      <c r="I54" s="49"/>
      <c r="J54" s="49"/>
      <c r="K54" s="49"/>
      <c r="L54" s="49"/>
      <c r="M54" s="49"/>
      <c r="N54" s="49"/>
    </row>
    <row r="55" spans="1:14" s="103" customFormat="1" x14ac:dyDescent="0.3">
      <c r="A55" s="49"/>
      <c r="B55" s="49"/>
      <c r="C55" s="49"/>
      <c r="D55" s="49"/>
      <c r="E55" s="49"/>
      <c r="F55" s="49"/>
      <c r="G55" s="49"/>
      <c r="H55" s="49"/>
      <c r="I55" s="49"/>
      <c r="J55" s="49"/>
      <c r="K55" s="49"/>
      <c r="L55" s="49"/>
      <c r="M55" s="49"/>
      <c r="N55" s="49"/>
    </row>
    <row r="56" spans="1:14" s="103" customFormat="1" x14ac:dyDescent="0.3">
      <c r="A56" s="49"/>
      <c r="B56" s="49"/>
      <c r="C56" s="49"/>
      <c r="D56" s="49"/>
      <c r="E56" s="49"/>
      <c r="F56" s="49"/>
      <c r="G56" s="49"/>
      <c r="H56" s="49"/>
      <c r="I56" s="49"/>
      <c r="J56" s="49"/>
      <c r="K56" s="49"/>
      <c r="L56" s="49"/>
      <c r="M56" s="49"/>
      <c r="N56" s="49"/>
    </row>
    <row r="57" spans="1:14" s="103" customFormat="1" x14ac:dyDescent="0.3"/>
    <row r="58" spans="1:14" s="103" customFormat="1" x14ac:dyDescent="0.3"/>
    <row r="59" spans="1:14" s="103" customFormat="1" x14ac:dyDescent="0.3"/>
    <row r="60" spans="1:14" s="103" customFormat="1" x14ac:dyDescent="0.3"/>
    <row r="61" spans="1:14" s="103" customFormat="1" x14ac:dyDescent="0.3"/>
    <row r="62" spans="1:14" s="103" customFormat="1" x14ac:dyDescent="0.3"/>
    <row r="63" spans="1:14" s="103" customFormat="1" x14ac:dyDescent="0.3"/>
    <row r="64" spans="1:14" s="103" customFormat="1" x14ac:dyDescent="0.3"/>
    <row r="65" s="103" customFormat="1" x14ac:dyDescent="0.3"/>
    <row r="66" s="103" customFormat="1" x14ac:dyDescent="0.3"/>
    <row r="67" s="103" customFormat="1" x14ac:dyDescent="0.3"/>
    <row r="68" s="103" customFormat="1" x14ac:dyDescent="0.3"/>
  </sheetData>
  <conditionalFormatting sqref="G32:H32 J32">
    <cfRule type="cellIs" dxfId="5" priority="4" operator="greaterThan">
      <formula>100</formula>
    </cfRule>
    <cfRule type="cellIs" dxfId="4" priority="5" operator="lessThan">
      <formula>100</formula>
    </cfRule>
    <cfRule type="cellIs" dxfId="3" priority="6" operator="equal">
      <formula>100</formula>
    </cfRule>
  </conditionalFormatting>
  <conditionalFormatting sqref="I32">
    <cfRule type="cellIs" dxfId="2" priority="1" operator="greaterThan">
      <formula>100</formula>
    </cfRule>
    <cfRule type="cellIs" dxfId="1" priority="2" operator="lessThan">
      <formula>100</formula>
    </cfRule>
    <cfRule type="cellIs" dxfId="0" priority="3" operator="equal">
      <formula>100</formula>
    </cfRule>
  </conditionalFormatting>
  <pageMargins left="0.7" right="0.7" top="0.75" bottom="0.75" header="0.3" footer="0.3"/>
  <pageSetup paperSize="9" orientation="portrait" r:id="rId1"/>
  <rowBreaks count="1" manualBreakCount="1">
    <brk id="1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63"/>
  <sheetViews>
    <sheetView zoomScale="85" zoomScaleNormal="85" workbookViewId="0"/>
  </sheetViews>
  <sheetFormatPr defaultColWidth="9.109375" defaultRowHeight="14.4" x14ac:dyDescent="0.3"/>
  <cols>
    <col min="1" max="1" width="41.5546875" style="20" customWidth="1"/>
    <col min="2" max="2" width="42.44140625" style="20" customWidth="1"/>
    <col min="3" max="3" width="11.109375" style="20" customWidth="1"/>
    <col min="4" max="4" width="53" style="20" customWidth="1"/>
    <col min="5" max="5" width="32.6640625" style="20" customWidth="1"/>
    <col min="6" max="16384" width="9.109375" style="20"/>
  </cols>
  <sheetData>
    <row r="1" spans="1:5" ht="30.75" thickBot="1" x14ac:dyDescent="0.3">
      <c r="A1" s="21" t="s">
        <v>43</v>
      </c>
      <c r="B1" s="22" t="s">
        <v>207</v>
      </c>
      <c r="C1" s="22" t="s">
        <v>44</v>
      </c>
      <c r="D1" s="23" t="s">
        <v>45</v>
      </c>
      <c r="E1" s="24" t="s">
        <v>46</v>
      </c>
    </row>
    <row r="2" spans="1:5" ht="35.1" customHeight="1" thickBot="1" x14ac:dyDescent="0.3">
      <c r="A2" s="25" t="s">
        <v>47</v>
      </c>
      <c r="B2" s="26" t="s">
        <v>49</v>
      </c>
      <c r="C2" s="26" t="s">
        <v>48</v>
      </c>
      <c r="D2" s="26" t="s">
        <v>50</v>
      </c>
      <c r="E2" s="22" t="s">
        <v>166</v>
      </c>
    </row>
    <row r="3" spans="1:5" ht="35.1" customHeight="1" thickBot="1" x14ac:dyDescent="0.35">
      <c r="A3" s="25" t="s">
        <v>47</v>
      </c>
      <c r="B3" s="26" t="s">
        <v>51</v>
      </c>
      <c r="C3" s="26" t="s">
        <v>48</v>
      </c>
      <c r="D3" s="26" t="s">
        <v>52</v>
      </c>
      <c r="E3" s="22" t="s">
        <v>166</v>
      </c>
    </row>
    <row r="4" spans="1:5" ht="35.1" customHeight="1" thickBot="1" x14ac:dyDescent="0.3">
      <c r="A4" s="25" t="s">
        <v>47</v>
      </c>
      <c r="B4" s="26" t="s">
        <v>53</v>
      </c>
      <c r="C4" s="26" t="s">
        <v>48</v>
      </c>
      <c r="D4" s="26" t="s">
        <v>54</v>
      </c>
      <c r="E4" s="22" t="s">
        <v>166</v>
      </c>
    </row>
    <row r="5" spans="1:5" ht="35.1" customHeight="1" thickBot="1" x14ac:dyDescent="0.3">
      <c r="A5" s="27" t="s">
        <v>55</v>
      </c>
      <c r="B5" s="28" t="s">
        <v>56</v>
      </c>
      <c r="C5" s="28" t="s">
        <v>57</v>
      </c>
      <c r="D5" s="28"/>
      <c r="E5" s="22" t="s">
        <v>166</v>
      </c>
    </row>
    <row r="6" spans="1:5" ht="35.1" customHeight="1" thickBot="1" x14ac:dyDescent="0.3">
      <c r="A6" s="27" t="s">
        <v>55</v>
      </c>
      <c r="B6" s="28" t="s">
        <v>58</v>
      </c>
      <c r="C6" s="28" t="s">
        <v>48</v>
      </c>
      <c r="D6" s="28"/>
      <c r="E6" s="22" t="s">
        <v>166</v>
      </c>
    </row>
    <row r="7" spans="1:5" ht="35.1" customHeight="1" thickBot="1" x14ac:dyDescent="0.3">
      <c r="A7" s="29" t="s">
        <v>59</v>
      </c>
      <c r="B7" s="26" t="s">
        <v>60</v>
      </c>
      <c r="C7" s="30" t="s">
        <v>61</v>
      </c>
      <c r="D7" s="30"/>
      <c r="E7" s="22" t="s">
        <v>166</v>
      </c>
    </row>
    <row r="8" spans="1:5" ht="35.1" customHeight="1" thickBot="1" x14ac:dyDescent="0.3">
      <c r="A8" s="29" t="s">
        <v>59</v>
      </c>
      <c r="B8" s="26" t="s">
        <v>62</v>
      </c>
      <c r="C8" s="30" t="s">
        <v>48</v>
      </c>
      <c r="D8" s="28" t="s">
        <v>63</v>
      </c>
      <c r="E8" s="22" t="s">
        <v>166</v>
      </c>
    </row>
    <row r="9" spans="1:5" ht="35.1" customHeight="1" thickBot="1" x14ac:dyDescent="0.35">
      <c r="A9" s="29" t="s">
        <v>59</v>
      </c>
      <c r="B9" s="28" t="s">
        <v>64</v>
      </c>
      <c r="C9" s="28" t="s">
        <v>48</v>
      </c>
      <c r="D9" s="28" t="s">
        <v>65</v>
      </c>
      <c r="E9" s="22" t="s">
        <v>166</v>
      </c>
    </row>
    <row r="10" spans="1:5" ht="35.1" customHeight="1" thickBot="1" x14ac:dyDescent="0.35">
      <c r="A10" s="29" t="s">
        <v>59</v>
      </c>
      <c r="B10" s="31" t="s">
        <v>66</v>
      </c>
      <c r="C10" s="31" t="s">
        <v>48</v>
      </c>
      <c r="D10" s="31" t="s">
        <v>67</v>
      </c>
      <c r="E10" s="22" t="s">
        <v>166</v>
      </c>
    </row>
    <row r="11" spans="1:5" ht="35.1" customHeight="1" thickBot="1" x14ac:dyDescent="0.3">
      <c r="A11" s="29" t="s">
        <v>59</v>
      </c>
      <c r="B11" s="31" t="s">
        <v>68</v>
      </c>
      <c r="C11" s="31" t="s">
        <v>48</v>
      </c>
      <c r="D11" s="31" t="s">
        <v>69</v>
      </c>
      <c r="E11" s="22" t="s">
        <v>166</v>
      </c>
    </row>
    <row r="12" spans="1:5" ht="35.1" customHeight="1" thickBot="1" x14ac:dyDescent="0.35">
      <c r="A12" s="29" t="s">
        <v>59</v>
      </c>
      <c r="B12" s="31" t="s">
        <v>70</v>
      </c>
      <c r="C12" s="31" t="s">
        <v>48</v>
      </c>
      <c r="D12" s="31" t="s">
        <v>71</v>
      </c>
      <c r="E12" s="22" t="s">
        <v>166</v>
      </c>
    </row>
    <row r="13" spans="1:5" ht="35.1" customHeight="1" thickBot="1" x14ac:dyDescent="0.35">
      <c r="A13" s="29" t="s">
        <v>59</v>
      </c>
      <c r="B13" s="31" t="s">
        <v>72</v>
      </c>
      <c r="C13" s="31" t="s">
        <v>48</v>
      </c>
      <c r="D13" s="31" t="s">
        <v>73</v>
      </c>
      <c r="E13" s="22" t="s">
        <v>166</v>
      </c>
    </row>
    <row r="14" spans="1:5" ht="35.1" customHeight="1" thickBot="1" x14ac:dyDescent="0.35">
      <c r="A14" s="29" t="s">
        <v>59</v>
      </c>
      <c r="B14" s="31" t="s">
        <v>74</v>
      </c>
      <c r="C14" s="31" t="s">
        <v>48</v>
      </c>
      <c r="D14" s="31" t="s">
        <v>75</v>
      </c>
      <c r="E14" s="22" t="s">
        <v>166</v>
      </c>
    </row>
    <row r="15" spans="1:5" ht="35.1" customHeight="1" thickBot="1" x14ac:dyDescent="0.35">
      <c r="A15" s="29" t="s">
        <v>59</v>
      </c>
      <c r="B15" s="31" t="s">
        <v>76</v>
      </c>
      <c r="C15" s="30" t="s">
        <v>48</v>
      </c>
      <c r="D15" s="32"/>
      <c r="E15" s="22" t="s">
        <v>166</v>
      </c>
    </row>
    <row r="16" spans="1:5" ht="35.1" customHeight="1" thickBot="1" x14ac:dyDescent="0.35">
      <c r="A16" s="29" t="s">
        <v>59</v>
      </c>
      <c r="B16" s="31" t="s">
        <v>77</v>
      </c>
      <c r="C16" s="30" t="s">
        <v>48</v>
      </c>
      <c r="D16" s="31" t="s">
        <v>78</v>
      </c>
      <c r="E16" s="22" t="s">
        <v>166</v>
      </c>
    </row>
    <row r="17" spans="1:5" ht="35.1" customHeight="1" thickBot="1" x14ac:dyDescent="0.35">
      <c r="A17" s="29" t="s">
        <v>59</v>
      </c>
      <c r="B17" s="30" t="s">
        <v>79</v>
      </c>
      <c r="C17" s="30" t="s">
        <v>48</v>
      </c>
      <c r="D17" s="30" t="s">
        <v>80</v>
      </c>
      <c r="E17" s="22" t="s">
        <v>166</v>
      </c>
    </row>
    <row r="18" spans="1:5" ht="35.1" customHeight="1" thickBot="1" x14ac:dyDescent="0.35">
      <c r="A18" s="29" t="s">
        <v>59</v>
      </c>
      <c r="B18" s="31" t="s">
        <v>81</v>
      </c>
      <c r="C18" s="30" t="s">
        <v>48</v>
      </c>
      <c r="D18" s="31" t="s">
        <v>82</v>
      </c>
      <c r="E18" s="22" t="s">
        <v>166</v>
      </c>
    </row>
    <row r="19" spans="1:5" ht="35.1" customHeight="1" thickBot="1" x14ac:dyDescent="0.35">
      <c r="A19" s="27" t="s">
        <v>83</v>
      </c>
      <c r="B19" s="28" t="s">
        <v>84</v>
      </c>
      <c r="C19" s="28" t="s">
        <v>61</v>
      </c>
      <c r="D19" s="28" t="s">
        <v>85</v>
      </c>
      <c r="E19" s="22" t="s">
        <v>166</v>
      </c>
    </row>
    <row r="20" spans="1:5" ht="35.1" customHeight="1" thickBot="1" x14ac:dyDescent="0.35">
      <c r="A20" s="27" t="s">
        <v>83</v>
      </c>
      <c r="B20" s="28" t="s">
        <v>86</v>
      </c>
      <c r="C20" s="28" t="s">
        <v>61</v>
      </c>
      <c r="D20" s="28" t="s">
        <v>87</v>
      </c>
      <c r="E20" s="22" t="s">
        <v>166</v>
      </c>
    </row>
    <row r="21" spans="1:5" ht="35.1" customHeight="1" thickBot="1" x14ac:dyDescent="0.35">
      <c r="A21" s="25" t="s">
        <v>88</v>
      </c>
      <c r="B21" s="26" t="s">
        <v>89</v>
      </c>
      <c r="C21" s="32" t="s">
        <v>61</v>
      </c>
      <c r="D21" s="32"/>
      <c r="E21" s="22" t="s">
        <v>166</v>
      </c>
    </row>
    <row r="22" spans="1:5" ht="35.1" customHeight="1" thickBot="1" x14ac:dyDescent="0.35">
      <c r="A22" s="25" t="s">
        <v>88</v>
      </c>
      <c r="B22" s="26" t="s">
        <v>90</v>
      </c>
      <c r="C22" s="26" t="s">
        <v>61</v>
      </c>
      <c r="D22" s="26"/>
      <c r="E22" s="22" t="s">
        <v>166</v>
      </c>
    </row>
    <row r="23" spans="1:5" ht="35.1" customHeight="1" thickBot="1" x14ac:dyDescent="0.35">
      <c r="A23" s="25" t="s">
        <v>88</v>
      </c>
      <c r="B23" s="30" t="s">
        <v>91</v>
      </c>
      <c r="C23" s="32" t="s">
        <v>61</v>
      </c>
      <c r="D23" s="32"/>
      <c r="E23" s="22" t="s">
        <v>166</v>
      </c>
    </row>
    <row r="24" spans="1:5" ht="35.1" customHeight="1" thickBot="1" x14ac:dyDescent="0.35">
      <c r="A24" s="25" t="s">
        <v>88</v>
      </c>
      <c r="B24" s="30" t="s">
        <v>92</v>
      </c>
      <c r="C24" s="32" t="s">
        <v>61</v>
      </c>
      <c r="D24" s="26" t="s">
        <v>93</v>
      </c>
      <c r="E24" s="22" t="s">
        <v>166</v>
      </c>
    </row>
    <row r="25" spans="1:5" ht="35.1" customHeight="1" thickBot="1" x14ac:dyDescent="0.35">
      <c r="A25" s="25" t="s">
        <v>88</v>
      </c>
      <c r="B25" s="30" t="s">
        <v>94</v>
      </c>
      <c r="C25" s="32" t="s">
        <v>61</v>
      </c>
      <c r="D25" s="26" t="s">
        <v>95</v>
      </c>
      <c r="E25" s="22" t="s">
        <v>166</v>
      </c>
    </row>
    <row r="26" spans="1:5" ht="35.1" customHeight="1" thickBot="1" x14ac:dyDescent="0.35">
      <c r="A26" s="25" t="s">
        <v>88</v>
      </c>
      <c r="B26" s="31" t="s">
        <v>96</v>
      </c>
      <c r="C26" s="32" t="s">
        <v>61</v>
      </c>
      <c r="D26" s="32"/>
      <c r="E26" s="22" t="s">
        <v>166</v>
      </c>
    </row>
    <row r="27" spans="1:5" ht="35.1" customHeight="1" thickBot="1" x14ac:dyDescent="0.35">
      <c r="A27" s="33" t="s">
        <v>97</v>
      </c>
      <c r="B27" s="31" t="s">
        <v>98</v>
      </c>
      <c r="C27" s="31" t="s">
        <v>61</v>
      </c>
      <c r="D27" s="31" t="s">
        <v>99</v>
      </c>
      <c r="E27" s="22" t="s">
        <v>166</v>
      </c>
    </row>
    <row r="28" spans="1:5" ht="35.1" customHeight="1" thickBot="1" x14ac:dyDescent="0.35">
      <c r="A28" s="33" t="s">
        <v>97</v>
      </c>
      <c r="B28" s="31" t="s">
        <v>100</v>
      </c>
      <c r="C28" s="31" t="s">
        <v>61</v>
      </c>
      <c r="D28" s="31" t="s">
        <v>99</v>
      </c>
      <c r="E28" s="22" t="s">
        <v>166</v>
      </c>
    </row>
    <row r="29" spans="1:5" ht="35.1" customHeight="1" thickBot="1" x14ac:dyDescent="0.35">
      <c r="A29" s="29" t="s">
        <v>101</v>
      </c>
      <c r="B29" s="30" t="s">
        <v>102</v>
      </c>
      <c r="C29" s="26" t="s">
        <v>61</v>
      </c>
      <c r="D29" s="30" t="s">
        <v>103</v>
      </c>
      <c r="E29" s="22" t="s">
        <v>166</v>
      </c>
    </row>
    <row r="30" spans="1:5" ht="35.1" customHeight="1" thickBot="1" x14ac:dyDescent="0.35">
      <c r="A30" s="29" t="s">
        <v>101</v>
      </c>
      <c r="B30" s="26" t="s">
        <v>104</v>
      </c>
      <c r="C30" s="26" t="s">
        <v>105</v>
      </c>
      <c r="D30" s="26" t="s">
        <v>106</v>
      </c>
      <c r="E30" s="22" t="s">
        <v>166</v>
      </c>
    </row>
    <row r="31" spans="1:5" ht="35.1" customHeight="1" thickBot="1" x14ac:dyDescent="0.35">
      <c r="A31" s="27" t="s">
        <v>107</v>
      </c>
      <c r="B31" s="28"/>
      <c r="C31" s="28" t="s">
        <v>61</v>
      </c>
      <c r="D31" s="28" t="s">
        <v>108</v>
      </c>
      <c r="E31" s="22" t="s">
        <v>166</v>
      </c>
    </row>
    <row r="32" spans="1:5" ht="35.1" customHeight="1" thickBot="1" x14ac:dyDescent="0.35">
      <c r="A32" s="29" t="s">
        <v>109</v>
      </c>
      <c r="B32" s="28" t="s">
        <v>110</v>
      </c>
      <c r="C32" s="28" t="s">
        <v>105</v>
      </c>
      <c r="D32" s="28" t="s">
        <v>111</v>
      </c>
      <c r="E32" s="22" t="s">
        <v>166</v>
      </c>
    </row>
    <row r="33" spans="1:5" ht="35.1" customHeight="1" thickBot="1" x14ac:dyDescent="0.35">
      <c r="A33" s="29" t="s">
        <v>109</v>
      </c>
      <c r="B33" s="28" t="s">
        <v>112</v>
      </c>
      <c r="C33" s="28" t="s">
        <v>105</v>
      </c>
      <c r="D33" s="28" t="s">
        <v>113</v>
      </c>
      <c r="E33" s="22" t="s">
        <v>166</v>
      </c>
    </row>
    <row r="34" spans="1:5" ht="35.1" customHeight="1" thickBot="1" x14ac:dyDescent="0.35">
      <c r="A34" s="29" t="s">
        <v>109</v>
      </c>
      <c r="B34" s="28" t="s">
        <v>114</v>
      </c>
      <c r="C34" s="28" t="s">
        <v>105</v>
      </c>
      <c r="D34" s="28" t="s">
        <v>115</v>
      </c>
      <c r="E34" s="22" t="s">
        <v>166</v>
      </c>
    </row>
    <row r="35" spans="1:5" ht="35.1" customHeight="1" thickBot="1" x14ac:dyDescent="0.35">
      <c r="A35" s="29" t="s">
        <v>116</v>
      </c>
      <c r="B35" s="30" t="s">
        <v>117</v>
      </c>
      <c r="C35" s="30" t="s">
        <v>105</v>
      </c>
      <c r="D35" s="30" t="s">
        <v>118</v>
      </c>
      <c r="E35" s="22" t="s">
        <v>166</v>
      </c>
    </row>
    <row r="36" spans="1:5" ht="35.1" customHeight="1" thickBot="1" x14ac:dyDescent="0.35">
      <c r="A36" s="29" t="s">
        <v>116</v>
      </c>
      <c r="B36" s="30" t="s">
        <v>119</v>
      </c>
      <c r="C36" s="30" t="s">
        <v>105</v>
      </c>
      <c r="D36" s="30"/>
      <c r="E36" s="22" t="s">
        <v>166</v>
      </c>
    </row>
    <row r="37" spans="1:5" ht="35.1" customHeight="1" thickBot="1" x14ac:dyDescent="0.35">
      <c r="A37" s="29" t="s">
        <v>116</v>
      </c>
      <c r="B37" s="30" t="s">
        <v>120</v>
      </c>
      <c r="C37" s="30" t="s">
        <v>105</v>
      </c>
      <c r="D37" s="30" t="s">
        <v>121</v>
      </c>
      <c r="E37" s="22" t="s">
        <v>166</v>
      </c>
    </row>
    <row r="38" spans="1:5" ht="35.1" customHeight="1" thickBot="1" x14ac:dyDescent="0.35">
      <c r="A38" s="29" t="s">
        <v>116</v>
      </c>
      <c r="B38" s="30" t="s">
        <v>122</v>
      </c>
      <c r="C38" s="30" t="s">
        <v>105</v>
      </c>
      <c r="D38" s="30" t="s">
        <v>123</v>
      </c>
      <c r="E38" s="22" t="s">
        <v>166</v>
      </c>
    </row>
    <row r="39" spans="1:5" ht="35.1" customHeight="1" thickBot="1" x14ac:dyDescent="0.35">
      <c r="A39" s="29" t="s">
        <v>116</v>
      </c>
      <c r="B39" s="26" t="s">
        <v>124</v>
      </c>
      <c r="C39" s="30" t="s">
        <v>105</v>
      </c>
      <c r="D39" s="26" t="s">
        <v>125</v>
      </c>
      <c r="E39" s="22" t="s">
        <v>166</v>
      </c>
    </row>
    <row r="40" spans="1:5" ht="35.1" customHeight="1" thickBot="1" x14ac:dyDescent="0.35">
      <c r="A40" s="29" t="s">
        <v>116</v>
      </c>
      <c r="B40" s="26" t="s">
        <v>126</v>
      </c>
      <c r="C40" s="30" t="s">
        <v>105</v>
      </c>
      <c r="D40" s="30"/>
      <c r="E40" s="22" t="s">
        <v>166</v>
      </c>
    </row>
    <row r="41" spans="1:5" ht="35.1" customHeight="1" thickBot="1" x14ac:dyDescent="0.35">
      <c r="A41" s="29" t="s">
        <v>127</v>
      </c>
      <c r="B41" s="31" t="s">
        <v>128</v>
      </c>
      <c r="C41" s="31" t="s">
        <v>61</v>
      </c>
      <c r="D41" s="30"/>
      <c r="E41" s="22" t="s">
        <v>166</v>
      </c>
    </row>
    <row r="42" spans="1:5" ht="35.1" customHeight="1" thickBot="1" x14ac:dyDescent="0.35">
      <c r="A42" s="29" t="s">
        <v>127</v>
      </c>
      <c r="B42" s="31" t="s">
        <v>129</v>
      </c>
      <c r="C42" s="31" t="s">
        <v>105</v>
      </c>
      <c r="D42" s="30"/>
      <c r="E42" s="22" t="s">
        <v>166</v>
      </c>
    </row>
    <row r="43" spans="1:5" ht="35.1" customHeight="1" thickBot="1" x14ac:dyDescent="0.35">
      <c r="A43" s="29" t="s">
        <v>127</v>
      </c>
      <c r="B43" s="31" t="s">
        <v>130</v>
      </c>
      <c r="C43" s="30" t="s">
        <v>105</v>
      </c>
      <c r="D43" s="30"/>
      <c r="E43" s="22" t="s">
        <v>166</v>
      </c>
    </row>
    <row r="44" spans="1:5" ht="35.1" customHeight="1" thickBot="1" x14ac:dyDescent="0.35">
      <c r="A44" s="29" t="s">
        <v>127</v>
      </c>
      <c r="B44" s="31" t="s">
        <v>131</v>
      </c>
      <c r="C44" s="30" t="s">
        <v>105</v>
      </c>
      <c r="D44" s="30"/>
      <c r="E44" s="22" t="s">
        <v>166</v>
      </c>
    </row>
    <row r="45" spans="1:5" ht="35.1" customHeight="1" thickBot="1" x14ac:dyDescent="0.35">
      <c r="A45" s="29" t="s">
        <v>127</v>
      </c>
      <c r="B45" s="31" t="s">
        <v>132</v>
      </c>
      <c r="C45" s="30" t="s">
        <v>105</v>
      </c>
      <c r="D45" s="30"/>
      <c r="E45" s="22" t="s">
        <v>166</v>
      </c>
    </row>
    <row r="46" spans="1:5" ht="35.1" customHeight="1" thickBot="1" x14ac:dyDescent="0.35">
      <c r="A46" s="29" t="s">
        <v>127</v>
      </c>
      <c r="B46" s="31" t="s">
        <v>133</v>
      </c>
      <c r="C46" s="30" t="s">
        <v>105</v>
      </c>
      <c r="D46" s="34" t="s">
        <v>134</v>
      </c>
      <c r="E46" s="22" t="s">
        <v>166</v>
      </c>
    </row>
    <row r="47" spans="1:5" ht="35.1" customHeight="1" thickBot="1" x14ac:dyDescent="0.35">
      <c r="A47" s="29" t="s">
        <v>135</v>
      </c>
      <c r="B47" s="31" t="s">
        <v>136</v>
      </c>
      <c r="C47" s="30" t="s">
        <v>61</v>
      </c>
      <c r="D47" s="26" t="s">
        <v>137</v>
      </c>
      <c r="E47" s="22" t="s">
        <v>166</v>
      </c>
    </row>
    <row r="48" spans="1:5" ht="35.1" customHeight="1" thickBot="1" x14ac:dyDescent="0.35">
      <c r="A48" s="29" t="s">
        <v>135</v>
      </c>
      <c r="B48" s="30" t="s">
        <v>138</v>
      </c>
      <c r="C48" s="30" t="s">
        <v>105</v>
      </c>
      <c r="D48" s="30" t="s">
        <v>139</v>
      </c>
      <c r="E48" s="22" t="s">
        <v>166</v>
      </c>
    </row>
    <row r="49" spans="1:5" ht="35.1" customHeight="1" thickBot="1" x14ac:dyDescent="0.35">
      <c r="A49" s="27" t="s">
        <v>140</v>
      </c>
      <c r="B49" s="28" t="s">
        <v>141</v>
      </c>
      <c r="C49" s="28" t="s">
        <v>61</v>
      </c>
      <c r="D49" s="28"/>
      <c r="E49" s="22" t="s">
        <v>166</v>
      </c>
    </row>
    <row r="50" spans="1:5" ht="35.1" customHeight="1" thickBot="1" x14ac:dyDescent="0.35">
      <c r="A50" s="27" t="s">
        <v>140</v>
      </c>
      <c r="B50" s="28" t="s">
        <v>142</v>
      </c>
      <c r="C50" s="28" t="s">
        <v>105</v>
      </c>
      <c r="D50" s="28" t="s">
        <v>143</v>
      </c>
      <c r="E50" s="22" t="s">
        <v>166</v>
      </c>
    </row>
    <row r="51" spans="1:5" ht="35.1" customHeight="1" thickBot="1" x14ac:dyDescent="0.35">
      <c r="A51" s="27" t="s">
        <v>140</v>
      </c>
      <c r="B51" s="26" t="s">
        <v>144</v>
      </c>
      <c r="C51" s="30" t="s">
        <v>105</v>
      </c>
      <c r="D51" s="30" t="s">
        <v>145</v>
      </c>
      <c r="E51" s="22" t="s">
        <v>166</v>
      </c>
    </row>
    <row r="52" spans="1:5" ht="35.1" customHeight="1" thickBot="1" x14ac:dyDescent="0.35">
      <c r="A52" s="29" t="s">
        <v>59</v>
      </c>
      <c r="B52" s="30" t="s">
        <v>146</v>
      </c>
      <c r="C52" s="30" t="s">
        <v>105</v>
      </c>
      <c r="D52" s="31" t="s">
        <v>147</v>
      </c>
      <c r="E52" s="22" t="s">
        <v>166</v>
      </c>
    </row>
    <row r="53" spans="1:5" ht="35.1" customHeight="1" thickBot="1" x14ac:dyDescent="0.35">
      <c r="A53" s="29" t="s">
        <v>59</v>
      </c>
      <c r="B53" s="31" t="s">
        <v>148</v>
      </c>
      <c r="C53" s="30" t="s">
        <v>105</v>
      </c>
      <c r="D53" s="32"/>
      <c r="E53" s="22" t="s">
        <v>166</v>
      </c>
    </row>
    <row r="54" spans="1:5" ht="35.1" customHeight="1" thickBot="1" x14ac:dyDescent="0.35">
      <c r="A54" s="29" t="s">
        <v>59</v>
      </c>
      <c r="B54" s="31" t="s">
        <v>77</v>
      </c>
      <c r="C54" s="30" t="s">
        <v>105</v>
      </c>
      <c r="D54" s="31" t="s">
        <v>149</v>
      </c>
      <c r="E54" s="22" t="s">
        <v>166</v>
      </c>
    </row>
    <row r="55" spans="1:5" ht="35.1" customHeight="1" thickBot="1" x14ac:dyDescent="0.35">
      <c r="A55" s="29" t="s">
        <v>59</v>
      </c>
      <c r="B55" s="30" t="s">
        <v>150</v>
      </c>
      <c r="C55" s="30" t="s">
        <v>105</v>
      </c>
      <c r="D55" s="28" t="s">
        <v>151</v>
      </c>
      <c r="E55" s="22" t="s">
        <v>166</v>
      </c>
    </row>
    <row r="56" spans="1:5" ht="35.1" customHeight="1" thickBot="1" x14ac:dyDescent="0.35">
      <c r="A56" s="29" t="s">
        <v>152</v>
      </c>
      <c r="B56" s="31" t="s">
        <v>153</v>
      </c>
      <c r="C56" s="31"/>
      <c r="D56" s="30"/>
      <c r="E56" s="22" t="s">
        <v>166</v>
      </c>
    </row>
    <row r="57" spans="1:5" ht="35.1" customHeight="1" thickBot="1" x14ac:dyDescent="0.35">
      <c r="A57" s="29" t="s">
        <v>152</v>
      </c>
      <c r="B57" s="31" t="s">
        <v>154</v>
      </c>
      <c r="C57" s="31"/>
      <c r="D57" s="30"/>
      <c r="E57" s="22" t="s">
        <v>166</v>
      </c>
    </row>
    <row r="58" spans="1:5" ht="35.1" customHeight="1" thickBot="1" x14ac:dyDescent="0.35">
      <c r="A58" s="29" t="s">
        <v>155</v>
      </c>
      <c r="B58" s="26"/>
      <c r="C58" s="26"/>
      <c r="D58" s="26" t="s">
        <v>156</v>
      </c>
      <c r="E58" s="22" t="s">
        <v>166</v>
      </c>
    </row>
    <row r="59" spans="1:5" ht="35.1" customHeight="1" thickBot="1" x14ac:dyDescent="0.35">
      <c r="A59" s="25" t="s">
        <v>157</v>
      </c>
      <c r="B59" s="26" t="s">
        <v>158</v>
      </c>
      <c r="C59" s="26"/>
      <c r="D59" s="26" t="s">
        <v>159</v>
      </c>
      <c r="E59" s="22" t="s">
        <v>166</v>
      </c>
    </row>
    <row r="60" spans="1:5" ht="35.1" customHeight="1" thickBot="1" x14ac:dyDescent="0.35">
      <c r="A60" s="25" t="s">
        <v>157</v>
      </c>
      <c r="B60" s="26" t="s">
        <v>160</v>
      </c>
      <c r="C60" s="26"/>
      <c r="D60" s="26" t="s">
        <v>159</v>
      </c>
      <c r="E60" s="22" t="s">
        <v>166</v>
      </c>
    </row>
    <row r="61" spans="1:5" ht="35.1" customHeight="1" thickBot="1" x14ac:dyDescent="0.35">
      <c r="A61" s="29" t="s">
        <v>161</v>
      </c>
      <c r="B61" s="32"/>
      <c r="C61" s="30" t="s">
        <v>105</v>
      </c>
      <c r="D61" s="32" t="s">
        <v>162</v>
      </c>
      <c r="E61" s="22" t="s">
        <v>166</v>
      </c>
    </row>
    <row r="62" spans="1:5" ht="35.1" customHeight="1" thickBot="1" x14ac:dyDescent="0.35">
      <c r="A62" s="25" t="s">
        <v>163</v>
      </c>
      <c r="B62" s="26"/>
      <c r="C62" s="26" t="s">
        <v>105</v>
      </c>
      <c r="D62" s="26"/>
      <c r="E62" s="22" t="s">
        <v>166</v>
      </c>
    </row>
    <row r="63" spans="1:5" ht="35.1" customHeight="1" thickBot="1" x14ac:dyDescent="0.35">
      <c r="A63" s="35" t="s">
        <v>164</v>
      </c>
      <c r="B63" s="36"/>
      <c r="C63" s="36" t="s">
        <v>105</v>
      </c>
      <c r="D63" s="36" t="s">
        <v>165</v>
      </c>
      <c r="E63" s="22"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16</vt:i4>
      </vt:variant>
    </vt:vector>
  </HeadingPairs>
  <TitlesOfParts>
    <vt:vector size="23" baseType="lpstr">
      <vt:lpstr>Leeswijzer</vt:lpstr>
      <vt:lpstr>Begeleidende brief</vt:lpstr>
      <vt:lpstr>Tips voor verdeling</vt:lpstr>
      <vt:lpstr>Proceslijst</vt:lpstr>
      <vt:lpstr>Invulsjabloon tijdsallocatie 1</vt:lpstr>
      <vt:lpstr>Invulsjabloon tijdsallocatie 2</vt:lpstr>
      <vt:lpstr>Invulsjabloon werklastindicator</vt:lpstr>
      <vt:lpstr>Gen_1.Informeren_en_communiceren</vt:lpstr>
      <vt:lpstr>Gen_2.Strategie_en_planning</vt:lpstr>
      <vt:lpstr>Gen_3.Financieel_management</vt:lpstr>
      <vt:lpstr>Gen_4.HR_management</vt:lpstr>
      <vt:lpstr>Generieke_taken</vt:lpstr>
      <vt:lpstr>Hoofdproces</vt:lpstr>
      <vt:lpstr>Productieproces</vt:lpstr>
      <vt:lpstr>Programma_X</vt:lpstr>
      <vt:lpstr>Programma_Y</vt:lpstr>
      <vt:lpstr>PX_1.Programma_beheren</vt:lpstr>
      <vt:lpstr>PX_2.Oproepen_beheren</vt:lpstr>
      <vt:lpstr>PX_3.Projecten_beheren</vt:lpstr>
      <vt:lpstr>PY_1.Programma_beheren</vt:lpstr>
      <vt:lpstr>PY_2.Oproepen_beheren</vt:lpstr>
      <vt:lpstr>PY_3.Projecten_beheren</vt:lpstr>
      <vt:lpstr>Thema</vt:lpstr>
    </vt:vector>
  </TitlesOfParts>
  <Company>Vlaamse Overheid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Liesbet Van Valckenborgh</dc:creator>
  <cp:lastModifiedBy>Van Cleynenbreugel, Katrien</cp:lastModifiedBy>
  <dcterms:created xsi:type="dcterms:W3CDTF">2011-11-03T18:25:09Z</dcterms:created>
  <dcterms:modified xsi:type="dcterms:W3CDTF">2014-06-19T07:37:43Z</dcterms:modified>
</cp:coreProperties>
</file>