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vlaamseoverheid.sharepoint.com/sites/vea-intern/Callgroenewarmte/"/>
    </mc:Choice>
  </mc:AlternateContent>
  <xr:revisionPtr revIDLastSave="14" documentId="8_{138F965B-AD7D-423C-B8A5-C4D6133C9A28}" xr6:coauthVersionLast="47" xr6:coauthVersionMax="47" xr10:uidLastSave="{EC53CD1F-19AE-443D-B1CE-3FF04617EC71}"/>
  <bookViews>
    <workbookView xWindow="-28920" yWindow="-120" windowWidth="29040" windowHeight="15840" activeTab="2" xr2:uid="{00000000-000D-0000-FFFF-FFFF00000000}"/>
  </bookViews>
  <sheets>
    <sheet name="input gegevens" sheetId="2" r:id="rId1"/>
    <sheet name="gebruikte gegevens" sheetId="4" r:id="rId2"/>
    <sheet name="IR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 l="1"/>
  <c r="L5" i="4"/>
  <c r="M5" i="4"/>
  <c r="N5" i="4"/>
  <c r="O5" i="4"/>
  <c r="P5" i="4"/>
  <c r="Q5" i="4"/>
  <c r="R5" i="4"/>
  <c r="S5" i="4"/>
  <c r="T5" i="4"/>
  <c r="U5" i="4"/>
  <c r="V5" i="4"/>
  <c r="W5" i="4"/>
  <c r="X5" i="4"/>
  <c r="Y5" i="4"/>
  <c r="Z5" i="4"/>
  <c r="AA5" i="4"/>
  <c r="AB5" i="4"/>
  <c r="AC5" i="4"/>
  <c r="AD5" i="4"/>
  <c r="AE5" i="4"/>
  <c r="AF5" i="4"/>
  <c r="AG5" i="4"/>
  <c r="K5" i="4"/>
  <c r="E5" i="4"/>
  <c r="F5" i="4"/>
  <c r="G5" i="4"/>
  <c r="H5" i="4"/>
  <c r="I5" i="4"/>
  <c r="J5" i="4"/>
  <c r="D5" i="4"/>
  <c r="G29" i="4"/>
  <c r="D4" i="4"/>
  <c r="D6" i="4" s="1"/>
  <c r="B30" i="4"/>
  <c r="E99" i="3" s="1"/>
  <c r="E31" i="3" l="1"/>
  <c r="E63" i="3"/>
  <c r="E4" i="4"/>
  <c r="E6" i="4" s="1"/>
  <c r="F4" i="4"/>
  <c r="F6" i="4" s="1"/>
  <c r="G4" i="4"/>
  <c r="G6" i="4" s="1"/>
  <c r="H4" i="4"/>
  <c r="H6" i="4" s="1"/>
  <c r="I4" i="4"/>
  <c r="I6" i="4" s="1"/>
  <c r="J4" i="4"/>
  <c r="J6" i="4" s="1"/>
  <c r="K4" i="4"/>
  <c r="K6" i="4" s="1"/>
  <c r="L4" i="4"/>
  <c r="L6" i="4" s="1"/>
  <c r="M4" i="4"/>
  <c r="M6" i="4" s="1"/>
  <c r="N4" i="4"/>
  <c r="N6" i="4" s="1"/>
  <c r="O4" i="4"/>
  <c r="O6" i="4" s="1"/>
  <c r="P4" i="4"/>
  <c r="P6" i="4" s="1"/>
  <c r="Q4" i="4"/>
  <c r="Q6" i="4" s="1"/>
  <c r="R4" i="4"/>
  <c r="R6" i="4" s="1"/>
  <c r="S4" i="4"/>
  <c r="S6" i="4" s="1"/>
  <c r="T4" i="4"/>
  <c r="T6" i="4" s="1"/>
  <c r="U4" i="4"/>
  <c r="U6" i="4" s="1"/>
  <c r="V4" i="4"/>
  <c r="V6" i="4" s="1"/>
  <c r="W4" i="4"/>
  <c r="W6" i="4" s="1"/>
  <c r="X4" i="4"/>
  <c r="X6" i="4" s="1"/>
  <c r="Y4" i="4"/>
  <c r="Y6" i="4" s="1"/>
  <c r="Z4" i="4"/>
  <c r="Z6" i="4" s="1"/>
  <c r="AA4" i="4"/>
  <c r="AA6" i="4" s="1"/>
  <c r="AB4" i="4"/>
  <c r="AB6" i="4" s="1"/>
  <c r="AC4" i="4"/>
  <c r="AC6" i="4" s="1"/>
  <c r="AD4" i="4"/>
  <c r="AD6" i="4" s="1"/>
  <c r="AE4" i="4"/>
  <c r="AE6" i="4" s="1"/>
  <c r="AF4" i="4"/>
  <c r="AF6" i="4" s="1"/>
  <c r="AG4" i="4"/>
  <c r="AG6" i="4" s="1"/>
  <c r="T36" i="2" l="1"/>
  <c r="U36" i="2"/>
  <c r="V36" i="2"/>
  <c r="W36" i="2"/>
  <c r="X36" i="2"/>
  <c r="Y36" i="2"/>
  <c r="Z36" i="2"/>
  <c r="AA36" i="2"/>
  <c r="AB36" i="2"/>
  <c r="AC36" i="2"/>
  <c r="AD36" i="2"/>
  <c r="AE36" i="2"/>
  <c r="AF36" i="2"/>
  <c r="AG36" i="2"/>
  <c r="S36" i="2"/>
  <c r="E36" i="2"/>
  <c r="F36" i="2"/>
  <c r="G36" i="2"/>
  <c r="H36" i="2"/>
  <c r="I36" i="2"/>
  <c r="J36" i="2"/>
  <c r="K36" i="2"/>
  <c r="L36" i="2"/>
  <c r="M36" i="2"/>
  <c r="N36" i="2"/>
  <c r="O36" i="2"/>
  <c r="P36" i="2"/>
  <c r="Q36" i="2"/>
  <c r="R36" i="2"/>
  <c r="D36" i="2"/>
  <c r="C15" i="4"/>
  <c r="G21" i="4" l="1"/>
  <c r="Z103" i="3"/>
  <c r="AA103" i="3"/>
  <c r="AB103" i="3"/>
  <c r="AC103" i="3"/>
  <c r="AD103" i="3"/>
  <c r="AE103" i="3"/>
  <c r="AF103" i="3"/>
  <c r="AG103" i="3"/>
  <c r="AH103" i="3"/>
  <c r="AI103" i="3"/>
  <c r="Z104" i="3"/>
  <c r="AA104" i="3"/>
  <c r="AB104" i="3"/>
  <c r="AC104" i="3"/>
  <c r="AD104" i="3"/>
  <c r="AE104" i="3"/>
  <c r="AF104" i="3"/>
  <c r="AG104" i="3"/>
  <c r="AH104" i="3"/>
  <c r="AI104" i="3"/>
  <c r="P3" i="4" l="1"/>
  <c r="Q3" i="4"/>
  <c r="R3" i="4"/>
  <c r="S3" i="4"/>
  <c r="T3" i="4"/>
  <c r="U3" i="4"/>
  <c r="V3" i="4"/>
  <c r="W3" i="4"/>
  <c r="X3" i="4"/>
  <c r="Y3" i="4"/>
  <c r="Z3" i="4"/>
  <c r="AA3" i="4"/>
  <c r="AB3" i="4"/>
  <c r="AC3" i="4"/>
  <c r="AD3" i="4"/>
  <c r="AE3" i="4"/>
  <c r="AF3" i="4"/>
  <c r="AG3" i="4"/>
  <c r="F3" i="4"/>
  <c r="G3" i="4"/>
  <c r="H3" i="4"/>
  <c r="I3" i="4"/>
  <c r="J3" i="4"/>
  <c r="K3" i="4"/>
  <c r="L3" i="4"/>
  <c r="M3" i="4"/>
  <c r="N3" i="4"/>
  <c r="O3" i="4"/>
  <c r="E3" i="4"/>
  <c r="D3" i="4"/>
  <c r="Y104" i="3" l="1"/>
  <c r="X104" i="3"/>
  <c r="W104" i="3"/>
  <c r="V104" i="3"/>
  <c r="U104" i="3"/>
  <c r="T104" i="3"/>
  <c r="S104" i="3"/>
  <c r="R104" i="3"/>
  <c r="Q104" i="3"/>
  <c r="P104" i="3"/>
  <c r="O104" i="3"/>
  <c r="N104" i="3"/>
  <c r="M104" i="3"/>
  <c r="L104" i="3"/>
  <c r="K104" i="3"/>
  <c r="J104" i="3"/>
  <c r="I104" i="3"/>
  <c r="H104" i="3"/>
  <c r="G104" i="3"/>
  <c r="F104" i="3"/>
  <c r="Y103" i="3"/>
  <c r="X103" i="3"/>
  <c r="W103" i="3"/>
  <c r="V103" i="3"/>
  <c r="U103" i="3"/>
  <c r="T103" i="3"/>
  <c r="S103" i="3"/>
  <c r="R103" i="3"/>
  <c r="Q103" i="3"/>
  <c r="P103" i="3"/>
  <c r="O103" i="3"/>
  <c r="N103" i="3"/>
  <c r="M103" i="3"/>
  <c r="L103" i="3"/>
  <c r="K103" i="3"/>
  <c r="J103" i="3"/>
  <c r="I103" i="3"/>
  <c r="H103" i="3"/>
  <c r="G103" i="3"/>
  <c r="F103" i="3"/>
  <c r="E37" i="2"/>
  <c r="E8" i="4" s="1"/>
  <c r="F37" i="2"/>
  <c r="F8" i="4" s="1"/>
  <c r="G37" i="2"/>
  <c r="G8" i="4" s="1"/>
  <c r="H37" i="2"/>
  <c r="I37" i="2"/>
  <c r="J37" i="2"/>
  <c r="K37" i="2"/>
  <c r="K8" i="4" s="1"/>
  <c r="L37" i="2"/>
  <c r="L8" i="4" s="1"/>
  <c r="M37" i="2"/>
  <c r="N37" i="2"/>
  <c r="N8" i="4" s="1"/>
  <c r="O37" i="2"/>
  <c r="P37" i="2"/>
  <c r="Q37" i="2"/>
  <c r="Q8" i="4" s="1"/>
  <c r="R37" i="2"/>
  <c r="S37" i="2"/>
  <c r="S8" i="4" s="1"/>
  <c r="T37" i="2"/>
  <c r="U37" i="2"/>
  <c r="V37" i="2"/>
  <c r="W37" i="2"/>
  <c r="X37" i="2"/>
  <c r="Y37" i="2"/>
  <c r="Z37" i="2"/>
  <c r="AA37" i="2"/>
  <c r="AB37" i="2"/>
  <c r="AC37" i="2"/>
  <c r="AD37" i="2"/>
  <c r="AE37" i="2"/>
  <c r="AF37" i="2"/>
  <c r="AG37" i="2"/>
  <c r="D37" i="2"/>
  <c r="D8" i="4" s="1"/>
  <c r="D9" i="4" s="1"/>
  <c r="I8" i="4"/>
  <c r="B19" i="4"/>
  <c r="A19" i="4"/>
  <c r="Y8" i="4" l="1"/>
  <c r="M8" i="4"/>
  <c r="V8" i="4"/>
  <c r="O8" i="4"/>
  <c r="AG8" i="4"/>
  <c r="AC8" i="4"/>
  <c r="U8" i="4"/>
  <c r="AE8" i="4"/>
  <c r="W8" i="4"/>
  <c r="J8" i="4"/>
  <c r="AA8" i="4"/>
  <c r="AB8" i="4"/>
  <c r="X8" i="4"/>
  <c r="AD8" i="4"/>
  <c r="Z8" i="4"/>
  <c r="R8" i="4"/>
  <c r="E65" i="3"/>
  <c r="P8" i="4"/>
  <c r="T8" i="4"/>
  <c r="AF8" i="4"/>
  <c r="H8" i="4"/>
  <c r="G20" i="4"/>
  <c r="E29" i="3" s="1"/>
  <c r="E21" i="4"/>
  <c r="E22" i="4"/>
  <c r="E20" i="4"/>
  <c r="G22" i="4"/>
  <c r="T97" i="3" l="1"/>
  <c r="T61" i="3"/>
  <c r="T29" i="3"/>
  <c r="E97" i="3"/>
  <c r="E61" i="3"/>
  <c r="E30" i="3"/>
  <c r="E62" i="3"/>
  <c r="E98" i="3"/>
  <c r="G26" i="4"/>
  <c r="G27" i="4" s="1"/>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E12" i="4"/>
  <c r="G66" i="3" s="1"/>
  <c r="F12" i="4"/>
  <c r="H66" i="3" s="1"/>
  <c r="G12" i="4"/>
  <c r="I66" i="3" s="1"/>
  <c r="H12" i="4"/>
  <c r="J66" i="3" s="1"/>
  <c r="I12" i="4"/>
  <c r="K66" i="3" s="1"/>
  <c r="J12" i="4"/>
  <c r="L66" i="3" s="1"/>
  <c r="K12" i="4"/>
  <c r="M66" i="3" s="1"/>
  <c r="L12" i="4"/>
  <c r="N66" i="3" s="1"/>
  <c r="M12" i="4"/>
  <c r="O66" i="3" s="1"/>
  <c r="N12" i="4"/>
  <c r="P66" i="3" s="1"/>
  <c r="O12" i="4"/>
  <c r="Q66" i="3" s="1"/>
  <c r="P12" i="4"/>
  <c r="R66" i="3" s="1"/>
  <c r="Q12" i="4"/>
  <c r="S66" i="3" s="1"/>
  <c r="R12" i="4"/>
  <c r="T66" i="3" s="1"/>
  <c r="S12" i="4"/>
  <c r="U66" i="3" s="1"/>
  <c r="T12" i="4"/>
  <c r="V66" i="3" s="1"/>
  <c r="U12" i="4"/>
  <c r="W66" i="3" s="1"/>
  <c r="V12" i="4"/>
  <c r="X66" i="3" s="1"/>
  <c r="W12" i="4"/>
  <c r="Y66" i="3" s="1"/>
  <c r="X12" i="4"/>
  <c r="Z66" i="3" s="1"/>
  <c r="Y12" i="4"/>
  <c r="AA66" i="3" s="1"/>
  <c r="Z12" i="4"/>
  <c r="AB66" i="3" s="1"/>
  <c r="AA12" i="4"/>
  <c r="AC66" i="3" s="1"/>
  <c r="AB12" i="4"/>
  <c r="AD66" i="3" s="1"/>
  <c r="AC12" i="4"/>
  <c r="AE66" i="3" s="1"/>
  <c r="AD12" i="4"/>
  <c r="AF66" i="3" s="1"/>
  <c r="AE12" i="4"/>
  <c r="AG66" i="3" s="1"/>
  <c r="AF12" i="4"/>
  <c r="AH66" i="3" s="1"/>
  <c r="AG12" i="4"/>
  <c r="AI66" i="3" s="1"/>
  <c r="D12" i="4"/>
  <c r="F66" i="3" s="1"/>
  <c r="D11" i="4"/>
  <c r="F67" i="3" l="1"/>
  <c r="F105" i="3" s="1"/>
  <c r="AI67" i="3"/>
  <c r="AI105" i="3" s="1"/>
  <c r="AH67" i="3"/>
  <c r="AH105" i="3" s="1"/>
  <c r="AG67" i="3"/>
  <c r="AG105" i="3" s="1"/>
  <c r="AF67" i="3"/>
  <c r="AF68" i="3" s="1"/>
  <c r="AE67" i="3"/>
  <c r="AE105" i="3" s="1"/>
  <c r="AD67" i="3"/>
  <c r="AD68" i="3" s="1"/>
  <c r="AC67" i="3"/>
  <c r="AC105" i="3" s="1"/>
  <c r="AB67" i="3"/>
  <c r="AB105" i="3" s="1"/>
  <c r="AA67" i="3"/>
  <c r="AA68" i="3" s="1"/>
  <c r="Z67" i="3"/>
  <c r="Z105" i="3" s="1"/>
  <c r="Y67" i="3"/>
  <c r="Y68" i="3" s="1"/>
  <c r="X67" i="3"/>
  <c r="X105" i="3" s="1"/>
  <c r="W67" i="3"/>
  <c r="W105" i="3" s="1"/>
  <c r="V67" i="3"/>
  <c r="V68" i="3" s="1"/>
  <c r="U67" i="3"/>
  <c r="U105" i="3" s="1"/>
  <c r="T67" i="3"/>
  <c r="T105" i="3" s="1"/>
  <c r="S67" i="3"/>
  <c r="S68" i="3" s="1"/>
  <c r="R67" i="3"/>
  <c r="R68" i="3" s="1"/>
  <c r="Q67" i="3"/>
  <c r="Q68" i="3" s="1"/>
  <c r="P67" i="3"/>
  <c r="P68" i="3" s="1"/>
  <c r="O67" i="3"/>
  <c r="O68" i="3" s="1"/>
  <c r="N67" i="3"/>
  <c r="N68" i="3" s="1"/>
  <c r="M67" i="3"/>
  <c r="M68" i="3" s="1"/>
  <c r="L67" i="3"/>
  <c r="L105" i="3" s="1"/>
  <c r="K67" i="3"/>
  <c r="K105" i="3" s="1"/>
  <c r="J67" i="3"/>
  <c r="J68" i="3" s="1"/>
  <c r="I67" i="3"/>
  <c r="I68" i="3" s="1"/>
  <c r="H67" i="3"/>
  <c r="H68" i="3" s="1"/>
  <c r="G67" i="3"/>
  <c r="G105" i="3" s="1"/>
  <c r="E42" i="3"/>
  <c r="G31" i="4"/>
  <c r="X68" i="3" l="1"/>
  <c r="P105" i="3"/>
  <c r="H105" i="3"/>
  <c r="Z68" i="3"/>
  <c r="AI68" i="3"/>
  <c r="L68" i="3"/>
  <c r="T68" i="3"/>
  <c r="F68" i="3"/>
  <c r="S105" i="3"/>
  <c r="AB68" i="3"/>
  <c r="K68" i="3"/>
  <c r="I105" i="3"/>
  <c r="Q105" i="3"/>
  <c r="Y105" i="3"/>
  <c r="AG68" i="3"/>
  <c r="AC68" i="3"/>
  <c r="M105" i="3"/>
  <c r="N105" i="3"/>
  <c r="W68" i="3"/>
  <c r="AD105" i="3"/>
  <c r="U68" i="3"/>
  <c r="V105" i="3"/>
  <c r="O105" i="3"/>
  <c r="J105" i="3"/>
  <c r="R105" i="3"/>
  <c r="AA105" i="3"/>
  <c r="AF105" i="3"/>
  <c r="G68" i="3"/>
  <c r="AE68" i="3"/>
  <c r="AH68" i="3"/>
  <c r="E100" i="3"/>
  <c r="E102" i="3" s="1"/>
  <c r="G30" i="4" l="1"/>
  <c r="X9" i="4" l="1"/>
  <c r="Y9" i="4"/>
  <c r="Z9" i="4"/>
  <c r="AA9" i="4"/>
  <c r="AB9" i="4"/>
  <c r="AC9" i="4"/>
  <c r="AD9" i="4"/>
  <c r="AE9" i="4"/>
  <c r="AF9" i="4"/>
  <c r="AG9" i="4"/>
  <c r="C8" i="4"/>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AE10" i="4" l="1"/>
  <c r="AE13" i="4" s="1"/>
  <c r="AE15" i="4" s="1"/>
  <c r="AA10" i="4"/>
  <c r="AA13" i="4" s="1"/>
  <c r="AA15" i="4" s="1"/>
  <c r="AD10" i="4"/>
  <c r="AD13" i="4" s="1"/>
  <c r="AD15" i="4" s="1"/>
  <c r="AC10" i="4"/>
  <c r="AC13" i="4" s="1"/>
  <c r="AC15" i="4" s="1"/>
  <c r="Y10" i="4"/>
  <c r="Y13" i="4" s="1"/>
  <c r="Y15" i="4" s="1"/>
  <c r="Z10" i="4"/>
  <c r="Z13" i="4" s="1"/>
  <c r="Z15" i="4" s="1"/>
  <c r="AG10" i="4"/>
  <c r="AG13" i="4" s="1"/>
  <c r="AG15" i="4" s="1"/>
  <c r="AF10" i="4"/>
  <c r="AF13" i="4" s="1"/>
  <c r="AF15" i="4" s="1"/>
  <c r="AB10" i="4"/>
  <c r="AB13" i="4" s="1"/>
  <c r="AB15" i="4" s="1"/>
  <c r="X10" i="4"/>
  <c r="X13" i="4" s="1"/>
  <c r="X15" i="4" s="1"/>
  <c r="T9" i="4"/>
  <c r="L9" i="4"/>
  <c r="H9" i="4"/>
  <c r="W9" i="4"/>
  <c r="S9" i="4"/>
  <c r="O9" i="4"/>
  <c r="K9" i="4"/>
  <c r="G9" i="4"/>
  <c r="V9" i="4"/>
  <c r="R9" i="4"/>
  <c r="N9" i="4"/>
  <c r="J9" i="4"/>
  <c r="F9" i="4"/>
  <c r="P9" i="4"/>
  <c r="D10" i="4"/>
  <c r="U9" i="4"/>
  <c r="Q9" i="4"/>
  <c r="M9" i="4"/>
  <c r="I9" i="4"/>
  <c r="E9" i="4"/>
  <c r="C116" i="3"/>
  <c r="C79" i="3"/>
  <c r="C43" i="3"/>
  <c r="D13" i="4" l="1"/>
  <c r="D15" i="4" s="1"/>
  <c r="D16" i="4" s="1"/>
  <c r="I10" i="4"/>
  <c r="I13" i="4" s="1"/>
  <c r="I15" i="4" s="1"/>
  <c r="I16" i="4" s="1"/>
  <c r="N10" i="4"/>
  <c r="N13" i="4" s="1"/>
  <c r="N15" i="4" s="1"/>
  <c r="N16" i="4" s="1"/>
  <c r="K10" i="4"/>
  <c r="K13" i="4" s="1"/>
  <c r="K15" i="4" s="1"/>
  <c r="K16" i="4" s="1"/>
  <c r="H10" i="4"/>
  <c r="H13" i="4" s="1"/>
  <c r="H15" i="4" s="1"/>
  <c r="H16" i="4" s="1"/>
  <c r="M10" i="4"/>
  <c r="M13" i="4" s="1"/>
  <c r="M15" i="4" s="1"/>
  <c r="M16" i="4" s="1"/>
  <c r="P10" i="4"/>
  <c r="P13" i="4" s="1"/>
  <c r="P15" i="4" s="1"/>
  <c r="P16" i="4" s="1"/>
  <c r="R10" i="4"/>
  <c r="R13" i="4" s="1"/>
  <c r="R15" i="4" s="1"/>
  <c r="R16" i="4" s="1"/>
  <c r="O10" i="4"/>
  <c r="O13" i="4" s="1"/>
  <c r="O15" i="4" s="1"/>
  <c r="O16" i="4" s="1"/>
  <c r="L10" i="4"/>
  <c r="L13" i="4" s="1"/>
  <c r="L15" i="4" s="1"/>
  <c r="L16" i="4" s="1"/>
  <c r="Q10" i="4"/>
  <c r="Q13" i="4" s="1"/>
  <c r="Q15" i="4" s="1"/>
  <c r="Q16" i="4" s="1"/>
  <c r="F10" i="4"/>
  <c r="F13" i="4" s="1"/>
  <c r="F15" i="4" s="1"/>
  <c r="F16" i="4" s="1"/>
  <c r="V10" i="4"/>
  <c r="V13" i="4" s="1"/>
  <c r="V15" i="4" s="1"/>
  <c r="V16" i="4" s="1"/>
  <c r="S10" i="4"/>
  <c r="S13" i="4" s="1"/>
  <c r="S15" i="4" s="1"/>
  <c r="S16" i="4" s="1"/>
  <c r="T10" i="4"/>
  <c r="T13" i="4" s="1"/>
  <c r="T15" i="4" s="1"/>
  <c r="T16" i="4" s="1"/>
  <c r="E10" i="4"/>
  <c r="U10" i="4"/>
  <c r="U13" i="4" s="1"/>
  <c r="U15" i="4" s="1"/>
  <c r="U16" i="4" s="1"/>
  <c r="J10" i="4"/>
  <c r="J13" i="4" s="1"/>
  <c r="J15" i="4" s="1"/>
  <c r="J16" i="4" s="1"/>
  <c r="G10" i="4"/>
  <c r="G13" i="4" s="1"/>
  <c r="G15" i="4" s="1"/>
  <c r="G16" i="4" s="1"/>
  <c r="W10" i="4"/>
  <c r="W13" i="4" s="1"/>
  <c r="W15" i="4" s="1"/>
  <c r="W16" i="4" s="1"/>
  <c r="AD16" i="4"/>
  <c r="Z16" i="4"/>
  <c r="AE16" i="4"/>
  <c r="AC16" i="4"/>
  <c r="X16" i="4"/>
  <c r="AF16" i="4"/>
  <c r="AA16" i="4"/>
  <c r="Y16" i="4"/>
  <c r="AG16" i="4"/>
  <c r="AB16" i="4"/>
  <c r="E106" i="3"/>
  <c r="C44" i="3"/>
  <c r="E69" i="3"/>
  <c r="E78" i="3"/>
  <c r="E79" i="3"/>
  <c r="C80" i="3"/>
  <c r="C117" i="3"/>
  <c r="E13" i="4" l="1"/>
  <c r="E15" i="4" s="1"/>
  <c r="E16" i="4" s="1"/>
  <c r="B27" i="4"/>
  <c r="B26" i="4"/>
  <c r="B28" i="4" s="1"/>
  <c r="E50" i="3"/>
  <c r="E44" i="3"/>
  <c r="E49" i="3"/>
  <c r="E47" i="3"/>
  <c r="E52" i="3"/>
  <c r="E51" i="3"/>
  <c r="E45" i="3"/>
  <c r="E43" i="3"/>
  <c r="E48" i="3"/>
  <c r="E46" i="3"/>
  <c r="E116" i="3"/>
  <c r="E115" i="3"/>
  <c r="C45" i="3"/>
  <c r="E117" i="3"/>
  <c r="C118" i="3"/>
  <c r="E80" i="3"/>
  <c r="C81" i="3"/>
  <c r="H64" i="3" l="1"/>
  <c r="H65" i="3" s="1"/>
  <c r="S64" i="3"/>
  <c r="U64" i="3"/>
  <c r="V64" i="3"/>
  <c r="AD64" i="3"/>
  <c r="AE64" i="3"/>
  <c r="AG64" i="3"/>
  <c r="J101" i="3"/>
  <c r="K101" i="3"/>
  <c r="L101" i="3"/>
  <c r="R101" i="3"/>
  <c r="R102" i="3" s="1"/>
  <c r="S101" i="3"/>
  <c r="T101" i="3"/>
  <c r="Z101" i="3"/>
  <c r="AA101" i="3"/>
  <c r="AB101" i="3"/>
  <c r="AH101" i="3"/>
  <c r="AI101" i="3"/>
  <c r="F101" i="3"/>
  <c r="L32" i="3"/>
  <c r="L45" i="3" s="1"/>
  <c r="M32" i="3"/>
  <c r="M45" i="3" s="1"/>
  <c r="N32" i="3"/>
  <c r="N45" i="3" s="1"/>
  <c r="T32" i="3"/>
  <c r="T45" i="3" s="1"/>
  <c r="U32" i="3"/>
  <c r="U45" i="3" s="1"/>
  <c r="V32" i="3"/>
  <c r="V45" i="3" s="1"/>
  <c r="W32" i="3"/>
  <c r="W45" i="3" s="1"/>
  <c r="X32" i="3"/>
  <c r="X45" i="3" s="1"/>
  <c r="Y32" i="3"/>
  <c r="Y45" i="3" s="1"/>
  <c r="Z32" i="3"/>
  <c r="Z45" i="3" s="1"/>
  <c r="AA32" i="3"/>
  <c r="AA45" i="3" s="1"/>
  <c r="AB32" i="3"/>
  <c r="AB45" i="3" s="1"/>
  <c r="AC32" i="3"/>
  <c r="AC45" i="3" s="1"/>
  <c r="AD32" i="3"/>
  <c r="AD45" i="3" s="1"/>
  <c r="AE32" i="3"/>
  <c r="AE45" i="3" s="1"/>
  <c r="AF32" i="3"/>
  <c r="AF45" i="3" s="1"/>
  <c r="AG32" i="3"/>
  <c r="AG45" i="3" s="1"/>
  <c r="AH32" i="3"/>
  <c r="AH45" i="3" s="1"/>
  <c r="AI32" i="3"/>
  <c r="AI45" i="3" s="1"/>
  <c r="F32" i="3"/>
  <c r="F45" i="3" s="1"/>
  <c r="E33" i="3"/>
  <c r="C82" i="3"/>
  <c r="E81" i="3"/>
  <c r="C119" i="3"/>
  <c r="E118" i="3"/>
  <c r="C46" i="3"/>
  <c r="S32" i="3" l="1"/>
  <c r="S45" i="3" s="1"/>
  <c r="K32" i="3"/>
  <c r="K45" i="3" s="1"/>
  <c r="AG101" i="3"/>
  <c r="AG102" i="3" s="1"/>
  <c r="AG118" i="3" s="1"/>
  <c r="Y101" i="3"/>
  <c r="Y102" i="3" s="1"/>
  <c r="Q101" i="3"/>
  <c r="Q102" i="3" s="1"/>
  <c r="I101" i="3"/>
  <c r="I102" i="3" s="1"/>
  <c r="I115" i="3" s="1"/>
  <c r="AC64" i="3"/>
  <c r="AC65" i="3" s="1"/>
  <c r="AC81" i="3" s="1"/>
  <c r="R64" i="3"/>
  <c r="R65" i="3" s="1"/>
  <c r="R79" i="3" s="1"/>
  <c r="R32" i="3"/>
  <c r="R45" i="3" s="1"/>
  <c r="J32" i="3"/>
  <c r="J45" i="3" s="1"/>
  <c r="AF101" i="3"/>
  <c r="AF102" i="3" s="1"/>
  <c r="AF118" i="3" s="1"/>
  <c r="X101" i="3"/>
  <c r="P101" i="3"/>
  <c r="P102" i="3" s="1"/>
  <c r="H101" i="3"/>
  <c r="H102" i="3" s="1"/>
  <c r="H116" i="3" s="1"/>
  <c r="AA64" i="3"/>
  <c r="AA65" i="3" s="1"/>
  <c r="AA81" i="3" s="1"/>
  <c r="O64" i="3"/>
  <c r="O65" i="3" s="1"/>
  <c r="O69" i="3" s="1"/>
  <c r="Q32" i="3"/>
  <c r="Q45" i="3" s="1"/>
  <c r="I32" i="3"/>
  <c r="I45" i="3" s="1"/>
  <c r="AE101" i="3"/>
  <c r="AE102" i="3" s="1"/>
  <c r="AE118" i="3" s="1"/>
  <c r="W101" i="3"/>
  <c r="W102" i="3" s="1"/>
  <c r="O101" i="3"/>
  <c r="O102" i="3" s="1"/>
  <c r="O115" i="3" s="1"/>
  <c r="G101" i="3"/>
  <c r="G102" i="3" s="1"/>
  <c r="G115" i="3" s="1"/>
  <c r="Z64" i="3"/>
  <c r="Z65" i="3" s="1"/>
  <c r="Z81" i="3" s="1"/>
  <c r="N64" i="3"/>
  <c r="N65" i="3" s="1"/>
  <c r="N81" i="3" s="1"/>
  <c r="P32" i="3"/>
  <c r="P45" i="3" s="1"/>
  <c r="H32" i="3"/>
  <c r="H45" i="3" s="1"/>
  <c r="AD101" i="3"/>
  <c r="AD102" i="3" s="1"/>
  <c r="AD118" i="3" s="1"/>
  <c r="V101" i="3"/>
  <c r="N101" i="3"/>
  <c r="AI64" i="3"/>
  <c r="AI65" i="3" s="1"/>
  <c r="AI81" i="3" s="1"/>
  <c r="Y64" i="3"/>
  <c r="Y65" i="3" s="1"/>
  <c r="Y78" i="3" s="1"/>
  <c r="G64" i="3"/>
  <c r="G65" i="3" s="1"/>
  <c r="G80" i="3" s="1"/>
  <c r="O32" i="3"/>
  <c r="O45" i="3" s="1"/>
  <c r="G32" i="3"/>
  <c r="G45" i="3" s="1"/>
  <c r="AC101" i="3"/>
  <c r="AC102" i="3" s="1"/>
  <c r="AC118" i="3" s="1"/>
  <c r="U101" i="3"/>
  <c r="M101" i="3"/>
  <c r="M102" i="3" s="1"/>
  <c r="AH64" i="3"/>
  <c r="AH65" i="3" s="1"/>
  <c r="AH81" i="3" s="1"/>
  <c r="W64" i="3"/>
  <c r="W65" i="3" s="1"/>
  <c r="W79" i="3" s="1"/>
  <c r="M64" i="3"/>
  <c r="M65" i="3" s="1"/>
  <c r="M79" i="3" s="1"/>
  <c r="K64" i="3"/>
  <c r="K65" i="3" s="1"/>
  <c r="K80" i="3" s="1"/>
  <c r="J64" i="3"/>
  <c r="J65" i="3" s="1"/>
  <c r="J78" i="3" s="1"/>
  <c r="I64" i="3"/>
  <c r="I65" i="3" s="1"/>
  <c r="I79" i="3" s="1"/>
  <c r="Q64" i="3"/>
  <c r="F64" i="3"/>
  <c r="F65" i="3" s="1"/>
  <c r="F80" i="3" s="1"/>
  <c r="AF64" i="3"/>
  <c r="AF65" i="3" s="1"/>
  <c r="AF81" i="3" s="1"/>
  <c r="AB64" i="3"/>
  <c r="AB65" i="3" s="1"/>
  <c r="AB81" i="3" s="1"/>
  <c r="X64" i="3"/>
  <c r="X65" i="3" s="1"/>
  <c r="X69" i="3" s="1"/>
  <c r="T64" i="3"/>
  <c r="T65" i="3" s="1"/>
  <c r="T81" i="3" s="1"/>
  <c r="P64" i="3"/>
  <c r="P65" i="3" s="1"/>
  <c r="P78" i="3" s="1"/>
  <c r="L64" i="3"/>
  <c r="L65" i="3" s="1"/>
  <c r="L80" i="3" s="1"/>
  <c r="F42" i="3"/>
  <c r="F33" i="3"/>
  <c r="F43" i="3"/>
  <c r="F44" i="3"/>
  <c r="AI42" i="3"/>
  <c r="AI33" i="3"/>
  <c r="AI43" i="3"/>
  <c r="AI44" i="3"/>
  <c r="AH42" i="3"/>
  <c r="AH33" i="3"/>
  <c r="AH43" i="3"/>
  <c r="AH44" i="3"/>
  <c r="AG33" i="3"/>
  <c r="AG42" i="3"/>
  <c r="AG43" i="3"/>
  <c r="AG44" i="3"/>
  <c r="AF33" i="3"/>
  <c r="AF42" i="3"/>
  <c r="AF43" i="3"/>
  <c r="AF44" i="3"/>
  <c r="AE33" i="3"/>
  <c r="AE42" i="3"/>
  <c r="AE43" i="3"/>
  <c r="AE44" i="3"/>
  <c r="AD33" i="3"/>
  <c r="AD42" i="3"/>
  <c r="AD43" i="3"/>
  <c r="AD44" i="3"/>
  <c r="AC33" i="3"/>
  <c r="AC42" i="3"/>
  <c r="AC43" i="3"/>
  <c r="AC44" i="3"/>
  <c r="AB33" i="3"/>
  <c r="AB42" i="3"/>
  <c r="AB43" i="3"/>
  <c r="AB44" i="3"/>
  <c r="AA33" i="3"/>
  <c r="AA42" i="3"/>
  <c r="AA43" i="3"/>
  <c r="AA44" i="3"/>
  <c r="Z33" i="3"/>
  <c r="Z42" i="3"/>
  <c r="Z43" i="3"/>
  <c r="Z44" i="3"/>
  <c r="Y33" i="3"/>
  <c r="Y42" i="3"/>
  <c r="Y43" i="3"/>
  <c r="Y44" i="3"/>
  <c r="X33" i="3"/>
  <c r="X43" i="3"/>
  <c r="X42" i="3"/>
  <c r="X44" i="3"/>
  <c r="W42" i="3"/>
  <c r="W33" i="3"/>
  <c r="W43" i="3"/>
  <c r="W44" i="3"/>
  <c r="V33" i="3"/>
  <c r="V43" i="3"/>
  <c r="V42" i="3"/>
  <c r="V44" i="3"/>
  <c r="U42" i="3"/>
  <c r="U33" i="3"/>
  <c r="U43" i="3"/>
  <c r="U44" i="3"/>
  <c r="T33" i="3"/>
  <c r="T43" i="3"/>
  <c r="T42" i="3"/>
  <c r="T44" i="3"/>
  <c r="N33" i="3"/>
  <c r="N43" i="3"/>
  <c r="N42" i="3"/>
  <c r="N44" i="3"/>
  <c r="M42" i="3"/>
  <c r="M43" i="3"/>
  <c r="M33" i="3"/>
  <c r="M44" i="3"/>
  <c r="L33" i="3"/>
  <c r="L42" i="3"/>
  <c r="L43" i="3"/>
  <c r="L44" i="3"/>
  <c r="AI102" i="3"/>
  <c r="AI118" i="3" s="1"/>
  <c r="AH102" i="3"/>
  <c r="AH118" i="3" s="1"/>
  <c r="AB102" i="3"/>
  <c r="AB118" i="3" s="1"/>
  <c r="AA102" i="3"/>
  <c r="AA118" i="3" s="1"/>
  <c r="Z102" i="3"/>
  <c r="Z118" i="3" s="1"/>
  <c r="AG65" i="3"/>
  <c r="AG81" i="3" s="1"/>
  <c r="AE65" i="3"/>
  <c r="AE81" i="3" s="1"/>
  <c r="AD65" i="3"/>
  <c r="AD81" i="3" s="1"/>
  <c r="AI46" i="3"/>
  <c r="AD46" i="3"/>
  <c r="AG46" i="3"/>
  <c r="AE46" i="3"/>
  <c r="AB46" i="3"/>
  <c r="AC46" i="3"/>
  <c r="AF46" i="3"/>
  <c r="Z46" i="3"/>
  <c r="AH46" i="3"/>
  <c r="AA46" i="3"/>
  <c r="F102" i="3"/>
  <c r="F106" i="3" s="1"/>
  <c r="J102" i="3"/>
  <c r="Q65" i="3"/>
  <c r="Q79" i="3" s="1"/>
  <c r="H78" i="3"/>
  <c r="H69" i="3"/>
  <c r="H80" i="3"/>
  <c r="H81" i="3"/>
  <c r="U65" i="3"/>
  <c r="U81" i="3" s="1"/>
  <c r="S65" i="3"/>
  <c r="S79" i="3" s="1"/>
  <c r="V65" i="3"/>
  <c r="V80" i="3" s="1"/>
  <c r="H79" i="3"/>
  <c r="R117" i="3"/>
  <c r="L102" i="3"/>
  <c r="L119" i="3" s="1"/>
  <c r="R118" i="3"/>
  <c r="Y116" i="3"/>
  <c r="R115" i="3"/>
  <c r="R116" i="3"/>
  <c r="W116" i="3"/>
  <c r="W106" i="3"/>
  <c r="R106" i="3"/>
  <c r="X46" i="3"/>
  <c r="T46" i="3"/>
  <c r="L46" i="3"/>
  <c r="W46" i="3"/>
  <c r="M46" i="3"/>
  <c r="V46" i="3"/>
  <c r="F46" i="3"/>
  <c r="C47" i="3"/>
  <c r="U46" i="3"/>
  <c r="Y46" i="3"/>
  <c r="N46" i="3"/>
  <c r="C120" i="3"/>
  <c r="R119" i="3"/>
  <c r="Y119" i="3"/>
  <c r="E119" i="3"/>
  <c r="C83" i="3"/>
  <c r="E82" i="3"/>
  <c r="H82" i="3"/>
  <c r="Q116" i="3" l="1"/>
  <c r="W117" i="3"/>
  <c r="Y106" i="3"/>
  <c r="W115" i="3"/>
  <c r="Y117" i="3"/>
  <c r="W118" i="3"/>
  <c r="Y118" i="3"/>
  <c r="W119" i="3"/>
  <c r="Q117" i="3"/>
  <c r="Y115" i="3"/>
  <c r="Q106" i="3"/>
  <c r="I46" i="3"/>
  <c r="O119" i="3"/>
  <c r="O116" i="3"/>
  <c r="M117" i="3"/>
  <c r="K43" i="3"/>
  <c r="Q43" i="3"/>
  <c r="S43" i="3"/>
  <c r="S46" i="3"/>
  <c r="Q119" i="3"/>
  <c r="Q115" i="3"/>
  <c r="Q46" i="3"/>
  <c r="K44" i="3"/>
  <c r="S33" i="3"/>
  <c r="M115" i="3"/>
  <c r="P46" i="3"/>
  <c r="G42" i="3"/>
  <c r="O44" i="3"/>
  <c r="G46" i="3"/>
  <c r="M116" i="3"/>
  <c r="I44" i="3"/>
  <c r="O33" i="3"/>
  <c r="O43" i="3"/>
  <c r="Q44" i="3"/>
  <c r="Q33" i="3"/>
  <c r="S44" i="3"/>
  <c r="D45" i="3"/>
  <c r="J46" i="3"/>
  <c r="G44" i="3"/>
  <c r="K42" i="3"/>
  <c r="Q118" i="3"/>
  <c r="O106" i="3"/>
  <c r="G33" i="3"/>
  <c r="K33" i="3"/>
  <c r="O42" i="3"/>
  <c r="S42" i="3"/>
  <c r="I33" i="3"/>
  <c r="M106" i="3"/>
  <c r="O117" i="3"/>
  <c r="I43" i="3"/>
  <c r="Q42" i="3"/>
  <c r="I42" i="3"/>
  <c r="R46" i="3"/>
  <c r="H44" i="3"/>
  <c r="J44" i="3"/>
  <c r="P44" i="3"/>
  <c r="R44" i="3"/>
  <c r="G43" i="3"/>
  <c r="H42" i="3"/>
  <c r="J43" i="3"/>
  <c r="P42" i="3"/>
  <c r="R42" i="3"/>
  <c r="H46" i="3"/>
  <c r="H43" i="3"/>
  <c r="J42" i="3"/>
  <c r="P43" i="3"/>
  <c r="R43" i="3"/>
  <c r="M119" i="3"/>
  <c r="O46" i="3"/>
  <c r="K46" i="3"/>
  <c r="M118" i="3"/>
  <c r="O118" i="3"/>
  <c r="H33" i="3"/>
  <c r="J33" i="3"/>
  <c r="P33" i="3"/>
  <c r="R33" i="3"/>
  <c r="W80" i="3"/>
  <c r="W82" i="3"/>
  <c r="W78" i="3"/>
  <c r="W69" i="3"/>
  <c r="W81" i="3"/>
  <c r="AA119" i="3"/>
  <c r="AH106" i="3"/>
  <c r="AI82" i="3"/>
  <c r="AG119" i="3"/>
  <c r="AD119" i="3"/>
  <c r="AI80" i="3"/>
  <c r="AI117" i="3"/>
  <c r="AD117" i="3"/>
  <c r="AG106" i="3"/>
  <c r="AH119" i="3"/>
  <c r="AE82" i="3"/>
  <c r="AG79" i="3"/>
  <c r="AF82" i="3"/>
  <c r="AG82" i="3"/>
  <c r="AF78" i="3"/>
  <c r="AH80" i="3"/>
  <c r="AA116" i="3"/>
  <c r="AE116" i="3"/>
  <c r="AC117" i="3"/>
  <c r="AC119" i="3"/>
  <c r="AE119" i="3"/>
  <c r="AC80" i="3"/>
  <c r="AC115" i="3"/>
  <c r="AH117" i="3"/>
  <c r="AA80" i="3"/>
  <c r="AC79" i="3"/>
  <c r="AF79" i="3"/>
  <c r="AB117" i="3"/>
  <c r="AC106" i="3"/>
  <c r="AE117" i="3"/>
  <c r="AG117" i="3"/>
  <c r="AH115" i="3"/>
  <c r="AE80" i="3"/>
  <c r="AD116" i="3"/>
  <c r="AI116" i="3"/>
  <c r="AD82" i="3"/>
  <c r="AE78" i="3"/>
  <c r="AD106" i="3"/>
  <c r="AI106" i="3"/>
  <c r="AC82" i="3"/>
  <c r="AI119" i="3"/>
  <c r="Z80" i="3"/>
  <c r="AD80" i="3"/>
  <c r="AE69" i="3"/>
  <c r="AA117" i="3"/>
  <c r="AD115" i="3"/>
  <c r="AI115" i="3"/>
  <c r="AB80" i="3"/>
  <c r="AB82" i="3"/>
  <c r="AA82" i="3"/>
  <c r="AA78" i="3"/>
  <c r="AB79" i="3"/>
  <c r="AI78" i="3"/>
  <c r="Z116" i="3"/>
  <c r="AG116" i="3"/>
  <c r="AA79" i="3"/>
  <c r="AI79" i="3"/>
  <c r="Z117" i="3"/>
  <c r="AF119" i="3"/>
  <c r="Z119" i="3"/>
  <c r="AA69" i="3"/>
  <c r="AB69" i="3"/>
  <c r="AE79" i="3"/>
  <c r="AF80" i="3"/>
  <c r="AG80" i="3"/>
  <c r="AI69" i="3"/>
  <c r="Z115" i="3"/>
  <c r="AC116" i="3"/>
  <c r="AF117" i="3"/>
  <c r="AG115" i="3"/>
  <c r="AH116" i="3"/>
  <c r="G81" i="3"/>
  <c r="G79" i="3"/>
  <c r="Z82" i="3"/>
  <c r="AB119" i="3"/>
  <c r="Z79" i="3"/>
  <c r="AB78" i="3"/>
  <c r="AC78" i="3"/>
  <c r="AD79" i="3"/>
  <c r="AF69" i="3"/>
  <c r="AG78" i="3"/>
  <c r="AH79" i="3"/>
  <c r="Z106" i="3"/>
  <c r="AA106" i="3"/>
  <c r="AB116" i="3"/>
  <c r="AE115" i="3"/>
  <c r="AF116" i="3"/>
  <c r="G82" i="3"/>
  <c r="G69" i="3"/>
  <c r="AH82" i="3"/>
  <c r="Z78" i="3"/>
  <c r="AC69" i="3"/>
  <c r="AD69" i="3"/>
  <c r="AG69" i="3"/>
  <c r="AH69" i="3"/>
  <c r="AA115" i="3"/>
  <c r="AB106" i="3"/>
  <c r="AE106" i="3"/>
  <c r="AF115" i="3"/>
  <c r="G78" i="3"/>
  <c r="Z69" i="3"/>
  <c r="AD78" i="3"/>
  <c r="AH78" i="3"/>
  <c r="AB115" i="3"/>
  <c r="AF106" i="3"/>
  <c r="AA83" i="3"/>
  <c r="AF83" i="3"/>
  <c r="AB83" i="3"/>
  <c r="AD83" i="3"/>
  <c r="AI83" i="3"/>
  <c r="Z83" i="3"/>
  <c r="AC83" i="3"/>
  <c r="AE83" i="3"/>
  <c r="AH83" i="3"/>
  <c r="AG83" i="3"/>
  <c r="AD120" i="3"/>
  <c r="AE120" i="3"/>
  <c r="AH120" i="3"/>
  <c r="AG120" i="3"/>
  <c r="Z120" i="3"/>
  <c r="AA120" i="3"/>
  <c r="AI120" i="3"/>
  <c r="AC120" i="3"/>
  <c r="AB120" i="3"/>
  <c r="AF120" i="3"/>
  <c r="AI47" i="3"/>
  <c r="AD47" i="3"/>
  <c r="AB47" i="3"/>
  <c r="AG47" i="3"/>
  <c r="AE47" i="3"/>
  <c r="AC47" i="3"/>
  <c r="Z47" i="3"/>
  <c r="AF47" i="3"/>
  <c r="AH47" i="3"/>
  <c r="AA47" i="3"/>
  <c r="F81" i="3"/>
  <c r="F82" i="3"/>
  <c r="L82" i="3"/>
  <c r="M81" i="3"/>
  <c r="L81" i="3"/>
  <c r="M82" i="3"/>
  <c r="O80" i="3"/>
  <c r="Y79" i="3"/>
  <c r="I82" i="3"/>
  <c r="M69" i="3"/>
  <c r="M78" i="3"/>
  <c r="M80" i="3"/>
  <c r="Q80" i="3"/>
  <c r="Q81" i="3"/>
  <c r="J82" i="3"/>
  <c r="V82" i="3"/>
  <c r="Q69" i="3"/>
  <c r="I80" i="3"/>
  <c r="I81" i="3"/>
  <c r="Q82" i="3"/>
  <c r="Q78" i="3"/>
  <c r="J79" i="3"/>
  <c r="J106" i="3"/>
  <c r="P117" i="3"/>
  <c r="S78" i="3"/>
  <c r="T82" i="3"/>
  <c r="O82" i="3"/>
  <c r="J116" i="3"/>
  <c r="Y69" i="3"/>
  <c r="O79" i="3"/>
  <c r="Y81" i="3"/>
  <c r="J118" i="3"/>
  <c r="Y82" i="3"/>
  <c r="P119" i="3"/>
  <c r="H106" i="3"/>
  <c r="J115" i="3"/>
  <c r="Y80" i="3"/>
  <c r="O78" i="3"/>
  <c r="R78" i="3"/>
  <c r="O81" i="3"/>
  <c r="F78" i="3"/>
  <c r="L79" i="3"/>
  <c r="R82" i="3"/>
  <c r="J119" i="3"/>
  <c r="P118" i="3"/>
  <c r="F79" i="3"/>
  <c r="R80" i="3"/>
  <c r="L69" i="3"/>
  <c r="S82" i="3"/>
  <c r="J117" i="3"/>
  <c r="L78" i="3"/>
  <c r="P80" i="3"/>
  <c r="J80" i="3"/>
  <c r="J81" i="3"/>
  <c r="U80" i="3"/>
  <c r="J69" i="3"/>
  <c r="H117" i="3"/>
  <c r="I69" i="3"/>
  <c r="X79" i="3"/>
  <c r="N78" i="3"/>
  <c r="P79" i="3"/>
  <c r="X82" i="3"/>
  <c r="H119" i="3"/>
  <c r="X80" i="3"/>
  <c r="N80" i="3"/>
  <c r="P69" i="3"/>
  <c r="N82" i="3"/>
  <c r="H115" i="3"/>
  <c r="P82" i="3"/>
  <c r="H118" i="3"/>
  <c r="I78" i="3"/>
  <c r="F69" i="3"/>
  <c r="V69" i="3"/>
  <c r="P81" i="3"/>
  <c r="N79" i="3"/>
  <c r="R69" i="3"/>
  <c r="R81" i="3"/>
  <c r="T69" i="3"/>
  <c r="S80" i="3"/>
  <c r="P115" i="3"/>
  <c r="P116" i="3"/>
  <c r="P106" i="3"/>
  <c r="T79" i="3"/>
  <c r="T78" i="3"/>
  <c r="U82" i="3"/>
  <c r="V78" i="3"/>
  <c r="V81" i="3"/>
  <c r="U69" i="3"/>
  <c r="U102" i="3"/>
  <c r="U117" i="3" s="1"/>
  <c r="N102" i="3"/>
  <c r="N115" i="3" s="1"/>
  <c r="K102" i="3"/>
  <c r="K119" i="3" s="1"/>
  <c r="K69" i="3"/>
  <c r="K81" i="3"/>
  <c r="K82" i="3"/>
  <c r="V79" i="3"/>
  <c r="V102" i="3"/>
  <c r="V115" i="3" s="1"/>
  <c r="T80" i="3"/>
  <c r="T102" i="3"/>
  <c r="S69" i="3"/>
  <c r="S81" i="3"/>
  <c r="U79" i="3"/>
  <c r="X78" i="3"/>
  <c r="X81" i="3"/>
  <c r="N69" i="3"/>
  <c r="K79" i="3"/>
  <c r="S102" i="3"/>
  <c r="S117" i="3" s="1"/>
  <c r="U78" i="3"/>
  <c r="X102" i="3"/>
  <c r="X118" i="3" s="1"/>
  <c r="K78" i="3"/>
  <c r="F116" i="3"/>
  <c r="F119" i="3"/>
  <c r="L106" i="3"/>
  <c r="I119" i="3"/>
  <c r="G119" i="3"/>
  <c r="F115" i="3"/>
  <c r="F117" i="3"/>
  <c r="F118" i="3"/>
  <c r="I116" i="3"/>
  <c r="I117" i="3"/>
  <c r="I106" i="3"/>
  <c r="I118" i="3"/>
  <c r="L115" i="3"/>
  <c r="L117" i="3"/>
  <c r="L116" i="3"/>
  <c r="L118" i="3"/>
  <c r="G106" i="3"/>
  <c r="G117" i="3"/>
  <c r="G116" i="3"/>
  <c r="G118" i="3"/>
  <c r="X83" i="3"/>
  <c r="T83" i="3"/>
  <c r="P83" i="3"/>
  <c r="L83" i="3"/>
  <c r="H83" i="3"/>
  <c r="W83" i="3"/>
  <c r="S83" i="3"/>
  <c r="O83" i="3"/>
  <c r="K83" i="3"/>
  <c r="G83" i="3"/>
  <c r="C84" i="3"/>
  <c r="V83" i="3"/>
  <c r="R83" i="3"/>
  <c r="N83" i="3"/>
  <c r="J83" i="3"/>
  <c r="F83" i="3"/>
  <c r="Q83" i="3"/>
  <c r="M83" i="3"/>
  <c r="Y83" i="3"/>
  <c r="I83" i="3"/>
  <c r="E83" i="3"/>
  <c r="U83" i="3"/>
  <c r="Y47" i="3"/>
  <c r="U47" i="3"/>
  <c r="Q47" i="3"/>
  <c r="M47" i="3"/>
  <c r="I47" i="3"/>
  <c r="V47" i="3"/>
  <c r="P47" i="3"/>
  <c r="K47" i="3"/>
  <c r="F47" i="3"/>
  <c r="S47" i="3"/>
  <c r="H47" i="3"/>
  <c r="C48" i="3"/>
  <c r="T47" i="3"/>
  <c r="O47" i="3"/>
  <c r="J47" i="3"/>
  <c r="X47" i="3"/>
  <c r="N47" i="3"/>
  <c r="R47" i="3"/>
  <c r="W47" i="3"/>
  <c r="L47" i="3"/>
  <c r="G47" i="3"/>
  <c r="P120" i="3"/>
  <c r="L120" i="3"/>
  <c r="H120" i="3"/>
  <c r="W120" i="3"/>
  <c r="O120" i="3"/>
  <c r="G120" i="3"/>
  <c r="C121" i="3"/>
  <c r="R120" i="3"/>
  <c r="J120" i="3"/>
  <c r="F120" i="3"/>
  <c r="Y120" i="3"/>
  <c r="Q120" i="3"/>
  <c r="M120" i="3"/>
  <c r="I120" i="3"/>
  <c r="E120" i="3"/>
  <c r="D46" i="3" l="1"/>
  <c r="D43" i="3"/>
  <c r="D42" i="3"/>
  <c r="C36" i="3"/>
  <c r="S36" i="3" s="1"/>
  <c r="D44" i="3"/>
  <c r="AD121" i="3"/>
  <c r="AE121" i="3"/>
  <c r="AH121" i="3"/>
  <c r="AG121" i="3"/>
  <c r="Z121" i="3"/>
  <c r="AA121" i="3"/>
  <c r="AI121" i="3"/>
  <c r="AC121" i="3"/>
  <c r="AB121" i="3"/>
  <c r="AF121" i="3"/>
  <c r="AI48" i="3"/>
  <c r="AA48" i="3"/>
  <c r="AB48" i="3"/>
  <c r="AE48" i="3"/>
  <c r="AC48" i="3"/>
  <c r="AF48" i="3"/>
  <c r="Z48" i="3"/>
  <c r="AH48" i="3"/>
  <c r="AG48" i="3"/>
  <c r="AD48" i="3"/>
  <c r="Z84" i="3"/>
  <c r="AI84" i="3"/>
  <c r="AF84" i="3"/>
  <c r="AC84" i="3"/>
  <c r="AG84" i="3"/>
  <c r="AH84" i="3"/>
  <c r="AD84" i="3"/>
  <c r="AE84" i="3"/>
  <c r="AA84" i="3"/>
  <c r="AB84" i="3"/>
  <c r="D47" i="3"/>
  <c r="D80" i="3"/>
  <c r="D82" i="3"/>
  <c r="N120" i="3"/>
  <c r="D81" i="3"/>
  <c r="D79" i="3"/>
  <c r="D83" i="3"/>
  <c r="D78" i="3"/>
  <c r="C72" i="3"/>
  <c r="U120" i="3"/>
  <c r="V120" i="3"/>
  <c r="K120" i="3"/>
  <c r="S120" i="3"/>
  <c r="K117" i="3"/>
  <c r="K106" i="3"/>
  <c r="K115" i="3"/>
  <c r="K116" i="3"/>
  <c r="V118" i="3"/>
  <c r="K118" i="3"/>
  <c r="T117" i="3"/>
  <c r="T106" i="3"/>
  <c r="T115" i="3"/>
  <c r="T118" i="3"/>
  <c r="T119" i="3"/>
  <c r="T120" i="3"/>
  <c r="V117" i="3"/>
  <c r="V116" i="3"/>
  <c r="V119" i="3"/>
  <c r="N116" i="3"/>
  <c r="N118" i="3"/>
  <c r="N117" i="3"/>
  <c r="N119" i="3"/>
  <c r="N106" i="3"/>
  <c r="X106" i="3"/>
  <c r="X115" i="3"/>
  <c r="X117" i="3"/>
  <c r="X119" i="3"/>
  <c r="X120" i="3"/>
  <c r="X116" i="3"/>
  <c r="S118" i="3"/>
  <c r="S106" i="3"/>
  <c r="S119" i="3"/>
  <c r="S115" i="3"/>
  <c r="S116" i="3"/>
  <c r="T116" i="3"/>
  <c r="V106" i="3"/>
  <c r="U116" i="3"/>
  <c r="U115" i="3"/>
  <c r="U119" i="3"/>
  <c r="U106" i="3"/>
  <c r="U118" i="3"/>
  <c r="Y121" i="3"/>
  <c r="U121" i="3"/>
  <c r="Q121" i="3"/>
  <c r="M121" i="3"/>
  <c r="I121" i="3"/>
  <c r="E121" i="3"/>
  <c r="X121" i="3"/>
  <c r="T121" i="3"/>
  <c r="P121" i="3"/>
  <c r="L121" i="3"/>
  <c r="H121" i="3"/>
  <c r="W121" i="3"/>
  <c r="S121" i="3"/>
  <c r="O121" i="3"/>
  <c r="K121" i="3"/>
  <c r="G121" i="3"/>
  <c r="C122" i="3"/>
  <c r="V121" i="3"/>
  <c r="R121" i="3"/>
  <c r="N121" i="3"/>
  <c r="J121" i="3"/>
  <c r="F121" i="3"/>
  <c r="Y84" i="3"/>
  <c r="U84" i="3"/>
  <c r="Q84" i="3"/>
  <c r="M84" i="3"/>
  <c r="I84" i="3"/>
  <c r="E84" i="3"/>
  <c r="X84" i="3"/>
  <c r="T84" i="3"/>
  <c r="P84" i="3"/>
  <c r="L84" i="3"/>
  <c r="H84" i="3"/>
  <c r="W84" i="3"/>
  <c r="S84" i="3"/>
  <c r="O84" i="3"/>
  <c r="K84" i="3"/>
  <c r="G84" i="3"/>
  <c r="C85" i="3"/>
  <c r="J84" i="3"/>
  <c r="V84" i="3"/>
  <c r="F84" i="3"/>
  <c r="R84" i="3"/>
  <c r="N84" i="3"/>
  <c r="C49" i="3"/>
  <c r="V48" i="3"/>
  <c r="R48" i="3"/>
  <c r="N48" i="3"/>
  <c r="J48" i="3"/>
  <c r="F48" i="3"/>
  <c r="Y48" i="3"/>
  <c r="T48" i="3"/>
  <c r="O48" i="3"/>
  <c r="I48" i="3"/>
  <c r="Q48" i="3"/>
  <c r="G48" i="3"/>
  <c r="X48" i="3"/>
  <c r="S48" i="3"/>
  <c r="M48" i="3"/>
  <c r="H48" i="3"/>
  <c r="W48" i="3"/>
  <c r="L48" i="3"/>
  <c r="P48" i="3"/>
  <c r="K48" i="3"/>
  <c r="U48" i="3"/>
  <c r="R36" i="3" l="1"/>
  <c r="T36" i="3"/>
  <c r="G13" i="3"/>
  <c r="AI49" i="3"/>
  <c r="AE49" i="3"/>
  <c r="AA49" i="3"/>
  <c r="AD49" i="3"/>
  <c r="AG49" i="3"/>
  <c r="AB49" i="3"/>
  <c r="AC49" i="3"/>
  <c r="Z49" i="3"/>
  <c r="AF49" i="3"/>
  <c r="AH49" i="3"/>
  <c r="AH85" i="3"/>
  <c r="AB85" i="3"/>
  <c r="AA85" i="3"/>
  <c r="Z85" i="3"/>
  <c r="AC85" i="3"/>
  <c r="AI85" i="3"/>
  <c r="AE85" i="3"/>
  <c r="AG85" i="3"/>
  <c r="AD85" i="3"/>
  <c r="AF85" i="3"/>
  <c r="AD122" i="3"/>
  <c r="AE122" i="3"/>
  <c r="AH122" i="3"/>
  <c r="AG122" i="3"/>
  <c r="Z122" i="3"/>
  <c r="AA122" i="3"/>
  <c r="AI122" i="3"/>
  <c r="AC122" i="3"/>
  <c r="AB122" i="3"/>
  <c r="AF122" i="3"/>
  <c r="D48" i="3"/>
  <c r="D121" i="3"/>
  <c r="D118" i="3"/>
  <c r="D119" i="3"/>
  <c r="D115" i="3"/>
  <c r="D117" i="3"/>
  <c r="D84" i="3"/>
  <c r="D116" i="3"/>
  <c r="D120" i="3"/>
  <c r="C109" i="3"/>
  <c r="G19" i="3" s="1"/>
  <c r="C86" i="3"/>
  <c r="V85" i="3"/>
  <c r="R85" i="3"/>
  <c r="N85" i="3"/>
  <c r="J85" i="3"/>
  <c r="F85" i="3"/>
  <c r="Y85" i="3"/>
  <c r="U85" i="3"/>
  <c r="Q85" i="3"/>
  <c r="M85" i="3"/>
  <c r="I85" i="3"/>
  <c r="E85" i="3"/>
  <c r="X85" i="3"/>
  <c r="T85" i="3"/>
  <c r="P85" i="3"/>
  <c r="L85" i="3"/>
  <c r="H85" i="3"/>
  <c r="S85" i="3"/>
  <c r="O85" i="3"/>
  <c r="K85" i="3"/>
  <c r="W85" i="3"/>
  <c r="G85" i="3"/>
  <c r="W49" i="3"/>
  <c r="S49" i="3"/>
  <c r="O49" i="3"/>
  <c r="K49" i="3"/>
  <c r="G49" i="3"/>
  <c r="X49" i="3"/>
  <c r="R49" i="3"/>
  <c r="M49" i="3"/>
  <c r="H49" i="3"/>
  <c r="C50" i="3"/>
  <c r="P49" i="3"/>
  <c r="V49" i="3"/>
  <c r="Q49" i="3"/>
  <c r="L49" i="3"/>
  <c r="F49" i="3"/>
  <c r="U49" i="3"/>
  <c r="J49" i="3"/>
  <c r="N49" i="3"/>
  <c r="I49" i="3"/>
  <c r="T49" i="3"/>
  <c r="Y49" i="3"/>
  <c r="C123" i="3"/>
  <c r="V122" i="3"/>
  <c r="R122" i="3"/>
  <c r="N122" i="3"/>
  <c r="J122" i="3"/>
  <c r="F122" i="3"/>
  <c r="Y122" i="3"/>
  <c r="U122" i="3"/>
  <c r="Q122" i="3"/>
  <c r="M122" i="3"/>
  <c r="I122" i="3"/>
  <c r="E122" i="3"/>
  <c r="X122" i="3"/>
  <c r="T122" i="3"/>
  <c r="P122" i="3"/>
  <c r="L122" i="3"/>
  <c r="H122" i="3"/>
  <c r="W122" i="3"/>
  <c r="S122" i="3"/>
  <c r="O122" i="3"/>
  <c r="K122" i="3"/>
  <c r="G122" i="3"/>
  <c r="AD123" i="3" l="1"/>
  <c r="AE123" i="3"/>
  <c r="AH123" i="3"/>
  <c r="AG123" i="3"/>
  <c r="Z123" i="3"/>
  <c r="AA123" i="3"/>
  <c r="AI123" i="3"/>
  <c r="AC123" i="3"/>
  <c r="AB123" i="3"/>
  <c r="AF123" i="3"/>
  <c r="AI50" i="3"/>
  <c r="AD50" i="3"/>
  <c r="AG50" i="3"/>
  <c r="AF50" i="3"/>
  <c r="AE50" i="3"/>
  <c r="AB50" i="3"/>
  <c r="AA50" i="3"/>
  <c r="AC50" i="3"/>
  <c r="Z50" i="3"/>
  <c r="AH50" i="3"/>
  <c r="AA86" i="3"/>
  <c r="AH86" i="3"/>
  <c r="AF86" i="3"/>
  <c r="AB86" i="3"/>
  <c r="AD86" i="3"/>
  <c r="AC86" i="3"/>
  <c r="Z86" i="3"/>
  <c r="AI86" i="3"/>
  <c r="AE86" i="3"/>
  <c r="AG86" i="3"/>
  <c r="D49" i="3"/>
  <c r="D122" i="3"/>
  <c r="D85" i="3"/>
  <c r="W123" i="3"/>
  <c r="S123" i="3"/>
  <c r="O123" i="3"/>
  <c r="K123" i="3"/>
  <c r="G123" i="3"/>
  <c r="C124" i="3"/>
  <c r="V123" i="3"/>
  <c r="R123" i="3"/>
  <c r="N123" i="3"/>
  <c r="J123" i="3"/>
  <c r="F123" i="3"/>
  <c r="Y123" i="3"/>
  <c r="U123" i="3"/>
  <c r="Q123" i="3"/>
  <c r="M123" i="3"/>
  <c r="I123" i="3"/>
  <c r="E123" i="3"/>
  <c r="X123" i="3"/>
  <c r="T123" i="3"/>
  <c r="P123" i="3"/>
  <c r="L123" i="3"/>
  <c r="H123" i="3"/>
  <c r="W86" i="3"/>
  <c r="S86" i="3"/>
  <c r="O86" i="3"/>
  <c r="K86" i="3"/>
  <c r="G86" i="3"/>
  <c r="C87" i="3"/>
  <c r="V86" i="3"/>
  <c r="R86" i="3"/>
  <c r="N86" i="3"/>
  <c r="J86" i="3"/>
  <c r="F86" i="3"/>
  <c r="Y86" i="3"/>
  <c r="U86" i="3"/>
  <c r="Q86" i="3"/>
  <c r="M86" i="3"/>
  <c r="I86" i="3"/>
  <c r="E86" i="3"/>
  <c r="L86" i="3"/>
  <c r="X86" i="3"/>
  <c r="H86" i="3"/>
  <c r="T86" i="3"/>
  <c r="P86" i="3"/>
  <c r="X50" i="3"/>
  <c r="T50" i="3"/>
  <c r="P50" i="3"/>
  <c r="L50" i="3"/>
  <c r="H50" i="3"/>
  <c r="V50" i="3"/>
  <c r="Q50" i="3"/>
  <c r="K50" i="3"/>
  <c r="F50" i="3"/>
  <c r="Y50" i="3"/>
  <c r="N50" i="3"/>
  <c r="C51" i="3"/>
  <c r="U50" i="3"/>
  <c r="O50" i="3"/>
  <c r="J50" i="3"/>
  <c r="S50" i="3"/>
  <c r="I50" i="3"/>
  <c r="M50" i="3"/>
  <c r="G50" i="3"/>
  <c r="W50" i="3"/>
  <c r="R50" i="3"/>
  <c r="AD51" i="3" l="1"/>
  <c r="AB51" i="3"/>
  <c r="AH51" i="3"/>
  <c r="AE51" i="3"/>
  <c r="AF51" i="3"/>
  <c r="AG51" i="3"/>
  <c r="AA51" i="3"/>
  <c r="AC51" i="3"/>
  <c r="Z51" i="3"/>
  <c r="AI51" i="3"/>
  <c r="AE87" i="3"/>
  <c r="AA87" i="3"/>
  <c r="AG87" i="3"/>
  <c r="AF87" i="3"/>
  <c r="AD87" i="3"/>
  <c r="AC87" i="3"/>
  <c r="AH87" i="3"/>
  <c r="AI87" i="3"/>
  <c r="Z87" i="3"/>
  <c r="AB87" i="3"/>
  <c r="AD124" i="3"/>
  <c r="AE124" i="3"/>
  <c r="AH124" i="3"/>
  <c r="AG124" i="3"/>
  <c r="Z124" i="3"/>
  <c r="AA124" i="3"/>
  <c r="AI124" i="3"/>
  <c r="AC124" i="3"/>
  <c r="AB124" i="3"/>
  <c r="AF124" i="3"/>
  <c r="D50" i="3"/>
  <c r="D86" i="3"/>
  <c r="D123" i="3"/>
  <c r="X124" i="3"/>
  <c r="T124" i="3"/>
  <c r="P124" i="3"/>
  <c r="L124" i="3"/>
  <c r="H124" i="3"/>
  <c r="W124" i="3"/>
  <c r="S124" i="3"/>
  <c r="O124" i="3"/>
  <c r="K124" i="3"/>
  <c r="G124" i="3"/>
  <c r="C125" i="3"/>
  <c r="V124" i="3"/>
  <c r="R124" i="3"/>
  <c r="N124" i="3"/>
  <c r="J124" i="3"/>
  <c r="F124" i="3"/>
  <c r="Y124" i="3"/>
  <c r="U124" i="3"/>
  <c r="Q124" i="3"/>
  <c r="M124" i="3"/>
  <c r="I124" i="3"/>
  <c r="E124" i="3"/>
  <c r="Y51" i="3"/>
  <c r="U51" i="3"/>
  <c r="Q51" i="3"/>
  <c r="M51" i="3"/>
  <c r="I51" i="3"/>
  <c r="C52" i="3"/>
  <c r="T51" i="3"/>
  <c r="O51" i="3"/>
  <c r="J51" i="3"/>
  <c r="L51" i="3"/>
  <c r="X51" i="3"/>
  <c r="S51" i="3"/>
  <c r="N51" i="3"/>
  <c r="H51" i="3"/>
  <c r="W51" i="3"/>
  <c r="R51" i="3"/>
  <c r="G51" i="3"/>
  <c r="K51" i="3"/>
  <c r="P51" i="3"/>
  <c r="F51" i="3"/>
  <c r="V51" i="3"/>
  <c r="X87" i="3"/>
  <c r="Y87" i="3"/>
  <c r="T87" i="3"/>
  <c r="P87" i="3"/>
  <c r="L87" i="3"/>
  <c r="H87" i="3"/>
  <c r="W87" i="3"/>
  <c r="S87" i="3"/>
  <c r="O87" i="3"/>
  <c r="K87" i="3"/>
  <c r="G87" i="3"/>
  <c r="V87" i="3"/>
  <c r="R87" i="3"/>
  <c r="N87" i="3"/>
  <c r="J87" i="3"/>
  <c r="F87" i="3"/>
  <c r="U87" i="3"/>
  <c r="E87" i="3"/>
  <c r="Q87" i="3"/>
  <c r="M87" i="3"/>
  <c r="C88" i="3"/>
  <c r="I87" i="3"/>
  <c r="AI88" i="3" l="1"/>
  <c r="AA88" i="3"/>
  <c r="AF88" i="3"/>
  <c r="Z88" i="3"/>
  <c r="AB88" i="3"/>
  <c r="AE88" i="3"/>
  <c r="AC88" i="3"/>
  <c r="AG88" i="3"/>
  <c r="AH88" i="3"/>
  <c r="AD88" i="3"/>
  <c r="AE52" i="3"/>
  <c r="AA52" i="3"/>
  <c r="AD52" i="3"/>
  <c r="AB52" i="3"/>
  <c r="AC52" i="3"/>
  <c r="Z52" i="3"/>
  <c r="AF52" i="3"/>
  <c r="AH52" i="3"/>
  <c r="AG52" i="3"/>
  <c r="AI52" i="3"/>
  <c r="AD125" i="3"/>
  <c r="AE125" i="3"/>
  <c r="AH125" i="3"/>
  <c r="AG125" i="3"/>
  <c r="Z125" i="3"/>
  <c r="AA125" i="3"/>
  <c r="AI125" i="3"/>
  <c r="AC125" i="3"/>
  <c r="AB125" i="3"/>
  <c r="AF125" i="3"/>
  <c r="D51" i="3"/>
  <c r="D124" i="3"/>
  <c r="D87" i="3"/>
  <c r="Y125" i="3"/>
  <c r="U125" i="3"/>
  <c r="Q125" i="3"/>
  <c r="M125" i="3"/>
  <c r="I125" i="3"/>
  <c r="E125" i="3"/>
  <c r="X125" i="3"/>
  <c r="T125" i="3"/>
  <c r="P125" i="3"/>
  <c r="L125" i="3"/>
  <c r="H125" i="3"/>
  <c r="W125" i="3"/>
  <c r="S125" i="3"/>
  <c r="O125" i="3"/>
  <c r="K125" i="3"/>
  <c r="G125" i="3"/>
  <c r="V125" i="3"/>
  <c r="R125" i="3"/>
  <c r="N125" i="3"/>
  <c r="J125" i="3"/>
  <c r="F125" i="3"/>
  <c r="Y88" i="3"/>
  <c r="U88" i="3"/>
  <c r="Q88" i="3"/>
  <c r="M88" i="3"/>
  <c r="I88" i="3"/>
  <c r="E88" i="3"/>
  <c r="W88" i="3"/>
  <c r="R88" i="3"/>
  <c r="L88" i="3"/>
  <c r="G88" i="3"/>
  <c r="V88" i="3"/>
  <c r="P88" i="3"/>
  <c r="K88" i="3"/>
  <c r="F88" i="3"/>
  <c r="T88" i="3"/>
  <c r="O88" i="3"/>
  <c r="J88" i="3"/>
  <c r="S88" i="3"/>
  <c r="N88" i="3"/>
  <c r="H88" i="3"/>
  <c r="X88" i="3"/>
  <c r="V52" i="3"/>
  <c r="R52" i="3"/>
  <c r="N52" i="3"/>
  <c r="J52" i="3"/>
  <c r="F52" i="3"/>
  <c r="X52" i="3"/>
  <c r="S52" i="3"/>
  <c r="M52" i="3"/>
  <c r="H52" i="3"/>
  <c r="P52" i="3"/>
  <c r="W52" i="3"/>
  <c r="Q52" i="3"/>
  <c r="L52" i="3"/>
  <c r="G52" i="3"/>
  <c r="U52" i="3"/>
  <c r="K52" i="3"/>
  <c r="I52" i="3"/>
  <c r="Y52" i="3"/>
  <c r="O52" i="3"/>
  <c r="T52" i="3"/>
  <c r="D52" i="3" l="1"/>
  <c r="D125" i="3"/>
  <c r="D88" i="3"/>
</calcChain>
</file>

<file path=xl/sharedStrings.xml><?xml version="1.0" encoding="utf-8"?>
<sst xmlns="http://schemas.openxmlformats.org/spreadsheetml/2006/main" count="250" uniqueCount="96">
  <si>
    <t>Korte toelichting</t>
  </si>
  <si>
    <r>
      <t xml:space="preserve">De velden die oranje gemarkeerd zijn </t>
    </r>
    <r>
      <rPr>
        <b/>
        <sz val="11"/>
        <color rgb="FFFF0000"/>
        <rFont val="Calibri"/>
        <family val="2"/>
        <scheme val="minor"/>
      </rPr>
      <t>vul je in</t>
    </r>
    <r>
      <rPr>
        <sz val="11"/>
        <color theme="1"/>
        <rFont val="Calibri"/>
        <family val="2"/>
        <scheme val="minor"/>
      </rPr>
      <t>.</t>
    </r>
  </si>
  <si>
    <r>
      <t xml:space="preserve">De velden die grijs zijn zijn </t>
    </r>
    <r>
      <rPr>
        <b/>
        <sz val="11"/>
        <rFont val="Calibri"/>
        <family val="2"/>
        <scheme val="minor"/>
      </rPr>
      <t>berekende velden</t>
    </r>
    <r>
      <rPr>
        <sz val="11"/>
        <rFont val="Calibri"/>
        <family val="2"/>
        <scheme val="minor"/>
      </rPr>
      <t>.</t>
    </r>
  </si>
  <si>
    <r>
      <t xml:space="preserve">Het VEKA past een uniforme index toe op de kosten en inkomsten. De gegevens mogen dus </t>
    </r>
    <r>
      <rPr>
        <b/>
        <sz val="11"/>
        <color theme="1"/>
        <rFont val="Calibri"/>
        <family val="2"/>
        <scheme val="minor"/>
      </rPr>
      <t>niet geïndexeerd</t>
    </r>
    <r>
      <rPr>
        <sz val="11"/>
        <color theme="1"/>
        <rFont val="Calibri"/>
        <family val="2"/>
        <scheme val="minor"/>
      </rPr>
      <t xml:space="preserve"> zijn.</t>
    </r>
  </si>
  <si>
    <t xml:space="preserve">Aangevraagd steunbedrag </t>
  </si>
  <si>
    <t>euro</t>
  </si>
  <si>
    <t>Kosten referentie-installatie</t>
  </si>
  <si>
    <t xml:space="preserve">Vennootschapsbelasting </t>
  </si>
  <si>
    <t>Kosten</t>
  </si>
  <si>
    <t>Herinvestering installatie na 15 jaar - niet in subsidieaanvraag</t>
  </si>
  <si>
    <t>jaar</t>
  </si>
  <si>
    <t>eenheid</t>
  </si>
  <si>
    <t>inkomsten</t>
  </si>
  <si>
    <t>warmte-afname</t>
  </si>
  <si>
    <t>MWh</t>
  </si>
  <si>
    <t>aankoopprijs warmte zonder indexatie!</t>
  </si>
  <si>
    <t>euro/MWh</t>
  </si>
  <si>
    <t>verkoopprijs warmte  zonder indexatie!</t>
  </si>
  <si>
    <t>vaste inkomsten niet geindexeerd (licht hieronder toe*)</t>
  </si>
  <si>
    <t>andere inkomsten variabel niet geindexeerd (licht hieronder toe*)</t>
  </si>
  <si>
    <t>kosten</t>
  </si>
  <si>
    <r>
      <t xml:space="preserve">Onderhoud - </t>
    </r>
    <r>
      <rPr>
        <b/>
        <sz val="11"/>
        <color theme="1"/>
        <rFont val="Calibri"/>
        <family val="2"/>
        <scheme val="minor"/>
      </rPr>
      <t>niet geindexeerd</t>
    </r>
  </si>
  <si>
    <r>
      <t xml:space="preserve">Energie - </t>
    </r>
    <r>
      <rPr>
        <b/>
        <sz val="11"/>
        <color theme="1"/>
        <rFont val="Calibri"/>
        <family val="2"/>
        <scheme val="minor"/>
      </rPr>
      <t>niet geindexeerd</t>
    </r>
  </si>
  <si>
    <r>
      <t xml:space="preserve">Lonen - </t>
    </r>
    <r>
      <rPr>
        <b/>
        <sz val="11"/>
        <color theme="1"/>
        <rFont val="Calibri"/>
        <family val="2"/>
        <scheme val="minor"/>
      </rPr>
      <t>niet geindexeerd</t>
    </r>
  </si>
  <si>
    <t>Afschrijving installatie op 15 jaar</t>
  </si>
  <si>
    <t>Afschrijving warmtenet op 30 jaar</t>
  </si>
  <si>
    <t>Andere kosten (licht hieronder toe*) - niet geindexeerd</t>
  </si>
  <si>
    <t>Installatiekosten in jaar 0</t>
  </si>
  <si>
    <t>INDEX</t>
  </si>
  <si>
    <t>Inkomsten warmte</t>
  </si>
  <si>
    <t>Totale inkomsten geindexeerd</t>
  </si>
  <si>
    <t>Totale kosten niet geindexeerd</t>
  </si>
  <si>
    <t>Totale kosten zonder afschrijvingen</t>
  </si>
  <si>
    <t>Totale kosten zonder afschrijvingen geindex</t>
  </si>
  <si>
    <t>Enkel afschrijving warmtenet</t>
  </si>
  <si>
    <t>Enkel afschrijving installatie</t>
  </si>
  <si>
    <t>Totale kosten zonder afschrijvingen geindex + afschrijvingen</t>
  </si>
  <si>
    <t>Totale kasstroom/exploitatiewinsten</t>
  </si>
  <si>
    <t>Verdisconteerd</t>
  </si>
  <si>
    <t>Discontovoet</t>
  </si>
  <si>
    <t>Levensduur installatie</t>
  </si>
  <si>
    <t>Levensduur warmtenet</t>
  </si>
  <si>
    <t>Afschrijvingstermijn installaties</t>
  </si>
  <si>
    <t>Afschrijvingstermijn warmtenet</t>
  </si>
  <si>
    <t>Netto besparing over 15 jaar</t>
  </si>
  <si>
    <t>Investeringskost steunaanvraag zonder steun</t>
  </si>
  <si>
    <t>Netto besparing over 30 jaar</t>
  </si>
  <si>
    <t>Investeringskost met steun</t>
  </si>
  <si>
    <t>Netto besparing per jaar over de looptijd</t>
  </si>
  <si>
    <t>Steunbedrag</t>
  </si>
  <si>
    <t>Installatiekosten jaar 0</t>
  </si>
  <si>
    <t>% steun op totaalinvestering</t>
  </si>
  <si>
    <t>% aangevraagde steun</t>
  </si>
  <si>
    <t xml:space="preserve">Berekening IRR </t>
  </si>
  <si>
    <t>De IRR wordt berekend met een formule (via iteratie) maar kan ook worden afgelezen op de rij waar de NCW (Netto Contante Waarde) nul wordt of, via interpollatie, tussen de rijen</t>
  </si>
  <si>
    <t>waarin de NCW van teken wijzigt (en tussenin nul wordt)</t>
  </si>
  <si>
    <t>Resultaat van IRR-berekening</t>
  </si>
  <si>
    <t>IRR vóór belastingen zonder steun:</t>
  </si>
  <si>
    <t>IRR na belastingen zonder steun:</t>
  </si>
  <si>
    <t>IRR na belastingen met steun:</t>
  </si>
  <si>
    <t xml:space="preserve">Hieronder wordt de wijze van berekening van de IRR vóór resp. na belastingen weergegeven. </t>
  </si>
  <si>
    <t>IRR berekening vóór belasting</t>
  </si>
  <si>
    <t>Jaar</t>
  </si>
  <si>
    <t>Investering installatie</t>
  </si>
  <si>
    <t>Investering warmtenet</t>
  </si>
  <si>
    <t>Installatiekosten</t>
  </si>
  <si>
    <t>Netto besparing per jaar over de levensduur</t>
  </si>
  <si>
    <t>Totale vrije kasstroom</t>
  </si>
  <si>
    <t xml:space="preserve">De IRR wordt berekend m.b.v. een formule (iteratie) en geeft </t>
  </si>
  <si>
    <t>volgend resultaat:</t>
  </si>
  <si>
    <t xml:space="preserve">IRR = </t>
  </si>
  <si>
    <t xml:space="preserve">Dit kan zichtbaar gemaakt worden door bij verschillende rentevoeten de NCW te berekenen en te kijken bij welke rentevoet de NCW = 0 wordt </t>
  </si>
  <si>
    <t>rentevoet</t>
  </si>
  <si>
    <t>NCW in het jaar 
van investeren</t>
  </si>
  <si>
    <t>De rentevoet waarbij de netto contante waarde = 0 wordt, is de IRR van de investering vóór belastingen</t>
  </si>
  <si>
    <t>IRR berekening  na belasting</t>
  </si>
  <si>
    <t>Investering installaties</t>
  </si>
  <si>
    <t>Belasting op opbrengsten</t>
  </si>
  <si>
    <t>Afschrijving installaties per jaar</t>
  </si>
  <si>
    <t>Afschrijving warmtenet per jaar</t>
  </si>
  <si>
    <t>Verminderde belasting door afschrijving</t>
  </si>
  <si>
    <t>De IRR wordt berekend m.b.v. een formule (iteratie) en geeft</t>
  </si>
  <si>
    <t>IRR=</t>
  </si>
  <si>
    <t>De rentevoet waarbij de netto contante waarde = 0 wordt, is de IRR van de investering na belastingen</t>
  </si>
  <si>
    <t>IRR berekening na belasting en steun</t>
  </si>
  <si>
    <t>Investering energie-efficiënte stadsverwarming in subsidieaanvraag</t>
  </si>
  <si>
    <t>Investering installatie en/of uitkoppeling restwarmte in subsidieaanvraag</t>
  </si>
  <si>
    <t>koude-afname</t>
  </si>
  <si>
    <t>aankoopprijs koude zonder indexatie!</t>
  </si>
  <si>
    <t>Inkomsten koude</t>
  </si>
  <si>
    <t>verkoopprijs koude zonder indexatie!</t>
  </si>
  <si>
    <t>*toelichting (indien nodig). Inkomsten die niet toegelicht worden, worden op nul gezet bij de controle</t>
  </si>
  <si>
    <t>*toelichting (indien nodig). Kosten die niet toegelicht worden, worden op nul gezet bij de controle</t>
  </si>
  <si>
    <t>Indien de geproduceerde warmte en/of koude niet verkocht wordt, vult u de kostenbesparing voor energie door de geproduceerde warmte en/of koude in.</t>
  </si>
  <si>
    <t>Dit zijn de besparingen (energie en andere) minus de exploitatielasten. Bij het bepalen van het criterium van 13% in het Convenant is aangenomen dat met de huidige energieprijzen wordt gerekend en is aangenomen dat de opbrengsten per jaar gelijk blijven (constante kasstroom). In de exploitatiekosten kunnen naast onderhoudskosten etc ook de rentelasten worden opgenomen die een bedrijf aan de bank moet betalen indien niet met eigen kapitaal maar met vreemd kapitaal gefinancierd wordt. Bij het bepalen van het criterium van 13% in het Convenant is aangenomen dat er een "gemiddelde verhouding" bestaat tussen eigen en vreemd vermogen.</t>
  </si>
  <si>
    <t xml:space="preserve">Let op, sinds 2023 worden er geen projecten gesteund met een interne opbrengstvoet (IRR) na belastingen met steun van 13% of meer.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</si>
</sst>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quot;€&quot;_-;\-* #,##0.00\ &quot;€&quot;_-;_-* &quot;-&quot;??\ &quot;€&quot;_-;_-@_-"/>
    <numFmt numFmtId="165" formatCode="_ [$€-813]\ * #,##0.00_ ;_ [$€-813]\ * \-#,##0.00_ ;_ [$€-813]\ * &quot;-&quot;??_ ;_ @_ "/>
    <numFmt numFmtId="166" formatCode="0.0"/>
    <numFmt numFmtId="167" formatCode="0.0%"/>
    <numFmt numFmtId="168" formatCode="#,##0.00_ ;[Red]\-#,##0.00\ "/>
    <numFmt numFmtId="169" formatCode="#,##0.000"/>
    <numFmt numFmtId="170" formatCode="0.000"/>
  </numFmts>
  <fonts count="31"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sz val="11"/>
      <color theme="1"/>
      <name val="Calibri"/>
      <family val="2"/>
      <scheme val="minor"/>
    </font>
    <font>
      <sz val="16"/>
      <name val="Arial"/>
      <family val="2"/>
    </font>
    <font>
      <b/>
      <sz val="12"/>
      <name val="Arial"/>
      <family val="2"/>
    </font>
    <font>
      <sz val="10"/>
      <name val="Arial"/>
      <family val="2"/>
    </font>
    <font>
      <b/>
      <sz val="10"/>
      <name val="Arial"/>
      <family val="2"/>
    </font>
    <font>
      <sz val="10"/>
      <color indexed="12"/>
      <name val="Arial"/>
      <family val="2"/>
    </font>
    <font>
      <sz val="10"/>
      <color theme="9" tint="0.79998168889431442"/>
      <name val="Arial"/>
      <family val="2"/>
    </font>
    <font>
      <sz val="10"/>
      <color theme="0"/>
      <name val="Arial"/>
      <family val="2"/>
    </font>
    <font>
      <sz val="8"/>
      <name val="Arial"/>
      <family val="2"/>
    </font>
    <font>
      <sz val="10"/>
      <color rgb="FFFF0000"/>
      <name val="Arial"/>
      <family val="2"/>
    </font>
    <font>
      <sz val="10"/>
      <color indexed="9"/>
      <name val="Arial"/>
      <family val="2"/>
    </font>
    <font>
      <i/>
      <sz val="11"/>
      <name val="Calibri"/>
      <family val="2"/>
      <scheme val="minor"/>
    </font>
    <font>
      <b/>
      <sz val="10"/>
      <color rgb="FFFF0000"/>
      <name val="Arial"/>
      <family val="2"/>
    </font>
    <font>
      <i/>
      <sz val="8"/>
      <color theme="1"/>
      <name val="Calibri"/>
      <family val="2"/>
      <scheme val="minor"/>
    </font>
    <font>
      <i/>
      <sz val="11"/>
      <color rgb="FF00B0F0"/>
      <name val="Calibri"/>
      <family val="2"/>
      <scheme val="minor"/>
    </font>
    <font>
      <b/>
      <sz val="16"/>
      <color theme="1"/>
      <name val="Calibri"/>
      <family val="2"/>
      <scheme val="minor"/>
    </font>
    <font>
      <b/>
      <i/>
      <sz val="11"/>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b/>
      <u/>
      <sz val="11"/>
      <color theme="1"/>
      <name val="Calibri"/>
      <family val="2"/>
      <scheme val="minor"/>
    </font>
    <font>
      <b/>
      <u/>
      <sz val="11"/>
      <name val="Calibri"/>
      <family val="2"/>
      <scheme val="minor"/>
    </font>
    <font>
      <i/>
      <sz val="11"/>
      <color theme="1"/>
      <name val="Calibri"/>
      <family val="2"/>
      <scheme val="minor"/>
    </font>
    <font>
      <i/>
      <sz val="11"/>
      <color rgb="FFFF0000"/>
      <name val="Calibri"/>
      <family val="2"/>
      <scheme val="minor"/>
    </font>
    <font>
      <sz val="14"/>
      <color theme="1"/>
      <name val="Calibri"/>
      <family val="2"/>
      <scheme val="minor"/>
    </font>
    <font>
      <sz val="14"/>
      <name val="Arial"/>
      <family val="2"/>
    </font>
    <font>
      <b/>
      <sz val="14"/>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C9C9C9"/>
        <bgColor indexed="64"/>
      </patternFill>
    </fill>
    <fill>
      <patternFill patternType="solid">
        <fgColor rgb="FFF4B084"/>
        <bgColor indexed="64"/>
      </patternFill>
    </fill>
    <fill>
      <patternFill patternType="solid">
        <fgColor rgb="FFF2F2F2"/>
        <bgColor indexed="64"/>
      </patternFill>
    </fill>
    <fill>
      <patternFill patternType="solid">
        <fgColor theme="8" tint="0.59999389629810485"/>
        <bgColor indexed="64"/>
      </patternFill>
    </fill>
    <fill>
      <patternFill patternType="solid">
        <fgColor theme="9" tint="0.39997558519241921"/>
        <bgColor indexed="64"/>
      </patternFill>
    </fill>
  </fills>
  <borders count="17">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224">
    <xf numFmtId="0" fontId="0" fillId="0" borderId="0" xfId="0"/>
    <xf numFmtId="0" fontId="1" fillId="0" borderId="0" xfId="0" applyFont="1"/>
    <xf numFmtId="0" fontId="1" fillId="0" borderId="0" xfId="0" applyFont="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3" fillId="0" borderId="0" xfId="0" applyFont="1"/>
    <xf numFmtId="0" fontId="0" fillId="0" borderId="0" xfId="0" applyAlignment="1" applyProtection="1">
      <alignment vertical="center"/>
      <protection locked="0"/>
    </xf>
    <xf numFmtId="43" fontId="0" fillId="0" borderId="0" xfId="1" applyFont="1" applyAlignment="1" applyProtection="1">
      <alignment vertical="center"/>
      <protection locked="0"/>
    </xf>
    <xf numFmtId="0" fontId="6" fillId="0" borderId="2" xfId="0" applyFont="1" applyBorder="1" applyAlignment="1" applyProtection="1">
      <alignment vertical="center"/>
      <protection locked="0"/>
    </xf>
    <xf numFmtId="0" fontId="0" fillId="0" borderId="3" xfId="0" applyBorder="1" applyAlignment="1" applyProtection="1">
      <alignment vertical="center"/>
      <protection locked="0"/>
    </xf>
    <xf numFmtId="43" fontId="0" fillId="0" borderId="3" xfId="1" applyFont="1" applyFill="1" applyBorder="1" applyAlignment="1" applyProtection="1">
      <alignment vertical="center"/>
      <protection locked="0"/>
    </xf>
    <xf numFmtId="0" fontId="0" fillId="0" borderId="4" xfId="0" applyBorder="1" applyAlignment="1" applyProtection="1">
      <alignment vertical="center"/>
      <protection locked="0"/>
    </xf>
    <xf numFmtId="0" fontId="7" fillId="0" borderId="5" xfId="0" applyFont="1" applyBorder="1" applyAlignment="1" applyProtection="1">
      <alignment vertical="center"/>
      <protection locked="0"/>
    </xf>
    <xf numFmtId="43" fontId="0" fillId="0" borderId="0" xfId="1" applyFont="1" applyFill="1" applyBorder="1" applyAlignment="1" applyProtection="1">
      <alignment vertical="center"/>
      <protection locked="0"/>
    </xf>
    <xf numFmtId="0" fontId="0" fillId="0" borderId="6" xfId="0" applyBorder="1" applyAlignment="1" applyProtection="1">
      <alignment vertical="center"/>
      <protection locked="0"/>
    </xf>
    <xf numFmtId="0" fontId="7" fillId="0" borderId="0" xfId="0" applyFont="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8" fillId="0" borderId="0" xfId="0" applyFont="1" applyAlignment="1" applyProtection="1">
      <alignment vertical="center"/>
      <protection locked="0"/>
    </xf>
    <xf numFmtId="165" fontId="8" fillId="0" borderId="0" xfId="2" applyNumberFormat="1" applyFont="1" applyFill="1" applyBorder="1" applyAlignment="1" applyProtection="1">
      <alignment vertical="center"/>
      <protection locked="0"/>
    </xf>
    <xf numFmtId="9" fontId="9" fillId="0" borderId="0" xfId="3" applyFont="1" applyFill="1" applyBorder="1" applyAlignment="1" applyProtection="1">
      <alignment horizontal="center" vertical="center"/>
      <protection locked="0"/>
    </xf>
    <xf numFmtId="4" fontId="0" fillId="0" borderId="2" xfId="1" applyNumberFormat="1"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 fontId="0" fillId="0" borderId="5" xfId="1"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0" borderId="5" xfId="0" applyNumberFormat="1" applyBorder="1" applyAlignment="1" applyProtection="1">
      <alignment horizontal="center" vertical="center"/>
      <protection locked="0"/>
    </xf>
    <xf numFmtId="2" fontId="0" fillId="0" borderId="0" xfId="0" applyNumberFormat="1" applyAlignment="1" applyProtection="1">
      <alignment horizontal="center" vertical="center"/>
      <protection locked="0"/>
    </xf>
    <xf numFmtId="2" fontId="0" fillId="0" borderId="0" xfId="0" applyNumberFormat="1" applyAlignment="1" applyProtection="1">
      <alignment vertical="center"/>
      <protection locked="0"/>
    </xf>
    <xf numFmtId="2" fontId="0" fillId="0" borderId="10" xfId="0" applyNumberFormat="1" applyBorder="1" applyAlignment="1" applyProtection="1">
      <alignment horizontal="center" vertical="center"/>
      <protection locked="0"/>
    </xf>
    <xf numFmtId="2" fontId="0" fillId="0" borderId="11" xfId="0" applyNumberForma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0" fontId="8" fillId="4" borderId="7" xfId="0" applyFont="1" applyFill="1" applyBorder="1" applyAlignment="1" applyProtection="1">
      <alignment vertical="center"/>
      <protection locked="0"/>
    </xf>
    <xf numFmtId="0" fontId="8" fillId="4" borderId="8" xfId="0" applyFont="1" applyFill="1" applyBorder="1" applyAlignment="1" applyProtection="1">
      <alignment horizontal="right" vertical="center"/>
      <protection locked="0"/>
    </xf>
    <xf numFmtId="0" fontId="11" fillId="0" borderId="0" xfId="0" applyFont="1" applyAlignment="1" applyProtection="1">
      <alignment vertical="center"/>
      <protection locked="0"/>
    </xf>
    <xf numFmtId="43" fontId="8" fillId="0" borderId="3" xfId="1" applyFont="1" applyFill="1" applyBorder="1" applyAlignment="1" applyProtection="1">
      <alignment horizontal="right" vertical="center" wrapText="1"/>
      <protection locked="0"/>
    </xf>
    <xf numFmtId="0" fontId="11" fillId="6" borderId="3" xfId="0" applyFont="1" applyFill="1" applyBorder="1" applyAlignment="1" applyProtection="1">
      <alignment vertical="center"/>
      <protection locked="0"/>
    </xf>
    <xf numFmtId="43" fontId="7" fillId="0" borderId="0" xfId="1" applyFont="1" applyBorder="1" applyAlignment="1" applyProtection="1">
      <alignment horizontal="left" vertical="center"/>
      <protection locked="0"/>
    </xf>
    <xf numFmtId="0" fontId="0" fillId="0" borderId="2" xfId="0" applyBorder="1" applyAlignment="1" applyProtection="1">
      <alignment horizontal="center" vertical="center"/>
      <protection locked="0"/>
    </xf>
    <xf numFmtId="168" fontId="0" fillId="0" borderId="14" xfId="1" applyNumberFormat="1"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68" fontId="0" fillId="0" borderId="15" xfId="1" applyNumberFormat="1" applyFont="1" applyBorder="1" applyAlignment="1" applyProtection="1">
      <alignment horizontal="center" vertical="center"/>
      <protection locked="0"/>
    </xf>
    <xf numFmtId="2" fontId="12" fillId="0" borderId="0" xfId="0" applyNumberFormat="1" applyFont="1" applyAlignment="1" applyProtection="1">
      <alignment horizontal="center" vertical="center"/>
      <protection locked="0"/>
    </xf>
    <xf numFmtId="2" fontId="12" fillId="0" borderId="0" xfId="1" applyNumberFormat="1" applyFont="1" applyBorder="1" applyAlignment="1" applyProtection="1">
      <alignment horizontal="center" vertical="center"/>
      <protection locked="0"/>
    </xf>
    <xf numFmtId="2" fontId="12" fillId="0" borderId="6"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168" fontId="0" fillId="0" borderId="16" xfId="1" applyNumberFormat="1" applyFont="1" applyBorder="1" applyAlignment="1" applyProtection="1">
      <alignment horizontal="center" vertical="center"/>
      <protection locked="0"/>
    </xf>
    <xf numFmtId="2" fontId="12" fillId="0" borderId="8" xfId="0" applyNumberFormat="1" applyFont="1" applyBorder="1" applyAlignment="1" applyProtection="1">
      <alignment horizontal="center" vertical="center"/>
      <protection locked="0"/>
    </xf>
    <xf numFmtId="2" fontId="12" fillId="0" borderId="8" xfId="1" applyNumberFormat="1" applyFont="1" applyBorder="1" applyAlignment="1" applyProtection="1">
      <alignment horizontal="center" vertical="center"/>
      <protection locked="0"/>
    </xf>
    <xf numFmtId="2" fontId="12" fillId="0" borderId="9" xfId="0" applyNumberFormat="1" applyFont="1" applyBorder="1" applyAlignment="1" applyProtection="1">
      <alignment horizontal="center" vertical="center"/>
      <protection locked="0"/>
    </xf>
    <xf numFmtId="168" fontId="0" fillId="0" borderId="0" xfId="1" applyNumberFormat="1" applyFont="1" applyAlignment="1" applyProtection="1">
      <alignment horizontal="center" vertical="center"/>
      <protection locked="0"/>
    </xf>
    <xf numFmtId="169" fontId="0" fillId="0" borderId="0" xfId="1" applyNumberFormat="1" applyFont="1" applyAlignment="1" applyProtection="1">
      <alignment vertical="center"/>
      <protection locked="0"/>
    </xf>
    <xf numFmtId="0" fontId="8" fillId="0" borderId="0" xfId="0" applyFont="1" applyAlignment="1" applyProtection="1">
      <alignment horizontal="center" vertical="center"/>
      <protection locked="0"/>
    </xf>
    <xf numFmtId="168" fontId="0" fillId="0" borderId="0" xfId="1" applyNumberFormat="1" applyFont="1" applyAlignment="1" applyProtection="1">
      <alignment vertical="center"/>
      <protection locked="0"/>
    </xf>
    <xf numFmtId="0" fontId="5" fillId="0" borderId="0" xfId="0" applyFont="1" applyAlignment="1" applyProtection="1">
      <alignment vertical="center"/>
      <protection locked="0"/>
    </xf>
    <xf numFmtId="168" fontId="0" fillId="0" borderId="0" xfId="3" applyNumberFormat="1" applyFont="1" applyAlignment="1" applyProtection="1">
      <alignment horizontal="left" vertical="center"/>
      <protection locked="0"/>
    </xf>
    <xf numFmtId="4" fontId="0" fillId="0" borderId="5" xfId="0" applyNumberForma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2" fontId="7" fillId="0" borderId="0" xfId="0" applyNumberFormat="1" applyFont="1" applyAlignment="1" applyProtection="1">
      <alignment horizontal="center" vertical="center"/>
      <protection locked="0"/>
    </xf>
    <xf numFmtId="0" fontId="8" fillId="5" borderId="2" xfId="0" applyFont="1" applyFill="1" applyBorder="1" applyAlignment="1" applyProtection="1">
      <alignment vertical="center"/>
      <protection locked="0"/>
    </xf>
    <xf numFmtId="0" fontId="8" fillId="5" borderId="3" xfId="0" applyFont="1" applyFill="1" applyBorder="1" applyAlignment="1" applyProtection="1">
      <alignment vertical="center"/>
      <protection locked="0"/>
    </xf>
    <xf numFmtId="43" fontId="8" fillId="5" borderId="3" xfId="1" applyFont="1" applyFill="1" applyBorder="1" applyAlignment="1" applyProtection="1">
      <alignment horizontal="center" vertical="center" wrapText="1"/>
      <protection locked="0"/>
    </xf>
    <xf numFmtId="0" fontId="8" fillId="0" borderId="5" xfId="0" applyFont="1" applyBorder="1" applyAlignment="1" applyProtection="1">
      <alignment vertical="center"/>
      <protection locked="0"/>
    </xf>
    <xf numFmtId="0" fontId="8" fillId="5" borderId="7" xfId="0" applyFont="1" applyFill="1" applyBorder="1" applyAlignment="1" applyProtection="1">
      <alignment vertical="center"/>
      <protection locked="0"/>
    </xf>
    <xf numFmtId="0" fontId="8" fillId="5" borderId="8" xfId="0" applyFont="1" applyFill="1" applyBorder="1" applyAlignment="1" applyProtection="1">
      <alignment horizontal="right" vertical="center"/>
      <protection locked="0"/>
    </xf>
    <xf numFmtId="167" fontId="8" fillId="5" borderId="8" xfId="3" applyNumberFormat="1" applyFont="1" applyFill="1" applyBorder="1" applyAlignment="1" applyProtection="1">
      <alignment horizontal="left" vertical="center"/>
      <protection locked="0"/>
    </xf>
    <xf numFmtId="170" fontId="11" fillId="0" borderId="5" xfId="1" applyNumberFormat="1" applyFont="1" applyFill="1" applyBorder="1" applyAlignment="1" applyProtection="1">
      <alignment vertical="center"/>
      <protection locked="0"/>
    </xf>
    <xf numFmtId="169" fontId="11" fillId="0" borderId="0" xfId="1" applyNumberFormat="1" applyFont="1" applyFill="1" applyBorder="1" applyAlignment="1" applyProtection="1">
      <alignment vertical="center"/>
      <protection locked="0"/>
    </xf>
    <xf numFmtId="169" fontId="14" fillId="0" borderId="0" xfId="1" applyNumberFormat="1" applyFont="1" applyFill="1" applyAlignment="1" applyProtection="1">
      <alignment vertical="center"/>
      <protection locked="0"/>
    </xf>
    <xf numFmtId="43" fontId="8" fillId="0" borderId="0" xfId="1" applyFont="1" applyBorder="1" applyAlignment="1" applyProtection="1">
      <alignment horizontal="left" vertical="center"/>
      <protection locked="0"/>
    </xf>
    <xf numFmtId="2" fontId="0" fillId="0" borderId="3" xfId="1" applyNumberFormat="1" applyFont="1" applyBorder="1" applyAlignment="1" applyProtection="1">
      <alignment horizontal="center" vertical="center"/>
      <protection locked="0"/>
    </xf>
    <xf numFmtId="2" fontId="0" fillId="0" borderId="0" xfId="1" applyNumberFormat="1" applyFont="1" applyBorder="1" applyAlignment="1" applyProtection="1">
      <alignment horizontal="center" vertical="center"/>
      <protection locked="0"/>
    </xf>
    <xf numFmtId="2" fontId="0" fillId="0" borderId="6" xfId="1" applyNumberFormat="1" applyFont="1" applyBorder="1" applyAlignment="1" applyProtection="1">
      <alignment horizontal="center" vertical="center"/>
      <protection locked="0"/>
    </xf>
    <xf numFmtId="2" fontId="0" fillId="0" borderId="8" xfId="1" applyNumberFormat="1" applyFont="1" applyBorder="1" applyAlignment="1" applyProtection="1">
      <alignment horizontal="center" vertical="center"/>
      <protection locked="0"/>
    </xf>
    <xf numFmtId="2" fontId="0" fillId="0" borderId="9" xfId="1" applyNumberFormat="1" applyFont="1" applyBorder="1" applyAlignment="1" applyProtection="1">
      <alignment horizontal="center" vertical="center"/>
      <protection locked="0"/>
    </xf>
    <xf numFmtId="4" fontId="0" fillId="0" borderId="0" xfId="1" applyNumberFormat="1" applyFont="1" applyAlignment="1" applyProtection="1">
      <alignment horizontal="center" vertical="center"/>
      <protection locked="0"/>
    </xf>
    <xf numFmtId="170" fontId="0" fillId="0" borderId="0" xfId="0" applyNumberFormat="1" applyAlignment="1" applyProtection="1">
      <alignment vertical="center"/>
      <protection locked="0"/>
    </xf>
    <xf numFmtId="0" fontId="0" fillId="0" borderId="0" xfId="0" applyProtection="1">
      <protection locked="0"/>
    </xf>
    <xf numFmtId="4" fontId="0" fillId="0" borderId="0" xfId="1" applyNumberFormat="1" applyFont="1" applyAlignment="1" applyProtection="1">
      <alignment horizontal="center"/>
      <protection locked="0"/>
    </xf>
    <xf numFmtId="170" fontId="0" fillId="0" borderId="0" xfId="0" applyNumberFormat="1" applyProtection="1">
      <protection locked="0"/>
    </xf>
    <xf numFmtId="170" fontId="11" fillId="0" borderId="0" xfId="1" applyNumberFormat="1" applyFont="1" applyFill="1" applyBorder="1" applyAlignment="1" applyProtection="1">
      <alignment vertical="center"/>
      <protection locked="0"/>
    </xf>
    <xf numFmtId="43" fontId="0" fillId="0" borderId="0" xfId="1" applyFont="1" applyProtection="1">
      <protection locked="0"/>
    </xf>
    <xf numFmtId="9" fontId="0" fillId="0" borderId="0" xfId="0" applyNumberFormat="1"/>
    <xf numFmtId="0" fontId="15" fillId="2" borderId="0" xfId="0" applyFont="1" applyFill="1" applyAlignment="1">
      <alignment horizontal="center"/>
    </xf>
    <xf numFmtId="164" fontId="0" fillId="0" borderId="0" xfId="0" applyNumberFormat="1"/>
    <xf numFmtId="0" fontId="14" fillId="0" borderId="0" xfId="0" applyFont="1" applyProtection="1">
      <protection locked="0"/>
    </xf>
    <xf numFmtId="0" fontId="17" fillId="0" borderId="0" xfId="0" applyFont="1" applyAlignment="1">
      <alignment wrapText="1"/>
    </xf>
    <xf numFmtId="10" fontId="0" fillId="0" borderId="0" xfId="0" applyNumberFormat="1"/>
    <xf numFmtId="0" fontId="20" fillId="0" borderId="0" xfId="0" applyFont="1" applyAlignment="1">
      <alignment horizontal="center"/>
    </xf>
    <xf numFmtId="0" fontId="0" fillId="0" borderId="0" xfId="0" quotePrefix="1" applyAlignment="1" applyProtection="1">
      <alignment vertical="center"/>
      <protection locked="0"/>
    </xf>
    <xf numFmtId="4" fontId="0" fillId="0" borderId="0" xfId="1" applyNumberFormat="1" applyFont="1" applyBorder="1" applyAlignment="1" applyProtection="1">
      <alignment horizontal="center" vertical="center"/>
      <protection locked="0"/>
    </xf>
    <xf numFmtId="4" fontId="0" fillId="0" borderId="6" xfId="1" applyNumberFormat="1" applyFont="1" applyBorder="1" applyAlignment="1" applyProtection="1">
      <alignment horizontal="center" vertical="center"/>
      <protection locked="0"/>
    </xf>
    <xf numFmtId="4" fontId="0" fillId="0" borderId="11" xfId="1" applyNumberFormat="1" applyFont="1" applyBorder="1" applyAlignment="1" applyProtection="1">
      <alignment horizontal="center" vertical="center"/>
      <protection locked="0"/>
    </xf>
    <xf numFmtId="4" fontId="0" fillId="0" borderId="12" xfId="1" applyNumberFormat="1" applyFont="1" applyBorder="1" applyAlignment="1" applyProtection="1">
      <alignment horizontal="center" vertical="center"/>
      <protection locked="0"/>
    </xf>
    <xf numFmtId="4" fontId="0" fillId="0" borderId="10" xfId="1" applyNumberFormat="1" applyFont="1" applyBorder="1" applyAlignment="1" applyProtection="1">
      <alignment horizontal="center" vertical="center"/>
      <protection locked="0"/>
    </xf>
    <xf numFmtId="164" fontId="0" fillId="7" borderId="0" xfId="0" applyNumberFormat="1" applyFill="1" applyAlignment="1" applyProtection="1">
      <alignment horizontal="center"/>
      <protection locked="0"/>
    </xf>
    <xf numFmtId="0" fontId="19" fillId="0" borderId="0" xfId="0" applyFont="1"/>
    <xf numFmtId="0" fontId="0" fillId="7" borderId="0" xfId="0" applyFill="1"/>
    <xf numFmtId="164" fontId="0" fillId="0" borderId="0" xfId="0" applyNumberFormat="1" applyAlignment="1">
      <alignment horizontal="center"/>
    </xf>
    <xf numFmtId="0" fontId="0" fillId="0" borderId="3" xfId="0" applyBorder="1"/>
    <xf numFmtId="0" fontId="18" fillId="0" borderId="0" xfId="0" applyFont="1"/>
    <xf numFmtId="0" fontId="21" fillId="0" borderId="0" xfId="0" applyFont="1"/>
    <xf numFmtId="164" fontId="0" fillId="8" borderId="0" xfId="0" applyNumberFormat="1" applyFill="1" applyAlignment="1">
      <alignment horizontal="center"/>
    </xf>
    <xf numFmtId="10" fontId="0" fillId="7" borderId="0" xfId="0" applyNumberFormat="1" applyFill="1" applyAlignment="1" applyProtection="1">
      <alignment horizontal="center"/>
      <protection locked="0"/>
    </xf>
    <xf numFmtId="4" fontId="0" fillId="7" borderId="0" xfId="0" applyNumberFormat="1" applyFill="1" applyAlignment="1" applyProtection="1">
      <alignment horizontal="center"/>
      <protection locked="0"/>
    </xf>
    <xf numFmtId="0" fontId="7" fillId="0" borderId="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5"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right" vertical="center"/>
      <protection locked="0"/>
    </xf>
    <xf numFmtId="0" fontId="7" fillId="9" borderId="2" xfId="0" applyFont="1" applyFill="1" applyBorder="1" applyAlignment="1" applyProtection="1">
      <alignment vertical="center"/>
      <protection locked="0"/>
    </xf>
    <xf numFmtId="0" fontId="7" fillId="9" borderId="3" xfId="0" applyFont="1" applyFill="1" applyBorder="1" applyAlignment="1" applyProtection="1">
      <alignment vertical="center"/>
      <protection locked="0"/>
    </xf>
    <xf numFmtId="166" fontId="7" fillId="9" borderId="3" xfId="0" applyNumberFormat="1" applyFont="1" applyFill="1" applyBorder="1" applyAlignment="1" applyProtection="1">
      <alignment horizontal="center" vertical="center"/>
      <protection locked="0"/>
    </xf>
    <xf numFmtId="0" fontId="7" fillId="9" borderId="4" xfId="0" applyFont="1" applyFill="1" applyBorder="1" applyAlignment="1" applyProtection="1">
      <alignment vertical="center"/>
      <protection locked="0"/>
    </xf>
    <xf numFmtId="0" fontId="7" fillId="9" borderId="5" xfId="0" applyFont="1" applyFill="1" applyBorder="1" applyAlignment="1" applyProtection="1">
      <alignment vertical="center"/>
      <protection locked="0"/>
    </xf>
    <xf numFmtId="0" fontId="8" fillId="9" borderId="0" xfId="0" applyFont="1" applyFill="1" applyAlignment="1" applyProtection="1">
      <alignment vertical="center"/>
      <protection locked="0"/>
    </xf>
    <xf numFmtId="0" fontId="0" fillId="9" borderId="6" xfId="0" applyFill="1" applyBorder="1" applyAlignment="1" applyProtection="1">
      <alignment vertical="center"/>
      <protection locked="0"/>
    </xf>
    <xf numFmtId="0" fontId="0" fillId="9" borderId="0" xfId="0" applyFill="1" applyAlignment="1" applyProtection="1">
      <alignment vertical="center"/>
      <protection locked="0"/>
    </xf>
    <xf numFmtId="0" fontId="0" fillId="9" borderId="0" xfId="0" applyFill="1" applyAlignment="1" applyProtection="1">
      <alignment horizontal="center" vertical="center"/>
      <protection locked="0"/>
    </xf>
    <xf numFmtId="0" fontId="8" fillId="9" borderId="7" xfId="0" applyFont="1" applyFill="1" applyBorder="1" applyAlignment="1" applyProtection="1">
      <alignment vertical="center"/>
      <protection locked="0"/>
    </xf>
    <xf numFmtId="0" fontId="8" fillId="9" borderId="8" xfId="0" applyFont="1" applyFill="1" applyBorder="1" applyAlignment="1" applyProtection="1">
      <alignment horizontal="right" vertical="center"/>
      <protection locked="0"/>
    </xf>
    <xf numFmtId="167" fontId="16" fillId="9" borderId="8" xfId="0" applyNumberFormat="1" applyFont="1" applyFill="1" applyBorder="1" applyAlignment="1" applyProtection="1">
      <alignment horizontal="left" vertical="center"/>
      <protection locked="0"/>
    </xf>
    <xf numFmtId="168" fontId="10" fillId="9" borderId="9" xfId="1" applyNumberFormat="1" applyFont="1" applyFill="1" applyBorder="1" applyAlignment="1" applyProtection="1">
      <alignment horizontal="center" vertical="center"/>
      <protection locked="0"/>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43" fontId="8" fillId="4" borderId="3" xfId="1" applyFont="1" applyFill="1" applyBorder="1" applyAlignment="1" applyProtection="1">
      <alignment horizontal="center" vertical="center" wrapText="1"/>
      <protection locked="0"/>
    </xf>
    <xf numFmtId="167" fontId="8" fillId="4" borderId="8" xfId="3" applyNumberFormat="1" applyFont="1" applyFill="1" applyBorder="1" applyAlignment="1" applyProtection="1">
      <alignment horizontal="left" vertical="center"/>
      <protection locked="0"/>
    </xf>
    <xf numFmtId="168" fontId="13" fillId="4" borderId="8" xfId="1" applyNumberFormat="1" applyFont="1" applyFill="1" applyBorder="1" applyAlignment="1" applyProtection="1">
      <alignment horizontal="center" vertical="center"/>
      <protection locked="0"/>
    </xf>
    <xf numFmtId="168" fontId="13" fillId="5" borderId="9" xfId="1" applyNumberFormat="1" applyFont="1" applyFill="1" applyBorder="1" applyAlignment="1" applyProtection="1">
      <alignment horizontal="center" vertical="center"/>
      <protection locked="0"/>
    </xf>
    <xf numFmtId="167" fontId="7" fillId="9" borderId="0" xfId="0" applyNumberFormat="1" applyFont="1" applyFill="1" applyAlignment="1" applyProtection="1">
      <alignment horizontal="center" vertical="center"/>
      <protection locked="0"/>
    </xf>
    <xf numFmtId="0" fontId="1" fillId="0" borderId="0" xfId="0" applyFont="1" applyAlignment="1">
      <alignment horizontal="left"/>
    </xf>
    <xf numFmtId="0" fontId="1" fillId="10" borderId="0" xfId="0" applyFont="1" applyFill="1" applyAlignment="1">
      <alignment horizontal="left"/>
    </xf>
    <xf numFmtId="0" fontId="24" fillId="0" borderId="0" xfId="0" applyFont="1"/>
    <xf numFmtId="0" fontId="25" fillId="0" borderId="0" xfId="0" applyFont="1" applyAlignment="1">
      <alignment horizontal="left"/>
    </xf>
    <xf numFmtId="0" fontId="0" fillId="11" borderId="0" xfId="0" applyFill="1"/>
    <xf numFmtId="0" fontId="1" fillId="11" borderId="0" xfId="0" applyFont="1" applyFill="1" applyAlignment="1">
      <alignment horizontal="center"/>
    </xf>
    <xf numFmtId="0" fontId="15" fillId="0" borderId="0" xfId="0" applyFont="1" applyAlignment="1">
      <alignment horizontal="left" wrapText="1"/>
    </xf>
    <xf numFmtId="0" fontId="0" fillId="12" borderId="0" xfId="0" applyFill="1"/>
    <xf numFmtId="0" fontId="27" fillId="0" borderId="0" xfId="0" applyFont="1" applyAlignment="1">
      <alignment horizontal="left" wrapText="1"/>
    </xf>
    <xf numFmtId="0" fontId="26" fillId="7" borderId="0" xfId="0" applyFont="1" applyFill="1" applyAlignment="1">
      <alignment wrapText="1"/>
    </xf>
    <xf numFmtId="0" fontId="7" fillId="13" borderId="2" xfId="0" applyFont="1" applyFill="1" applyBorder="1" applyAlignment="1" applyProtection="1">
      <alignment vertical="center"/>
      <protection locked="0"/>
    </xf>
    <xf numFmtId="0" fontId="7" fillId="13" borderId="5" xfId="0" applyFont="1" applyFill="1" applyBorder="1" applyAlignment="1" applyProtection="1">
      <alignment vertical="center"/>
      <protection locked="0"/>
    </xf>
    <xf numFmtId="0" fontId="7" fillId="13" borderId="7" xfId="0" applyFont="1" applyFill="1" applyBorder="1" applyAlignment="1" applyProtection="1">
      <alignment vertical="center"/>
      <protection locked="0"/>
    </xf>
    <xf numFmtId="0" fontId="7" fillId="13" borderId="8" xfId="0" applyFont="1" applyFill="1" applyBorder="1" applyAlignment="1" applyProtection="1">
      <alignment vertical="center"/>
      <protection locked="0"/>
    </xf>
    <xf numFmtId="166" fontId="7" fillId="13" borderId="8" xfId="0" applyNumberFormat="1" applyFont="1" applyFill="1" applyBorder="1" applyAlignment="1" applyProtection="1">
      <alignment horizontal="center" vertical="center"/>
      <protection locked="0"/>
    </xf>
    <xf numFmtId="0" fontId="7" fillId="13" borderId="9" xfId="0" applyFont="1" applyFill="1" applyBorder="1" applyAlignment="1" applyProtection="1">
      <alignment vertical="center"/>
      <protection locked="0"/>
    </xf>
    <xf numFmtId="0" fontId="23" fillId="13" borderId="3" xfId="0" applyFont="1" applyFill="1" applyBorder="1" applyAlignment="1" applyProtection="1">
      <alignment vertical="center"/>
      <protection locked="0"/>
    </xf>
    <xf numFmtId="0" fontId="23" fillId="13" borderId="3" xfId="0" applyFont="1" applyFill="1" applyBorder="1" applyAlignment="1" applyProtection="1">
      <alignment horizontal="center" vertical="center"/>
      <protection locked="0"/>
    </xf>
    <xf numFmtId="0" fontId="23" fillId="13" borderId="4" xfId="0" applyFont="1" applyFill="1" applyBorder="1" applyAlignment="1" applyProtection="1">
      <alignment vertical="center"/>
      <protection locked="0"/>
    </xf>
    <xf numFmtId="0" fontId="8" fillId="13" borderId="0" xfId="0" applyFont="1" applyFill="1" applyAlignment="1" applyProtection="1">
      <alignment vertical="center"/>
      <protection locked="0"/>
    </xf>
    <xf numFmtId="167" fontId="8" fillId="13" borderId="0" xfId="0" applyNumberFormat="1" applyFont="1" applyFill="1" applyAlignment="1" applyProtection="1">
      <alignment horizontal="center" vertical="center"/>
      <protection locked="0"/>
    </xf>
    <xf numFmtId="0" fontId="7" fillId="13" borderId="6" xfId="0" applyFont="1" applyFill="1" applyBorder="1" applyAlignment="1" applyProtection="1">
      <alignment vertical="center"/>
      <protection locked="0"/>
    </xf>
    <xf numFmtId="0" fontId="28" fillId="14" borderId="2" xfId="0" applyFont="1" applyFill="1" applyBorder="1" applyProtection="1">
      <protection locked="0"/>
    </xf>
    <xf numFmtId="43" fontId="29" fillId="14" borderId="3" xfId="1" applyFont="1" applyFill="1" applyBorder="1" applyProtection="1">
      <protection locked="0"/>
    </xf>
    <xf numFmtId="0" fontId="28" fillId="14" borderId="3" xfId="0" applyFont="1" applyFill="1" applyBorder="1" applyProtection="1">
      <protection locked="0"/>
    </xf>
    <xf numFmtId="0" fontId="28" fillId="14" borderId="4" xfId="0" applyFont="1" applyFill="1" applyBorder="1" applyProtection="1">
      <protection locked="0"/>
    </xf>
    <xf numFmtId="0" fontId="28" fillId="14" borderId="5" xfId="0" applyFont="1" applyFill="1" applyBorder="1" applyProtection="1">
      <protection locked="0"/>
    </xf>
    <xf numFmtId="43" fontId="30" fillId="14" borderId="0" xfId="1" applyFont="1" applyFill="1" applyBorder="1" applyProtection="1">
      <protection locked="0"/>
    </xf>
    <xf numFmtId="0" fontId="28" fillId="14" borderId="0" xfId="0" applyFont="1" applyFill="1" applyProtection="1">
      <protection locked="0"/>
    </xf>
    <xf numFmtId="167" fontId="30" fillId="14" borderId="0" xfId="0" applyNumberFormat="1" applyFont="1" applyFill="1" applyAlignment="1" applyProtection="1">
      <alignment horizontal="center" vertical="center"/>
      <protection locked="0"/>
    </xf>
    <xf numFmtId="0" fontId="28" fillId="14" borderId="6" xfId="0" applyFont="1" applyFill="1" applyBorder="1" applyProtection="1">
      <protection locked="0"/>
    </xf>
    <xf numFmtId="0" fontId="28" fillId="14" borderId="7" xfId="0" applyFont="1" applyFill="1" applyBorder="1" applyProtection="1">
      <protection locked="0"/>
    </xf>
    <xf numFmtId="43" fontId="29" fillId="14" borderId="8" xfId="1" applyFont="1" applyFill="1" applyBorder="1" applyProtection="1">
      <protection locked="0"/>
    </xf>
    <xf numFmtId="0" fontId="28" fillId="14" borderId="8" xfId="0" applyFont="1" applyFill="1" applyBorder="1" applyProtection="1">
      <protection locked="0"/>
    </xf>
    <xf numFmtId="0" fontId="28" fillId="14" borderId="9" xfId="0" applyFont="1" applyFill="1" applyBorder="1" applyProtection="1">
      <protection locked="0"/>
    </xf>
    <xf numFmtId="0" fontId="25" fillId="0" borderId="0" xfId="0" applyFont="1" applyAlignment="1">
      <alignment horizontal="left" wrapText="1"/>
    </xf>
    <xf numFmtId="0" fontId="13" fillId="0" borderId="8" xfId="0" applyFont="1" applyBorder="1" applyAlignment="1" applyProtection="1">
      <alignment vertical="center"/>
      <protection locked="0"/>
    </xf>
    <xf numFmtId="0" fontId="0" fillId="0" borderId="8" xfId="0" applyBorder="1" applyAlignment="1">
      <alignment horizontal="left"/>
    </xf>
    <xf numFmtId="0" fontId="2" fillId="0" borderId="0" xfId="0" applyFont="1" applyAlignment="1">
      <alignment horizontal="left" vertical="center" wrapText="1"/>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13" xfId="0" applyFont="1" applyBorder="1" applyAlignment="1" applyProtection="1">
      <alignment horizontal="center" vertical="center"/>
      <protection locked="0"/>
    </xf>
    <xf numFmtId="168" fontId="7" fillId="0" borderId="10" xfId="1" applyNumberFormat="1" applyFont="1" applyBorder="1" applyAlignment="1" applyProtection="1">
      <alignment horizontal="center" vertical="center" wrapText="1"/>
      <protection locked="0"/>
    </xf>
    <xf numFmtId="168" fontId="7" fillId="0" borderId="2" xfId="1"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7" xfId="0" applyFont="1" applyBorder="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6" fillId="9" borderId="10"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6" fillId="9" borderId="1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8" fillId="9" borderId="2" xfId="0" applyFont="1" applyFill="1" applyBorder="1" applyAlignment="1" applyProtection="1">
      <alignment horizontal="left" vertical="center" wrapText="1"/>
      <protection locked="0"/>
    </xf>
    <xf numFmtId="0" fontId="8" fillId="9" borderId="3" xfId="0" applyFont="1" applyFill="1" applyBorder="1" applyAlignment="1" applyProtection="1">
      <alignment horizontal="left" vertical="center" wrapText="1"/>
      <protection locked="0"/>
    </xf>
    <xf numFmtId="0" fontId="8" fillId="9" borderId="4" xfId="0" applyFont="1" applyFill="1" applyBorder="1" applyAlignment="1" applyProtection="1">
      <alignment horizontal="left" vertical="center" wrapText="1"/>
      <protection locked="0"/>
    </xf>
    <xf numFmtId="43" fontId="7" fillId="0" borderId="13" xfId="1" applyFont="1" applyBorder="1" applyAlignment="1" applyProtection="1">
      <alignment horizontal="center" vertical="center" wrapText="1"/>
      <protection locked="0"/>
    </xf>
    <xf numFmtId="43" fontId="7" fillId="0" borderId="14" xfId="1" applyFont="1" applyBorder="1" applyAlignment="1" applyProtection="1">
      <alignment horizontal="center" vertical="center" wrapText="1"/>
      <protection locked="0"/>
    </xf>
    <xf numFmtId="0" fontId="6" fillId="5" borderId="10" xfId="0" applyFont="1" applyFill="1" applyBorder="1" applyAlignment="1" applyProtection="1">
      <alignment horizontal="center"/>
      <protection locked="0"/>
    </xf>
    <xf numFmtId="0" fontId="6" fillId="5" borderId="11" xfId="0" applyFont="1" applyFill="1" applyBorder="1" applyAlignment="1" applyProtection="1">
      <alignment horizontal="center"/>
      <protection locked="0"/>
    </xf>
    <xf numFmtId="0" fontId="6" fillId="5" borderId="12" xfId="0" applyFont="1" applyFill="1" applyBorder="1" applyAlignment="1" applyProtection="1">
      <alignment horizontal="center"/>
      <protection locked="0"/>
    </xf>
  </cellXfs>
  <cellStyles count="4">
    <cellStyle name="Komma" xfId="1" builtinId="3"/>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6"/>
  <sheetViews>
    <sheetView topLeftCell="A7" workbookViewId="0">
      <selection activeCell="S36" sqref="S36"/>
    </sheetView>
  </sheetViews>
  <sheetFormatPr defaultColWidth="8.5546875" defaultRowHeight="14.4" x14ac:dyDescent="0.3"/>
  <cols>
    <col min="1" max="1" width="64.44140625" customWidth="1"/>
    <col min="2" max="2" width="15.88671875" customWidth="1"/>
    <col min="3" max="3" width="12.44140625" customWidth="1"/>
    <col min="4" max="43" width="13.5546875" customWidth="1"/>
  </cols>
  <sheetData>
    <row r="1" spans="1:10" ht="33.9" customHeight="1" x14ac:dyDescent="0.4">
      <c r="A1" s="99" t="s">
        <v>0</v>
      </c>
    </row>
    <row r="2" spans="1:10" ht="33.9" customHeight="1" x14ac:dyDescent="0.3">
      <c r="A2" s="100" t="s">
        <v>1</v>
      </c>
    </row>
    <row r="3" spans="1:10" ht="37.5" customHeight="1" x14ac:dyDescent="0.3">
      <c r="A3" s="142" t="s">
        <v>2</v>
      </c>
      <c r="B3" s="101"/>
    </row>
    <row r="4" spans="1:10" ht="14.4" customHeight="1" x14ac:dyDescent="0.3">
      <c r="A4" s="178" t="s">
        <v>3</v>
      </c>
      <c r="B4" s="178"/>
      <c r="C4" s="178"/>
      <c r="D4" s="178"/>
      <c r="E4" s="178"/>
    </row>
    <row r="5" spans="1:10" s="102" customFormat="1" ht="33.9" customHeight="1" x14ac:dyDescent="0.3"/>
    <row r="7" spans="1:10" x14ac:dyDescent="0.3">
      <c r="A7" s="6" t="s">
        <v>4</v>
      </c>
      <c r="B7" s="98"/>
      <c r="C7" t="s">
        <v>5</v>
      </c>
    </row>
    <row r="8" spans="1:10" x14ac:dyDescent="0.3">
      <c r="A8" s="6" t="s">
        <v>6</v>
      </c>
      <c r="B8" s="98"/>
      <c r="C8" t="s">
        <v>5</v>
      </c>
    </row>
    <row r="9" spans="1:10" x14ac:dyDescent="0.3">
      <c r="A9" s="6"/>
    </row>
    <row r="10" spans="1:10" x14ac:dyDescent="0.3">
      <c r="A10" s="6" t="s">
        <v>7</v>
      </c>
      <c r="B10" s="106"/>
      <c r="D10" s="103"/>
    </row>
    <row r="11" spans="1:10" x14ac:dyDescent="0.3">
      <c r="A11" s="6"/>
      <c r="B11" s="85"/>
    </row>
    <row r="12" spans="1:10" x14ac:dyDescent="0.3">
      <c r="A12" s="143" t="s">
        <v>8</v>
      </c>
    </row>
    <row r="13" spans="1:10" x14ac:dyDescent="0.3">
      <c r="A13" t="s">
        <v>86</v>
      </c>
      <c r="B13" s="98"/>
      <c r="C13" t="s">
        <v>5</v>
      </c>
    </row>
    <row r="14" spans="1:10" x14ac:dyDescent="0.3">
      <c r="A14" t="s">
        <v>85</v>
      </c>
      <c r="B14" s="98"/>
      <c r="C14" t="s">
        <v>5</v>
      </c>
    </row>
    <row r="15" spans="1:10" x14ac:dyDescent="0.3">
      <c r="A15" t="s">
        <v>9</v>
      </c>
      <c r="B15" s="98"/>
      <c r="C15" t="s">
        <v>5</v>
      </c>
      <c r="D15" s="103"/>
      <c r="J15" s="104"/>
    </row>
    <row r="16" spans="1:10" x14ac:dyDescent="0.3">
      <c r="A16" s="6"/>
    </row>
    <row r="17" spans="1:33" s="1" customFormat="1" x14ac:dyDescent="0.3">
      <c r="A17" s="176" t="s">
        <v>12</v>
      </c>
      <c r="C17" s="4" t="s">
        <v>10</v>
      </c>
      <c r="D17" s="4" t="s">
        <v>10</v>
      </c>
      <c r="E17" s="4" t="s">
        <v>10</v>
      </c>
      <c r="F17" s="4" t="s">
        <v>10</v>
      </c>
      <c r="G17" s="4" t="s">
        <v>10</v>
      </c>
      <c r="H17" s="4" t="s">
        <v>10</v>
      </c>
      <c r="I17" s="4" t="s">
        <v>10</v>
      </c>
      <c r="J17" s="4" t="s">
        <v>10</v>
      </c>
      <c r="K17" s="4" t="s">
        <v>10</v>
      </c>
      <c r="L17" s="4" t="s">
        <v>10</v>
      </c>
      <c r="M17" s="4" t="s">
        <v>10</v>
      </c>
      <c r="N17" s="4" t="s">
        <v>10</v>
      </c>
      <c r="O17" s="4" t="s">
        <v>10</v>
      </c>
      <c r="P17" s="4" t="s">
        <v>10</v>
      </c>
      <c r="Q17" s="4" t="s">
        <v>10</v>
      </c>
      <c r="R17" s="4" t="s">
        <v>10</v>
      </c>
      <c r="S17" s="4" t="s">
        <v>10</v>
      </c>
      <c r="T17" s="4" t="s">
        <v>10</v>
      </c>
      <c r="U17" s="4" t="s">
        <v>10</v>
      </c>
      <c r="V17" s="4" t="s">
        <v>10</v>
      </c>
      <c r="W17" s="4" t="s">
        <v>10</v>
      </c>
      <c r="X17" s="4" t="s">
        <v>10</v>
      </c>
      <c r="Y17" s="4" t="s">
        <v>10</v>
      </c>
      <c r="Z17" s="4" t="s">
        <v>10</v>
      </c>
      <c r="AA17" s="4" t="s">
        <v>10</v>
      </c>
      <c r="AB17" s="4" t="s">
        <v>10</v>
      </c>
      <c r="AC17" s="4" t="s">
        <v>10</v>
      </c>
      <c r="AD17" s="4" t="s">
        <v>10</v>
      </c>
      <c r="AE17" s="4" t="s">
        <v>10</v>
      </c>
      <c r="AF17" s="4" t="s">
        <v>10</v>
      </c>
      <c r="AG17" s="4" t="s">
        <v>10</v>
      </c>
    </row>
    <row r="18" spans="1:33" s="2" customFormat="1" ht="14.4" customHeight="1" x14ac:dyDescent="0.3">
      <c r="A18" s="179" t="s">
        <v>93</v>
      </c>
      <c r="B18" s="3" t="s">
        <v>11</v>
      </c>
      <c r="C18" s="4">
        <v>0</v>
      </c>
      <c r="D18" s="4">
        <v>1</v>
      </c>
      <c r="E18" s="4">
        <v>2</v>
      </c>
      <c r="F18" s="4">
        <v>3</v>
      </c>
      <c r="G18" s="4">
        <v>4</v>
      </c>
      <c r="H18" s="4">
        <v>5</v>
      </c>
      <c r="I18" s="4">
        <v>6</v>
      </c>
      <c r="J18" s="4">
        <v>7</v>
      </c>
      <c r="K18" s="4">
        <v>8</v>
      </c>
      <c r="L18" s="4">
        <v>9</v>
      </c>
      <c r="M18" s="4">
        <v>10</v>
      </c>
      <c r="N18" s="4">
        <v>11</v>
      </c>
      <c r="O18" s="4">
        <v>12</v>
      </c>
      <c r="P18" s="4">
        <v>13</v>
      </c>
      <c r="Q18" s="4">
        <v>14</v>
      </c>
      <c r="R18" s="4">
        <v>15</v>
      </c>
      <c r="S18" s="4">
        <v>16</v>
      </c>
      <c r="T18" s="4">
        <v>17</v>
      </c>
      <c r="U18" s="4">
        <v>18</v>
      </c>
      <c r="V18" s="4">
        <v>19</v>
      </c>
      <c r="W18" s="4">
        <v>20</v>
      </c>
      <c r="X18" s="4">
        <v>21</v>
      </c>
      <c r="Y18" s="4">
        <v>22</v>
      </c>
      <c r="Z18" s="4">
        <v>23</v>
      </c>
      <c r="AA18" s="4">
        <v>24</v>
      </c>
      <c r="AB18" s="4">
        <v>25</v>
      </c>
      <c r="AC18" s="4">
        <v>26</v>
      </c>
      <c r="AD18" s="4">
        <v>27</v>
      </c>
      <c r="AE18" s="4">
        <v>28</v>
      </c>
      <c r="AF18" s="4">
        <v>29</v>
      </c>
      <c r="AG18" s="4">
        <v>30</v>
      </c>
    </row>
    <row r="19" spans="1:33" s="2" customFormat="1" x14ac:dyDescent="0.3">
      <c r="A19" s="179"/>
      <c r="B19" s="3"/>
      <c r="C19" s="4"/>
      <c r="D19" s="4">
        <f>C19+1</f>
        <v>1</v>
      </c>
      <c r="E19" s="4">
        <f>D19+1</f>
        <v>2</v>
      </c>
      <c r="F19" s="4">
        <f t="shared" ref="F19:AG19" si="0">E19+1</f>
        <v>3</v>
      </c>
      <c r="G19" s="4">
        <f t="shared" si="0"/>
        <v>4</v>
      </c>
      <c r="H19" s="4">
        <f t="shared" si="0"/>
        <v>5</v>
      </c>
      <c r="I19" s="4">
        <f t="shared" si="0"/>
        <v>6</v>
      </c>
      <c r="J19" s="4">
        <f t="shared" si="0"/>
        <v>7</v>
      </c>
      <c r="K19" s="4">
        <f t="shared" si="0"/>
        <v>8</v>
      </c>
      <c r="L19" s="4">
        <f t="shared" si="0"/>
        <v>9</v>
      </c>
      <c r="M19" s="4">
        <f t="shared" si="0"/>
        <v>10</v>
      </c>
      <c r="N19" s="4">
        <f t="shared" si="0"/>
        <v>11</v>
      </c>
      <c r="O19" s="4">
        <f t="shared" si="0"/>
        <v>12</v>
      </c>
      <c r="P19" s="4">
        <f t="shared" si="0"/>
        <v>13</v>
      </c>
      <c r="Q19" s="4">
        <f t="shared" si="0"/>
        <v>14</v>
      </c>
      <c r="R19" s="4">
        <f t="shared" si="0"/>
        <v>15</v>
      </c>
      <c r="S19" s="4">
        <f t="shared" si="0"/>
        <v>16</v>
      </c>
      <c r="T19" s="4">
        <f t="shared" si="0"/>
        <v>17</v>
      </c>
      <c r="U19" s="4">
        <f t="shared" si="0"/>
        <v>18</v>
      </c>
      <c r="V19" s="4">
        <f t="shared" si="0"/>
        <v>19</v>
      </c>
      <c r="W19" s="4">
        <f t="shared" si="0"/>
        <v>20</v>
      </c>
      <c r="X19" s="4">
        <f t="shared" si="0"/>
        <v>21</v>
      </c>
      <c r="Y19" s="4">
        <f t="shared" si="0"/>
        <v>22</v>
      </c>
      <c r="Z19" s="4">
        <f t="shared" si="0"/>
        <v>23</v>
      </c>
      <c r="AA19" s="4">
        <f t="shared" si="0"/>
        <v>24</v>
      </c>
      <c r="AB19" s="4">
        <f t="shared" si="0"/>
        <v>25</v>
      </c>
      <c r="AC19" s="4">
        <f t="shared" si="0"/>
        <v>26</v>
      </c>
      <c r="AD19" s="4">
        <f t="shared" si="0"/>
        <v>27</v>
      </c>
      <c r="AE19" s="4">
        <f t="shared" si="0"/>
        <v>28</v>
      </c>
      <c r="AF19" s="4">
        <f t="shared" si="0"/>
        <v>29</v>
      </c>
      <c r="AG19" s="4">
        <f t="shared" si="0"/>
        <v>30</v>
      </c>
    </row>
    <row r="20" spans="1:33" s="2" customFormat="1" x14ac:dyDescent="0.3">
      <c r="A20" s="179"/>
      <c r="B20" s="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s="2" customFormat="1" x14ac:dyDescent="0.3">
      <c r="A21" s="141" t="s">
        <v>13</v>
      </c>
      <c r="B21" s="3" t="s">
        <v>14</v>
      </c>
      <c r="C21" s="4"/>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row>
    <row r="22" spans="1:33" s="2" customFormat="1" x14ac:dyDescent="0.3">
      <c r="A22" s="141" t="s">
        <v>15</v>
      </c>
      <c r="B22" s="3" t="s">
        <v>16</v>
      </c>
      <c r="C22" s="98"/>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s="2" customFormat="1" x14ac:dyDescent="0.3">
      <c r="A23" s="141" t="s">
        <v>17</v>
      </c>
      <c r="B23" s="3" t="s">
        <v>16</v>
      </c>
      <c r="C23" s="98"/>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s="2" customFormat="1" x14ac:dyDescent="0.3">
      <c r="A24" s="141" t="s">
        <v>87</v>
      </c>
      <c r="B24" s="3" t="s">
        <v>14</v>
      </c>
      <c r="C24" s="4"/>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row>
    <row r="25" spans="1:33" s="2" customFormat="1" x14ac:dyDescent="0.3">
      <c r="A25" s="141" t="s">
        <v>88</v>
      </c>
      <c r="B25" s="3" t="s">
        <v>16</v>
      </c>
      <c r="C25" s="98"/>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s="2" customFormat="1" x14ac:dyDescent="0.3">
      <c r="A26" s="141" t="s">
        <v>90</v>
      </c>
      <c r="B26" s="3" t="s">
        <v>16</v>
      </c>
      <c r="C26" s="98"/>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s="2" customFormat="1" x14ac:dyDescent="0.3">
      <c r="A27" s="141" t="s">
        <v>18</v>
      </c>
      <c r="B27" s="3" t="s">
        <v>5</v>
      </c>
      <c r="C27" s="4"/>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row>
    <row r="28" spans="1:33" s="1" customFormat="1" x14ac:dyDescent="0.3">
      <c r="A28" s="141" t="s">
        <v>19</v>
      </c>
      <c r="B28" s="3" t="s">
        <v>5</v>
      </c>
      <c r="C28" s="4"/>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row>
    <row r="29" spans="1:33" s="1" customFormat="1" ht="28.8" x14ac:dyDescent="0.3">
      <c r="A29" s="150" t="s">
        <v>91</v>
      </c>
      <c r="B29" s="3"/>
      <c r="C29" s="4"/>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row>
    <row r="30" spans="1:33" s="1" customFormat="1" x14ac:dyDescent="0.3">
      <c r="A30" s="149"/>
      <c r="B30" s="2"/>
      <c r="C30" s="5"/>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s="1" customFormat="1" x14ac:dyDescent="0.3">
      <c r="B31" s="4"/>
      <c r="C31" s="4" t="s">
        <v>10</v>
      </c>
      <c r="D31" s="4" t="s">
        <v>10</v>
      </c>
      <c r="E31" s="4" t="s">
        <v>10</v>
      </c>
      <c r="F31" s="4" t="s">
        <v>10</v>
      </c>
      <c r="G31" s="4" t="s">
        <v>10</v>
      </c>
      <c r="H31" s="4" t="s">
        <v>10</v>
      </c>
      <c r="I31" s="4" t="s">
        <v>10</v>
      </c>
      <c r="J31" s="4" t="s">
        <v>10</v>
      </c>
      <c r="K31" s="4" t="s">
        <v>10</v>
      </c>
      <c r="L31" s="4" t="s">
        <v>10</v>
      </c>
      <c r="M31" s="4" t="s">
        <v>10</v>
      </c>
      <c r="N31" s="4" t="s">
        <v>10</v>
      </c>
      <c r="O31" s="4" t="s">
        <v>10</v>
      </c>
      <c r="P31" s="4" t="s">
        <v>10</v>
      </c>
      <c r="Q31" s="4" t="s">
        <v>10</v>
      </c>
      <c r="R31" s="4" t="s">
        <v>10</v>
      </c>
      <c r="S31" s="4" t="s">
        <v>10</v>
      </c>
      <c r="T31" s="4" t="s">
        <v>10</v>
      </c>
      <c r="U31" s="4" t="s">
        <v>10</v>
      </c>
      <c r="V31" s="4" t="s">
        <v>10</v>
      </c>
      <c r="W31" s="4" t="s">
        <v>10</v>
      </c>
      <c r="X31" s="4" t="s">
        <v>10</v>
      </c>
      <c r="Y31" s="4" t="s">
        <v>10</v>
      </c>
      <c r="Z31" s="4" t="s">
        <v>10</v>
      </c>
      <c r="AA31" s="4" t="s">
        <v>10</v>
      </c>
      <c r="AB31" s="4" t="s">
        <v>10</v>
      </c>
      <c r="AC31" s="4" t="s">
        <v>10</v>
      </c>
      <c r="AD31" s="4" t="s">
        <v>10</v>
      </c>
      <c r="AE31" s="4" t="s">
        <v>10</v>
      </c>
      <c r="AF31" s="4" t="s">
        <v>10</v>
      </c>
      <c r="AG31" s="4" t="s">
        <v>10</v>
      </c>
    </row>
    <row r="32" spans="1:33" s="1" customFormat="1" x14ac:dyDescent="0.3">
      <c r="A32" s="144" t="s">
        <v>20</v>
      </c>
      <c r="B32" s="4"/>
      <c r="C32" s="4">
        <v>0</v>
      </c>
      <c r="D32" s="4">
        <v>1</v>
      </c>
      <c r="E32" s="4">
        <v>2</v>
      </c>
      <c r="F32" s="4">
        <v>3</v>
      </c>
      <c r="G32" s="4">
        <v>4</v>
      </c>
      <c r="H32" s="4">
        <v>5</v>
      </c>
      <c r="I32" s="4">
        <v>6</v>
      </c>
      <c r="J32" s="4">
        <v>7</v>
      </c>
      <c r="K32" s="4">
        <v>8</v>
      </c>
      <c r="L32" s="4">
        <v>9</v>
      </c>
      <c r="M32" s="4">
        <v>10</v>
      </c>
      <c r="N32" s="4">
        <v>11</v>
      </c>
      <c r="O32" s="4">
        <v>12</v>
      </c>
      <c r="P32" s="4">
        <v>13</v>
      </c>
      <c r="Q32" s="4">
        <v>14</v>
      </c>
      <c r="R32" s="4">
        <v>15</v>
      </c>
      <c r="S32" s="4">
        <v>16</v>
      </c>
      <c r="T32" s="4">
        <v>17</v>
      </c>
      <c r="U32" s="4">
        <v>18</v>
      </c>
      <c r="V32" s="4">
        <v>19</v>
      </c>
      <c r="W32" s="4">
        <v>20</v>
      </c>
      <c r="X32" s="4">
        <v>21</v>
      </c>
      <c r="Y32" s="4">
        <v>22</v>
      </c>
      <c r="Z32" s="4">
        <v>23</v>
      </c>
      <c r="AA32" s="4">
        <v>24</v>
      </c>
      <c r="AB32" s="4">
        <v>25</v>
      </c>
      <c r="AC32" s="4">
        <v>26</v>
      </c>
      <c r="AD32" s="4">
        <v>27</v>
      </c>
      <c r="AE32" s="4">
        <v>28</v>
      </c>
      <c r="AF32" s="4">
        <v>29</v>
      </c>
      <c r="AG32" s="4">
        <v>30</v>
      </c>
    </row>
    <row r="33" spans="1:43" s="1" customFormat="1" x14ac:dyDescent="0.3">
      <c r="A33" t="s">
        <v>21</v>
      </c>
      <c r="B33" s="3" t="s">
        <v>5</v>
      </c>
      <c r="C33" s="4"/>
      <c r="D33" s="98">
        <v>0</v>
      </c>
      <c r="E33" s="98">
        <v>0</v>
      </c>
      <c r="F33" s="98">
        <v>0</v>
      </c>
      <c r="G33" s="98">
        <v>0</v>
      </c>
      <c r="H33" s="98">
        <v>0</v>
      </c>
      <c r="I33" s="98">
        <v>0</v>
      </c>
      <c r="J33" s="98">
        <v>0</v>
      </c>
      <c r="K33" s="98">
        <v>0</v>
      </c>
      <c r="L33" s="98">
        <v>0</v>
      </c>
      <c r="M33" s="98">
        <v>0</v>
      </c>
      <c r="N33" s="98">
        <v>0</v>
      </c>
      <c r="O33" s="98">
        <v>0</v>
      </c>
      <c r="P33" s="98">
        <v>0</v>
      </c>
      <c r="Q33" s="98">
        <v>0</v>
      </c>
      <c r="R33" s="98">
        <v>0</v>
      </c>
      <c r="S33" s="98">
        <v>0</v>
      </c>
      <c r="T33" s="98">
        <v>0</v>
      </c>
      <c r="U33" s="98">
        <v>0</v>
      </c>
      <c r="V33" s="98">
        <v>0</v>
      </c>
      <c r="W33" s="98">
        <v>0</v>
      </c>
      <c r="X33" s="98">
        <v>0</v>
      </c>
      <c r="Y33" s="98">
        <v>0</v>
      </c>
      <c r="Z33" s="98">
        <v>0</v>
      </c>
      <c r="AA33" s="98">
        <v>0</v>
      </c>
      <c r="AB33" s="98">
        <v>0</v>
      </c>
      <c r="AC33" s="98">
        <v>0</v>
      </c>
      <c r="AD33" s="98">
        <v>0</v>
      </c>
      <c r="AE33" s="98">
        <v>0</v>
      </c>
      <c r="AF33" s="98">
        <v>0</v>
      </c>
      <c r="AG33" s="98">
        <v>0</v>
      </c>
    </row>
    <row r="34" spans="1:43" s="1" customFormat="1" x14ac:dyDescent="0.3">
      <c r="A34" t="s">
        <v>22</v>
      </c>
      <c r="B34" s="3" t="s">
        <v>5</v>
      </c>
      <c r="C34" s="4"/>
      <c r="D34" s="98">
        <v>0</v>
      </c>
      <c r="E34" s="98">
        <v>0</v>
      </c>
      <c r="F34" s="98">
        <v>0</v>
      </c>
      <c r="G34" s="98">
        <v>0</v>
      </c>
      <c r="H34" s="98">
        <v>0</v>
      </c>
      <c r="I34" s="98">
        <v>0</v>
      </c>
      <c r="J34" s="98">
        <v>0</v>
      </c>
      <c r="K34" s="98">
        <v>0</v>
      </c>
      <c r="L34" s="98">
        <v>0</v>
      </c>
      <c r="M34" s="98">
        <v>0</v>
      </c>
      <c r="N34" s="98">
        <v>0</v>
      </c>
      <c r="O34" s="98">
        <v>0</v>
      </c>
      <c r="P34" s="98">
        <v>0</v>
      </c>
      <c r="Q34" s="98">
        <v>0</v>
      </c>
      <c r="R34" s="98">
        <v>0</v>
      </c>
      <c r="S34" s="98">
        <v>0</v>
      </c>
      <c r="T34" s="98">
        <v>0</v>
      </c>
      <c r="U34" s="98">
        <v>0</v>
      </c>
      <c r="V34" s="98">
        <v>0</v>
      </c>
      <c r="W34" s="98">
        <v>0</v>
      </c>
      <c r="X34" s="98">
        <v>0</v>
      </c>
      <c r="Y34" s="98">
        <v>0</v>
      </c>
      <c r="Z34" s="98">
        <v>0</v>
      </c>
      <c r="AA34" s="98">
        <v>0</v>
      </c>
      <c r="AB34" s="98">
        <v>0</v>
      </c>
      <c r="AC34" s="98">
        <v>0</v>
      </c>
      <c r="AD34" s="98">
        <v>0</v>
      </c>
      <c r="AE34" s="98">
        <v>0</v>
      </c>
      <c r="AF34" s="98">
        <v>0</v>
      </c>
      <c r="AG34" s="98">
        <v>0</v>
      </c>
    </row>
    <row r="35" spans="1:43" s="1" customFormat="1" x14ac:dyDescent="0.3">
      <c r="A35" t="s">
        <v>23</v>
      </c>
      <c r="B35" s="3" t="s">
        <v>5</v>
      </c>
      <c r="C35" s="4"/>
      <c r="D35" s="98">
        <v>0</v>
      </c>
      <c r="E35" s="98">
        <v>0</v>
      </c>
      <c r="F35" s="98">
        <v>0</v>
      </c>
      <c r="G35" s="98">
        <v>0</v>
      </c>
      <c r="H35" s="98">
        <v>0</v>
      </c>
      <c r="I35" s="98">
        <v>0</v>
      </c>
      <c r="J35" s="98">
        <v>0</v>
      </c>
      <c r="K35" s="98">
        <v>0</v>
      </c>
      <c r="L35" s="98">
        <v>0</v>
      </c>
      <c r="M35" s="98">
        <v>0</v>
      </c>
      <c r="N35" s="98">
        <v>0</v>
      </c>
      <c r="O35" s="98">
        <v>0</v>
      </c>
      <c r="P35" s="98">
        <v>0</v>
      </c>
      <c r="Q35" s="98">
        <v>0</v>
      </c>
      <c r="R35" s="98">
        <v>0</v>
      </c>
      <c r="S35" s="98">
        <v>0</v>
      </c>
      <c r="T35" s="98">
        <v>0</v>
      </c>
      <c r="U35" s="98">
        <v>0</v>
      </c>
      <c r="V35" s="98">
        <v>0</v>
      </c>
      <c r="W35" s="98">
        <v>0</v>
      </c>
      <c r="X35" s="98">
        <v>0</v>
      </c>
      <c r="Y35" s="98">
        <v>0</v>
      </c>
      <c r="Z35" s="98">
        <v>0</v>
      </c>
      <c r="AA35" s="98">
        <v>0</v>
      </c>
      <c r="AB35" s="98">
        <v>0</v>
      </c>
      <c r="AC35" s="98">
        <v>0</v>
      </c>
      <c r="AD35" s="98">
        <v>0</v>
      </c>
      <c r="AE35" s="98">
        <v>0</v>
      </c>
      <c r="AF35" s="98">
        <v>0</v>
      </c>
      <c r="AG35" s="98">
        <v>0</v>
      </c>
    </row>
    <row r="36" spans="1:43" s="1" customFormat="1" x14ac:dyDescent="0.3">
      <c r="A36" t="s">
        <v>24</v>
      </c>
      <c r="B36" s="3" t="s">
        <v>5</v>
      </c>
      <c r="C36" s="4"/>
      <c r="D36" s="105">
        <f>$B$13/'gebruikte gegevens'!$B$22</f>
        <v>0</v>
      </c>
      <c r="E36" s="105">
        <f>$B$13/'gebruikte gegevens'!$B$22</f>
        <v>0</v>
      </c>
      <c r="F36" s="105">
        <f>$B$13/'gebruikte gegevens'!$B$22</f>
        <v>0</v>
      </c>
      <c r="G36" s="105">
        <f>$B$13/'gebruikte gegevens'!$B$22</f>
        <v>0</v>
      </c>
      <c r="H36" s="105">
        <f>$B$13/'gebruikte gegevens'!$B$22</f>
        <v>0</v>
      </c>
      <c r="I36" s="105">
        <f>$B$13/'gebruikte gegevens'!$B$22</f>
        <v>0</v>
      </c>
      <c r="J36" s="105">
        <f>$B$13/'gebruikte gegevens'!$B$22</f>
        <v>0</v>
      </c>
      <c r="K36" s="105">
        <f>$B$13/'gebruikte gegevens'!$B$22</f>
        <v>0</v>
      </c>
      <c r="L36" s="105">
        <f>$B$13/'gebruikte gegevens'!$B$22</f>
        <v>0</v>
      </c>
      <c r="M36" s="105">
        <f>$B$13/'gebruikte gegevens'!$B$22</f>
        <v>0</v>
      </c>
      <c r="N36" s="105">
        <f>$B$13/'gebruikte gegevens'!$B$22</f>
        <v>0</v>
      </c>
      <c r="O36" s="105">
        <f>$B$13/'gebruikte gegevens'!$B$22</f>
        <v>0</v>
      </c>
      <c r="P36" s="105">
        <f>$B$13/'gebruikte gegevens'!$B$22</f>
        <v>0</v>
      </c>
      <c r="Q36" s="105">
        <f>$B$13/'gebruikte gegevens'!$B$22</f>
        <v>0</v>
      </c>
      <c r="R36" s="105">
        <f>$B$13/'gebruikte gegevens'!$B$22</f>
        <v>0</v>
      </c>
      <c r="S36" s="105">
        <f>$B$15/'gebruikte gegevens'!$B$22</f>
        <v>0</v>
      </c>
      <c r="T36" s="105">
        <f>$B$15/'gebruikte gegevens'!$B$22</f>
        <v>0</v>
      </c>
      <c r="U36" s="105">
        <f>$B$15/'gebruikte gegevens'!$B$22</f>
        <v>0</v>
      </c>
      <c r="V36" s="105">
        <f>$B$15/'gebruikte gegevens'!$B$22</f>
        <v>0</v>
      </c>
      <c r="W36" s="105">
        <f>$B$15/'gebruikte gegevens'!$B$22</f>
        <v>0</v>
      </c>
      <c r="X36" s="105">
        <f>$B$15/'gebruikte gegevens'!$B$22</f>
        <v>0</v>
      </c>
      <c r="Y36" s="105">
        <f>$B$15/'gebruikte gegevens'!$B$22</f>
        <v>0</v>
      </c>
      <c r="Z36" s="105">
        <f>$B$15/'gebruikte gegevens'!$B$22</f>
        <v>0</v>
      </c>
      <c r="AA36" s="105">
        <f>$B$15/'gebruikte gegevens'!$B$22</f>
        <v>0</v>
      </c>
      <c r="AB36" s="105">
        <f>$B$15/'gebruikte gegevens'!$B$22</f>
        <v>0</v>
      </c>
      <c r="AC36" s="105">
        <f>$B$15/'gebruikte gegevens'!$B$22</f>
        <v>0</v>
      </c>
      <c r="AD36" s="105">
        <f>$B$15/'gebruikte gegevens'!$B$22</f>
        <v>0</v>
      </c>
      <c r="AE36" s="105">
        <f>$B$15/'gebruikte gegevens'!$B$22</f>
        <v>0</v>
      </c>
      <c r="AF36" s="105">
        <f>$B$15/'gebruikte gegevens'!$B$22</f>
        <v>0</v>
      </c>
      <c r="AG36" s="105">
        <f>$B$15/'gebruikte gegevens'!$B$22</f>
        <v>0</v>
      </c>
    </row>
    <row r="37" spans="1:43" s="1" customFormat="1" x14ac:dyDescent="0.3">
      <c r="A37" t="s">
        <v>25</v>
      </c>
      <c r="B37" s="3" t="s">
        <v>5</v>
      </c>
      <c r="C37" s="4"/>
      <c r="D37" s="105">
        <f>IF('gebruikte gegevens'!$B$23+1-'input gegevens'!D32&gt;0, $B$14/'gebruikte gegevens'!$B$23, 0)</f>
        <v>0</v>
      </c>
      <c r="E37" s="105">
        <f>IF('gebruikte gegevens'!$B$23+1-'input gegevens'!E32&gt;0, $B$14/'gebruikte gegevens'!$B$23, 0)</f>
        <v>0</v>
      </c>
      <c r="F37" s="105">
        <f>IF('gebruikte gegevens'!$B$23+1-'input gegevens'!F32&gt;0, $B$14/'gebruikte gegevens'!$B$23, 0)</f>
        <v>0</v>
      </c>
      <c r="G37" s="105">
        <f>IF('gebruikte gegevens'!$B$23+1-'input gegevens'!G32&gt;0, $B$14/'gebruikte gegevens'!$B$23, 0)</f>
        <v>0</v>
      </c>
      <c r="H37" s="105">
        <f>IF('gebruikte gegevens'!$B$23+1-'input gegevens'!H32&gt;0, $B$14/'gebruikte gegevens'!$B$23, 0)</f>
        <v>0</v>
      </c>
      <c r="I37" s="105">
        <f>IF('gebruikte gegevens'!$B$23+1-'input gegevens'!I32&gt;0, $B$14/'gebruikte gegevens'!$B$23, 0)</f>
        <v>0</v>
      </c>
      <c r="J37" s="105">
        <f>IF('gebruikte gegevens'!$B$23+1-'input gegevens'!J32&gt;0, $B$14/'gebruikte gegevens'!$B$23, 0)</f>
        <v>0</v>
      </c>
      <c r="K37" s="105">
        <f>IF('gebruikte gegevens'!$B$23+1-'input gegevens'!K32&gt;0, $B$14/'gebruikte gegevens'!$B$23, 0)</f>
        <v>0</v>
      </c>
      <c r="L37" s="105">
        <f>IF('gebruikte gegevens'!$B$23+1-'input gegevens'!L32&gt;0, $B$14/'gebruikte gegevens'!$B$23, 0)</f>
        <v>0</v>
      </c>
      <c r="M37" s="105">
        <f>IF('gebruikte gegevens'!$B$23+1-'input gegevens'!M32&gt;0, $B$14/'gebruikte gegevens'!$B$23, 0)</f>
        <v>0</v>
      </c>
      <c r="N37" s="105">
        <f>IF('gebruikte gegevens'!$B$23+1-'input gegevens'!N32&gt;0, $B$14/'gebruikte gegevens'!$B$23, 0)</f>
        <v>0</v>
      </c>
      <c r="O37" s="105">
        <f>IF('gebruikte gegevens'!$B$23+1-'input gegevens'!O32&gt;0, $B$14/'gebruikte gegevens'!$B$23, 0)</f>
        <v>0</v>
      </c>
      <c r="P37" s="105">
        <f>IF('gebruikte gegevens'!$B$23+1-'input gegevens'!P32&gt;0, $B$14/'gebruikte gegevens'!$B$23, 0)</f>
        <v>0</v>
      </c>
      <c r="Q37" s="105">
        <f>IF('gebruikte gegevens'!$B$23+1-'input gegevens'!Q32&gt;0, $B$14/'gebruikte gegevens'!$B$23, 0)</f>
        <v>0</v>
      </c>
      <c r="R37" s="105">
        <f>IF('gebruikte gegevens'!$B$23+1-'input gegevens'!R32&gt;0, $B$14/'gebruikte gegevens'!$B$23, 0)</f>
        <v>0</v>
      </c>
      <c r="S37" s="105">
        <f>IF('gebruikte gegevens'!$B$23+1-'input gegevens'!S32&gt;0, $B$14/'gebruikte gegevens'!$B$23, 0)</f>
        <v>0</v>
      </c>
      <c r="T37" s="105">
        <f>IF('gebruikte gegevens'!$B$23+1-'input gegevens'!T32&gt;0, $B$14/'gebruikte gegevens'!$B$23, 0)</f>
        <v>0</v>
      </c>
      <c r="U37" s="105">
        <f>IF('gebruikte gegevens'!$B$23+1-'input gegevens'!U32&gt;0, $B$14/'gebruikte gegevens'!$B$23, 0)</f>
        <v>0</v>
      </c>
      <c r="V37" s="105">
        <f>IF('gebruikte gegevens'!$B$23+1-'input gegevens'!V32&gt;0, $B$14/'gebruikte gegevens'!$B$23, 0)</f>
        <v>0</v>
      </c>
      <c r="W37" s="105">
        <f>IF('gebruikte gegevens'!$B$23+1-'input gegevens'!W32&gt;0, $B$14/'gebruikte gegevens'!$B$23, 0)</f>
        <v>0</v>
      </c>
      <c r="X37" s="105">
        <f>IF('gebruikte gegevens'!$B$23+1-'input gegevens'!X32&gt;0, $B$14/'gebruikte gegevens'!$B$23, 0)</f>
        <v>0</v>
      </c>
      <c r="Y37" s="105">
        <f>IF('gebruikte gegevens'!$B$23+1-'input gegevens'!Y32&gt;0, $B$14/'gebruikte gegevens'!$B$23, 0)</f>
        <v>0</v>
      </c>
      <c r="Z37" s="105">
        <f>IF('gebruikte gegevens'!$B$23+1-'input gegevens'!Z32&gt;0, $B$14/'gebruikte gegevens'!$B$23, 0)</f>
        <v>0</v>
      </c>
      <c r="AA37" s="105">
        <f>IF('gebruikte gegevens'!$B$23+1-'input gegevens'!AA32&gt;0, $B$14/'gebruikte gegevens'!$B$23, 0)</f>
        <v>0</v>
      </c>
      <c r="AB37" s="105">
        <f>IF('gebruikte gegevens'!$B$23+1-'input gegevens'!AB32&gt;0, $B$14/'gebruikte gegevens'!$B$23, 0)</f>
        <v>0</v>
      </c>
      <c r="AC37" s="105">
        <f>IF('gebruikte gegevens'!$B$23+1-'input gegevens'!AC32&gt;0, $B$14/'gebruikte gegevens'!$B$23, 0)</f>
        <v>0</v>
      </c>
      <c r="AD37" s="105">
        <f>IF('gebruikte gegevens'!$B$23+1-'input gegevens'!AD32&gt;0, $B$14/'gebruikte gegevens'!$B$23, 0)</f>
        <v>0</v>
      </c>
      <c r="AE37" s="105">
        <f>IF('gebruikte gegevens'!$B$23+1-'input gegevens'!AE32&gt;0, $B$14/'gebruikte gegevens'!$B$23, 0)</f>
        <v>0</v>
      </c>
      <c r="AF37" s="105">
        <f>IF('gebruikte gegevens'!$B$23+1-'input gegevens'!AF32&gt;0, $B$14/'gebruikte gegevens'!$B$23, 0)</f>
        <v>0</v>
      </c>
      <c r="AG37" s="105">
        <f>IF('gebruikte gegevens'!$B$23+1-'input gegevens'!AG32&gt;0, $B$14/'gebruikte gegevens'!$B$23, 0)</f>
        <v>0</v>
      </c>
    </row>
    <row r="38" spans="1:43" s="1" customFormat="1" x14ac:dyDescent="0.3">
      <c r="A38" t="s">
        <v>26</v>
      </c>
      <c r="B38" s="3" t="s">
        <v>5</v>
      </c>
      <c r="C38" s="4"/>
      <c r="D38" s="98">
        <v>0</v>
      </c>
      <c r="E38" s="98">
        <v>0</v>
      </c>
      <c r="F38" s="98">
        <v>0</v>
      </c>
      <c r="G38" s="98">
        <v>0</v>
      </c>
      <c r="H38" s="98">
        <v>0</v>
      </c>
      <c r="I38" s="98">
        <v>0</v>
      </c>
      <c r="J38" s="98">
        <v>0</v>
      </c>
      <c r="K38" s="98">
        <v>0</v>
      </c>
      <c r="L38" s="98">
        <v>0</v>
      </c>
      <c r="M38" s="98">
        <v>0</v>
      </c>
      <c r="N38" s="98">
        <v>0</v>
      </c>
      <c r="O38" s="98">
        <v>0</v>
      </c>
      <c r="P38" s="98">
        <v>0</v>
      </c>
      <c r="Q38" s="98">
        <v>0</v>
      </c>
      <c r="R38" s="98">
        <v>0</v>
      </c>
      <c r="S38" s="98">
        <v>0</v>
      </c>
      <c r="T38" s="98">
        <v>0</v>
      </c>
      <c r="U38" s="98">
        <v>0</v>
      </c>
      <c r="V38" s="98">
        <v>0</v>
      </c>
      <c r="W38" s="98">
        <v>0</v>
      </c>
      <c r="X38" s="98">
        <v>0</v>
      </c>
      <c r="Y38" s="98">
        <v>0</v>
      </c>
      <c r="Z38" s="98">
        <v>0</v>
      </c>
      <c r="AA38" s="98">
        <v>0</v>
      </c>
      <c r="AB38" s="98">
        <v>0</v>
      </c>
      <c r="AC38" s="98">
        <v>0</v>
      </c>
      <c r="AD38" s="98">
        <v>0</v>
      </c>
      <c r="AE38" s="98">
        <v>0</v>
      </c>
      <c r="AF38" s="98">
        <v>0</v>
      </c>
      <c r="AG38" s="98">
        <v>0</v>
      </c>
    </row>
    <row r="39" spans="1:43" s="1" customFormat="1" x14ac:dyDescent="0.3">
      <c r="A39" t="s">
        <v>27</v>
      </c>
      <c r="B39" s="3" t="s">
        <v>5</v>
      </c>
      <c r="C39" s="9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c r="AI39"/>
      <c r="AJ39"/>
      <c r="AK39"/>
      <c r="AL39"/>
      <c r="AM39"/>
      <c r="AN39"/>
      <c r="AO39"/>
      <c r="AP39"/>
      <c r="AQ39"/>
    </row>
    <row r="40" spans="1:43" s="1" customFormat="1" ht="28.8" x14ac:dyDescent="0.3">
      <c r="A40" s="150" t="s">
        <v>92</v>
      </c>
      <c r="B40" s="3"/>
      <c r="C40" s="148"/>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c r="AI40"/>
      <c r="AJ40"/>
      <c r="AK40"/>
      <c r="AL40"/>
      <c r="AM40"/>
      <c r="AN40"/>
      <c r="AO40"/>
      <c r="AP40"/>
      <c r="AQ40"/>
    </row>
    <row r="41" spans="1:43" x14ac:dyDescent="0.3">
      <c r="A41" s="147"/>
    </row>
    <row r="43" spans="1:43" ht="14.4" customHeight="1" x14ac:dyDescent="0.3"/>
    <row r="44" spans="1:43" ht="14.4" customHeight="1" x14ac:dyDescent="0.3"/>
    <row r="45" spans="1:43" ht="14.4" customHeight="1" x14ac:dyDescent="0.3"/>
    <row r="46" spans="1:43" ht="14.4" customHeight="1" x14ac:dyDescent="0.3"/>
  </sheetData>
  <sheetProtection selectLockedCells="1"/>
  <mergeCells count="2">
    <mergeCell ref="A4:E4"/>
    <mergeCell ref="A18:A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1"/>
  <sheetViews>
    <sheetView workbookViewId="0">
      <selection activeCell="B29" sqref="B29"/>
    </sheetView>
  </sheetViews>
  <sheetFormatPr defaultRowHeight="14.4" x14ac:dyDescent="0.3"/>
  <cols>
    <col min="1" max="1" width="36.5546875" customWidth="1"/>
    <col min="2" max="2" width="17.109375" customWidth="1"/>
    <col min="3" max="33" width="14.88671875" customWidth="1"/>
    <col min="34" max="43" width="12.5546875" customWidth="1"/>
  </cols>
  <sheetData>
    <row r="1" spans="1:43" s="1" customFormat="1" x14ac:dyDescent="0.3">
      <c r="C1" s="4" t="s">
        <v>10</v>
      </c>
      <c r="D1" s="4" t="s">
        <v>10</v>
      </c>
      <c r="E1" s="4" t="s">
        <v>10</v>
      </c>
      <c r="F1" s="4" t="s">
        <v>10</v>
      </c>
      <c r="G1" s="4" t="s">
        <v>10</v>
      </c>
      <c r="H1" s="4" t="s">
        <v>10</v>
      </c>
      <c r="I1" s="4" t="s">
        <v>10</v>
      </c>
      <c r="J1" s="4" t="s">
        <v>10</v>
      </c>
      <c r="K1" s="4" t="s">
        <v>10</v>
      </c>
      <c r="L1" s="4" t="s">
        <v>10</v>
      </c>
      <c r="M1" s="4" t="s">
        <v>10</v>
      </c>
      <c r="N1" s="4" t="s">
        <v>10</v>
      </c>
      <c r="O1" s="4" t="s">
        <v>10</v>
      </c>
      <c r="P1" s="4" t="s">
        <v>10</v>
      </c>
      <c r="Q1" s="4" t="s">
        <v>10</v>
      </c>
      <c r="R1" s="4" t="s">
        <v>10</v>
      </c>
      <c r="S1" s="4" t="s">
        <v>10</v>
      </c>
      <c r="T1" s="4" t="s">
        <v>10</v>
      </c>
      <c r="U1" s="4" t="s">
        <v>10</v>
      </c>
      <c r="V1" s="4" t="s">
        <v>10</v>
      </c>
      <c r="W1" s="4" t="s">
        <v>10</v>
      </c>
      <c r="X1" s="4" t="s">
        <v>10</v>
      </c>
      <c r="Y1" s="4" t="s">
        <v>10</v>
      </c>
      <c r="Z1" s="4" t="s">
        <v>10</v>
      </c>
      <c r="AA1" s="4" t="s">
        <v>10</v>
      </c>
      <c r="AB1" s="4" t="s">
        <v>10</v>
      </c>
      <c r="AC1" s="4" t="s">
        <v>10</v>
      </c>
      <c r="AD1" s="4" t="s">
        <v>10</v>
      </c>
      <c r="AE1" s="4" t="s">
        <v>10</v>
      </c>
      <c r="AF1" s="4" t="s">
        <v>10</v>
      </c>
      <c r="AG1" s="4" t="s">
        <v>10</v>
      </c>
      <c r="AH1" s="4"/>
      <c r="AI1" s="4"/>
      <c r="AJ1" s="4"/>
      <c r="AK1" s="4"/>
      <c r="AL1" s="4"/>
      <c r="AM1" s="4"/>
      <c r="AN1" s="4"/>
      <c r="AO1" s="4"/>
      <c r="AP1" s="4"/>
      <c r="AQ1" s="4"/>
    </row>
    <row r="2" spans="1:43" s="2" customFormat="1" x14ac:dyDescent="0.3">
      <c r="B2" s="86" t="s">
        <v>11</v>
      </c>
      <c r="C2" s="4">
        <v>0</v>
      </c>
      <c r="D2" s="4">
        <v>1</v>
      </c>
      <c r="E2" s="4">
        <v>2</v>
      </c>
      <c r="F2" s="4">
        <v>3</v>
      </c>
      <c r="G2" s="4">
        <v>4</v>
      </c>
      <c r="H2" s="4">
        <v>5</v>
      </c>
      <c r="I2" s="4">
        <v>6</v>
      </c>
      <c r="J2" s="4">
        <v>7</v>
      </c>
      <c r="K2" s="4">
        <v>8</v>
      </c>
      <c r="L2" s="4">
        <v>9</v>
      </c>
      <c r="M2" s="4">
        <v>10</v>
      </c>
      <c r="N2" s="4">
        <v>11</v>
      </c>
      <c r="O2" s="4">
        <v>12</v>
      </c>
      <c r="P2" s="4">
        <v>13</v>
      </c>
      <c r="Q2" s="4">
        <v>14</v>
      </c>
      <c r="R2" s="4">
        <v>15</v>
      </c>
      <c r="S2" s="4">
        <v>16</v>
      </c>
      <c r="T2" s="4">
        <v>17</v>
      </c>
      <c r="U2" s="4">
        <v>18</v>
      </c>
      <c r="V2" s="4">
        <v>19</v>
      </c>
      <c r="W2" s="4">
        <v>20</v>
      </c>
      <c r="X2" s="4">
        <v>21</v>
      </c>
      <c r="Y2" s="4">
        <v>22</v>
      </c>
      <c r="Z2" s="4">
        <v>23</v>
      </c>
      <c r="AA2" s="4">
        <v>24</v>
      </c>
      <c r="AB2" s="4">
        <v>25</v>
      </c>
      <c r="AC2" s="4">
        <v>26</v>
      </c>
      <c r="AD2" s="4">
        <v>27</v>
      </c>
      <c r="AE2" s="4">
        <v>28</v>
      </c>
      <c r="AF2" s="4">
        <v>29</v>
      </c>
      <c r="AG2" s="4">
        <v>30</v>
      </c>
      <c r="AH2" s="4"/>
      <c r="AI2" s="4"/>
      <c r="AJ2" s="4"/>
      <c r="AK2" s="4"/>
      <c r="AL2" s="4"/>
      <c r="AM2" s="4"/>
      <c r="AN2" s="4"/>
      <c r="AO2" s="4"/>
      <c r="AP2" s="4"/>
      <c r="AQ2" s="4"/>
    </row>
    <row r="3" spans="1:43" s="2" customFormat="1" x14ac:dyDescent="0.3">
      <c r="A3" s="91" t="s">
        <v>28</v>
      </c>
      <c r="B3" s="86">
        <v>1.02</v>
      </c>
      <c r="C3" s="4"/>
      <c r="D3" s="4">
        <f>$B$3^D2</f>
        <v>1.02</v>
      </c>
      <c r="E3" s="4">
        <f>$B$3^E2</f>
        <v>1.0404</v>
      </c>
      <c r="F3" s="4">
        <f t="shared" ref="F3:P3" si="0">$B$3^F2</f>
        <v>1.0612079999999999</v>
      </c>
      <c r="G3" s="4">
        <f t="shared" si="0"/>
        <v>1.08243216</v>
      </c>
      <c r="H3" s="4">
        <f t="shared" si="0"/>
        <v>1.1040808032</v>
      </c>
      <c r="I3" s="4">
        <f t="shared" si="0"/>
        <v>1.1261624192640001</v>
      </c>
      <c r="J3" s="4">
        <f t="shared" si="0"/>
        <v>1.1486856676492798</v>
      </c>
      <c r="K3" s="4">
        <f t="shared" si="0"/>
        <v>1.1716593810022655</v>
      </c>
      <c r="L3" s="4">
        <f t="shared" si="0"/>
        <v>1.1950925686223108</v>
      </c>
      <c r="M3" s="4">
        <f t="shared" si="0"/>
        <v>1.2189944199947571</v>
      </c>
      <c r="N3" s="4">
        <f t="shared" si="0"/>
        <v>1.243374308394652</v>
      </c>
      <c r="O3" s="4">
        <f t="shared" si="0"/>
        <v>1.2682417945625453</v>
      </c>
      <c r="P3" s="4">
        <f t="shared" si="0"/>
        <v>1.2936066304537961</v>
      </c>
      <c r="Q3" s="4">
        <f t="shared" ref="Q3" si="1">$B$3^Q2</f>
        <v>1.3194787630628722</v>
      </c>
      <c r="R3" s="4">
        <f t="shared" ref="R3" si="2">$B$3^R2</f>
        <v>1.3458683383241292</v>
      </c>
      <c r="S3" s="4">
        <f t="shared" ref="S3" si="3">$B$3^S2</f>
        <v>1.372785705090612</v>
      </c>
      <c r="T3" s="4">
        <f t="shared" ref="T3" si="4">$B$3^T2</f>
        <v>1.4002414191924244</v>
      </c>
      <c r="U3" s="4">
        <f t="shared" ref="U3" si="5">$B$3^U2</f>
        <v>1.4282462475762727</v>
      </c>
      <c r="V3" s="4">
        <f t="shared" ref="V3" si="6">$B$3^V2</f>
        <v>1.4568111725277981</v>
      </c>
      <c r="W3" s="4">
        <f t="shared" ref="W3" si="7">$B$3^W2</f>
        <v>1.4859473959783542</v>
      </c>
      <c r="X3" s="4">
        <f t="shared" ref="X3" si="8">$B$3^X2</f>
        <v>1.5156663438979212</v>
      </c>
      <c r="Y3" s="4">
        <f t="shared" ref="Y3" si="9">$B$3^Y2</f>
        <v>1.5459796707758797</v>
      </c>
      <c r="Z3" s="4">
        <f t="shared" ref="Z3:AA3" si="10">$B$3^Z2</f>
        <v>1.576899264191397</v>
      </c>
      <c r="AA3" s="4">
        <f t="shared" si="10"/>
        <v>1.608437249475225</v>
      </c>
      <c r="AB3" s="4">
        <f t="shared" ref="AB3" si="11">$B$3^AB2</f>
        <v>1.6406059944647295</v>
      </c>
      <c r="AC3" s="4">
        <f t="shared" ref="AC3" si="12">$B$3^AC2</f>
        <v>1.6734181143540243</v>
      </c>
      <c r="AD3" s="4">
        <f t="shared" ref="AD3" si="13">$B$3^AD2</f>
        <v>1.7068864766411045</v>
      </c>
      <c r="AE3" s="4">
        <f t="shared" ref="AE3" si="14">$B$3^AE2</f>
        <v>1.7410242061739269</v>
      </c>
      <c r="AF3" s="4">
        <f t="shared" ref="AF3" si="15">$B$3^AF2</f>
        <v>1.7758446902974052</v>
      </c>
      <c r="AG3" s="4">
        <f t="shared" ref="AG3" si="16">$B$3^AG2</f>
        <v>1.8113615841033535</v>
      </c>
      <c r="AH3" s="4"/>
      <c r="AI3" s="4"/>
      <c r="AJ3" s="4"/>
      <c r="AK3" s="4"/>
      <c r="AL3" s="4"/>
      <c r="AM3" s="4"/>
      <c r="AN3" s="4"/>
      <c r="AO3" s="4"/>
      <c r="AP3" s="4"/>
      <c r="AQ3" s="4"/>
    </row>
    <row r="4" spans="1:43" x14ac:dyDescent="0.3">
      <c r="A4" s="6" t="s">
        <v>29</v>
      </c>
      <c r="B4" t="s">
        <v>5</v>
      </c>
      <c r="D4" s="87">
        <f>'input gegevens'!D21*('input gegevens'!$C$23-'input gegevens'!$C$22)</f>
        <v>0</v>
      </c>
      <c r="E4" s="87">
        <f>'input gegevens'!E21*('input gegevens'!$C$23-'input gegevens'!$C$22)</f>
        <v>0</v>
      </c>
      <c r="F4" s="87">
        <f>'input gegevens'!F21*('input gegevens'!$C$23-'input gegevens'!$C$22)</f>
        <v>0</v>
      </c>
      <c r="G4" s="87">
        <f>'input gegevens'!G21*('input gegevens'!$C$23-'input gegevens'!$C$22)</f>
        <v>0</v>
      </c>
      <c r="H4" s="87">
        <f>'input gegevens'!H21*('input gegevens'!$C$23-'input gegevens'!$C$22)</f>
        <v>0</v>
      </c>
      <c r="I4" s="87">
        <f>'input gegevens'!I21*('input gegevens'!$C$23-'input gegevens'!$C$22)</f>
        <v>0</v>
      </c>
      <c r="J4" s="87">
        <f>'input gegevens'!J21*('input gegevens'!$C$23-'input gegevens'!$C$22)</f>
        <v>0</v>
      </c>
      <c r="K4" s="87">
        <f>'input gegevens'!K21*('input gegevens'!$C$23-'input gegevens'!$C$22)</f>
        <v>0</v>
      </c>
      <c r="L4" s="87">
        <f>'input gegevens'!L21*('input gegevens'!$C$23-'input gegevens'!$C$22)</f>
        <v>0</v>
      </c>
      <c r="M4" s="87">
        <f>'input gegevens'!M21*('input gegevens'!$C$23-'input gegevens'!$C$22)</f>
        <v>0</v>
      </c>
      <c r="N4" s="87">
        <f>'input gegevens'!N21*('input gegevens'!$C$23-'input gegevens'!$C$22)</f>
        <v>0</v>
      </c>
      <c r="O4" s="87">
        <f>'input gegevens'!O21*('input gegevens'!$C$23-'input gegevens'!$C$22)</f>
        <v>0</v>
      </c>
      <c r="P4" s="87">
        <f>'input gegevens'!P21*('input gegevens'!$C$23-'input gegevens'!$C$22)</f>
        <v>0</v>
      </c>
      <c r="Q4" s="87">
        <f>'input gegevens'!Q21*('input gegevens'!$C$23-'input gegevens'!$C$22)</f>
        <v>0</v>
      </c>
      <c r="R4" s="87">
        <f>'input gegevens'!R21*('input gegevens'!$C$23-'input gegevens'!$C$22)</f>
        <v>0</v>
      </c>
      <c r="S4" s="87">
        <f>'input gegevens'!S21*('input gegevens'!$C$23-'input gegevens'!$C$22)</f>
        <v>0</v>
      </c>
      <c r="T4" s="87">
        <f>'input gegevens'!T21*('input gegevens'!$C$23-'input gegevens'!$C$22)</f>
        <v>0</v>
      </c>
      <c r="U4" s="87">
        <f>'input gegevens'!U21*('input gegevens'!$C$23-'input gegevens'!$C$22)</f>
        <v>0</v>
      </c>
      <c r="V4" s="87">
        <f>'input gegevens'!V21*('input gegevens'!$C$23-'input gegevens'!$C$22)</f>
        <v>0</v>
      </c>
      <c r="W4" s="87">
        <f>'input gegevens'!W21*('input gegevens'!$C$23-'input gegevens'!$C$22)</f>
        <v>0</v>
      </c>
      <c r="X4" s="87">
        <f>'input gegevens'!X21*('input gegevens'!$C$23-'input gegevens'!$C$22)</f>
        <v>0</v>
      </c>
      <c r="Y4" s="87">
        <f>'input gegevens'!Y21*('input gegevens'!$C$23-'input gegevens'!$C$22)</f>
        <v>0</v>
      </c>
      <c r="Z4" s="87">
        <f>'input gegevens'!Z21*('input gegevens'!$C$23-'input gegevens'!$C$22)</f>
        <v>0</v>
      </c>
      <c r="AA4" s="87">
        <f>'input gegevens'!AA21*('input gegevens'!$C$23-'input gegevens'!$C$22)</f>
        <v>0</v>
      </c>
      <c r="AB4" s="87">
        <f>'input gegevens'!AB21*('input gegevens'!$C$23-'input gegevens'!$C$22)</f>
        <v>0</v>
      </c>
      <c r="AC4" s="87">
        <f>'input gegevens'!AC21*('input gegevens'!$C$23-'input gegevens'!$C$22)</f>
        <v>0</v>
      </c>
      <c r="AD4" s="87">
        <f>'input gegevens'!AD21*('input gegevens'!$C$23-'input gegevens'!$C$22)</f>
        <v>0</v>
      </c>
      <c r="AE4" s="87">
        <f>'input gegevens'!AE21*('input gegevens'!$C$23-'input gegevens'!$C$22)</f>
        <v>0</v>
      </c>
      <c r="AF4" s="87">
        <f>'input gegevens'!AF21*('input gegevens'!$C$23-'input gegevens'!$C$22)</f>
        <v>0</v>
      </c>
      <c r="AG4" s="87">
        <f>'input gegevens'!AG21*('input gegevens'!$C$23-'input gegevens'!$C$22)</f>
        <v>0</v>
      </c>
      <c r="AH4" s="87"/>
      <c r="AI4" s="87"/>
      <c r="AJ4" s="87"/>
      <c r="AK4" s="87"/>
      <c r="AL4" s="87"/>
      <c r="AM4" s="87"/>
      <c r="AN4" s="87"/>
      <c r="AO4" s="87"/>
      <c r="AP4" s="87"/>
      <c r="AQ4" s="87"/>
    </row>
    <row r="5" spans="1:43" x14ac:dyDescent="0.3">
      <c r="A5" s="6" t="s">
        <v>89</v>
      </c>
      <c r="B5" t="s">
        <v>5</v>
      </c>
      <c r="D5" s="87">
        <f>'input gegevens'!D24*('input gegevens'!$C$26-'input gegevens'!$C$25)</f>
        <v>0</v>
      </c>
      <c r="E5" s="87">
        <f>'input gegevens'!E24*('input gegevens'!$C$26-'input gegevens'!$C$25)</f>
        <v>0</v>
      </c>
      <c r="F5" s="87">
        <f>'input gegevens'!F24*('input gegevens'!$C$26-'input gegevens'!$C$25)</f>
        <v>0</v>
      </c>
      <c r="G5" s="87">
        <f>'input gegevens'!G24*('input gegevens'!$C$26-'input gegevens'!$C$25)</f>
        <v>0</v>
      </c>
      <c r="H5" s="87">
        <f>'input gegevens'!H24*('input gegevens'!$C$26-'input gegevens'!$C$25)</f>
        <v>0</v>
      </c>
      <c r="I5" s="87">
        <f>'input gegevens'!I24*('input gegevens'!$C$26-'input gegevens'!$C$25)</f>
        <v>0</v>
      </c>
      <c r="J5" s="87">
        <f>'input gegevens'!J24*('input gegevens'!$C$26-'input gegevens'!$C$25)</f>
        <v>0</v>
      </c>
      <c r="K5" s="87">
        <f>'input gegevens'!K24*('input gegevens'!$C$26-'input gegevens'!$C$25)</f>
        <v>0</v>
      </c>
      <c r="L5" s="87">
        <f>'input gegevens'!L24*('input gegevens'!$C$26-'input gegevens'!$C$25)</f>
        <v>0</v>
      </c>
      <c r="M5" s="87">
        <f>'input gegevens'!M24*('input gegevens'!$C$26-'input gegevens'!$C$25)</f>
        <v>0</v>
      </c>
      <c r="N5" s="87">
        <f>'input gegevens'!N24*('input gegevens'!$C$26-'input gegevens'!$C$25)</f>
        <v>0</v>
      </c>
      <c r="O5" s="87">
        <f>'input gegevens'!O24*('input gegevens'!$C$26-'input gegevens'!$C$25)</f>
        <v>0</v>
      </c>
      <c r="P5" s="87">
        <f>'input gegevens'!P24*('input gegevens'!$C$26-'input gegevens'!$C$25)</f>
        <v>0</v>
      </c>
      <c r="Q5" s="87">
        <f>'input gegevens'!Q24*('input gegevens'!$C$26-'input gegevens'!$C$25)</f>
        <v>0</v>
      </c>
      <c r="R5" s="87">
        <f>'input gegevens'!R24*('input gegevens'!$C$26-'input gegevens'!$C$25)</f>
        <v>0</v>
      </c>
      <c r="S5" s="87">
        <f>'input gegevens'!S24*('input gegevens'!$C$26-'input gegevens'!$C$25)</f>
        <v>0</v>
      </c>
      <c r="T5" s="87">
        <f>'input gegevens'!T24*('input gegevens'!$C$26-'input gegevens'!$C$25)</f>
        <v>0</v>
      </c>
      <c r="U5" s="87">
        <f>'input gegevens'!U24*('input gegevens'!$C$26-'input gegevens'!$C$25)</f>
        <v>0</v>
      </c>
      <c r="V5" s="87">
        <f>'input gegevens'!V24*('input gegevens'!$C$26-'input gegevens'!$C$25)</f>
        <v>0</v>
      </c>
      <c r="W5" s="87">
        <f>'input gegevens'!W24*('input gegevens'!$C$26-'input gegevens'!$C$25)</f>
        <v>0</v>
      </c>
      <c r="X5" s="87">
        <f>'input gegevens'!X24*('input gegevens'!$C$26-'input gegevens'!$C$25)</f>
        <v>0</v>
      </c>
      <c r="Y5" s="87">
        <f>'input gegevens'!Y24*('input gegevens'!$C$26-'input gegevens'!$C$25)</f>
        <v>0</v>
      </c>
      <c r="Z5" s="87">
        <f>'input gegevens'!Z24*('input gegevens'!$C$26-'input gegevens'!$C$25)</f>
        <v>0</v>
      </c>
      <c r="AA5" s="87">
        <f>'input gegevens'!AA24*('input gegevens'!$C$26-'input gegevens'!$C$25)</f>
        <v>0</v>
      </c>
      <c r="AB5" s="87">
        <f>'input gegevens'!AB24*('input gegevens'!$C$26-'input gegevens'!$C$25)</f>
        <v>0</v>
      </c>
      <c r="AC5" s="87">
        <f>'input gegevens'!AC24*('input gegevens'!$C$26-'input gegevens'!$C$25)</f>
        <v>0</v>
      </c>
      <c r="AD5" s="87">
        <f>'input gegevens'!AD24*('input gegevens'!$C$26-'input gegevens'!$C$25)</f>
        <v>0</v>
      </c>
      <c r="AE5" s="87">
        <f>'input gegevens'!AE24*('input gegevens'!$C$26-'input gegevens'!$C$25)</f>
        <v>0</v>
      </c>
      <c r="AF5" s="87">
        <f>'input gegevens'!AF24*('input gegevens'!$C$26-'input gegevens'!$C$25)</f>
        <v>0</v>
      </c>
      <c r="AG5" s="87">
        <f>'input gegevens'!AG24*('input gegevens'!$C$26-'input gegevens'!$C$25)</f>
        <v>0</v>
      </c>
      <c r="AH5" s="87"/>
      <c r="AI5" s="87"/>
      <c r="AJ5" s="87"/>
      <c r="AK5" s="87"/>
      <c r="AL5" s="87"/>
      <c r="AM5" s="87"/>
      <c r="AN5" s="87"/>
      <c r="AO5" s="87"/>
      <c r="AP5" s="87"/>
      <c r="AQ5" s="87"/>
    </row>
    <row r="6" spans="1:43" x14ac:dyDescent="0.3">
      <c r="A6" s="6" t="s">
        <v>30</v>
      </c>
      <c r="B6" t="s">
        <v>5</v>
      </c>
      <c r="D6" s="87">
        <f>(D4+D5+'input gegevens'!D27+'input gegevens'!D28)*D3</f>
        <v>0</v>
      </c>
      <c r="E6" s="87">
        <f>(E4+E5+'input gegevens'!E27+'input gegevens'!E28)*E3</f>
        <v>0</v>
      </c>
      <c r="F6" s="87">
        <f>(F4+F5+'input gegevens'!F27+'input gegevens'!F28)*F3</f>
        <v>0</v>
      </c>
      <c r="G6" s="87">
        <f>(G4+G5+'input gegevens'!G27+'input gegevens'!G28)*G3</f>
        <v>0</v>
      </c>
      <c r="H6" s="87">
        <f>(H4+H5+'input gegevens'!H27+'input gegevens'!H28)*H3</f>
        <v>0</v>
      </c>
      <c r="I6" s="87">
        <f>(I4+I5+'input gegevens'!I27+'input gegevens'!I28)*I3</f>
        <v>0</v>
      </c>
      <c r="J6" s="87">
        <f>(J4+J5+'input gegevens'!J27+'input gegevens'!J28)*J3</f>
        <v>0</v>
      </c>
      <c r="K6" s="87">
        <f>(K4+K5+'input gegevens'!K27+'input gegevens'!K28)*K3</f>
        <v>0</v>
      </c>
      <c r="L6" s="87">
        <f>(L4+L5+'input gegevens'!L27+'input gegevens'!L28)*L3</f>
        <v>0</v>
      </c>
      <c r="M6" s="87">
        <f>(M4+M5+'input gegevens'!M27+'input gegevens'!M28)*M3</f>
        <v>0</v>
      </c>
      <c r="N6" s="87">
        <f>(N4+N5+'input gegevens'!N27+'input gegevens'!N28)*N3</f>
        <v>0</v>
      </c>
      <c r="O6" s="87">
        <f>(O4+O5+'input gegevens'!O27+'input gegevens'!O28)*O3</f>
        <v>0</v>
      </c>
      <c r="P6" s="87">
        <f>(P4+P5+'input gegevens'!P27+'input gegevens'!P28)*P3</f>
        <v>0</v>
      </c>
      <c r="Q6" s="87">
        <f>(Q4+Q5+'input gegevens'!Q27+'input gegevens'!Q28)*Q3</f>
        <v>0</v>
      </c>
      <c r="R6" s="87">
        <f>(R4+R5+'input gegevens'!R27+'input gegevens'!R28)*R3</f>
        <v>0</v>
      </c>
      <c r="S6" s="87">
        <f>(S4+S5+'input gegevens'!S27+'input gegevens'!S28)*S3</f>
        <v>0</v>
      </c>
      <c r="T6" s="87">
        <f>(T4+T5+'input gegevens'!T27+'input gegevens'!T28)*T3</f>
        <v>0</v>
      </c>
      <c r="U6" s="87">
        <f>(U4+U5+'input gegevens'!U27+'input gegevens'!U28)*U3</f>
        <v>0</v>
      </c>
      <c r="V6" s="87">
        <f>(V4+V5+'input gegevens'!V27+'input gegevens'!V28)*V3</f>
        <v>0</v>
      </c>
      <c r="W6" s="87">
        <f>(W4+W5+'input gegevens'!W27+'input gegevens'!W28)*W3</f>
        <v>0</v>
      </c>
      <c r="X6" s="87">
        <f>(X4+X5+'input gegevens'!X27+'input gegevens'!X28)*X3</f>
        <v>0</v>
      </c>
      <c r="Y6" s="87">
        <f>(Y4+Y5+'input gegevens'!Y27+'input gegevens'!Y28)*Y3</f>
        <v>0</v>
      </c>
      <c r="Z6" s="87">
        <f>(Z4+Z5+'input gegevens'!Z27+'input gegevens'!Z28)*Z3</f>
        <v>0</v>
      </c>
      <c r="AA6" s="87">
        <f>(AA4+AA5+'input gegevens'!AA27+'input gegevens'!AA28)*AA3</f>
        <v>0</v>
      </c>
      <c r="AB6" s="87">
        <f>(AB4+AB5+'input gegevens'!AB27+'input gegevens'!AB28)*AB3</f>
        <v>0</v>
      </c>
      <c r="AC6" s="87">
        <f>(AC4+AC5+'input gegevens'!AC27+'input gegevens'!AC28)*AC3</f>
        <v>0</v>
      </c>
      <c r="AD6" s="87">
        <f>(AD4+AD5+'input gegevens'!AD27+'input gegevens'!AD28)*AD3</f>
        <v>0</v>
      </c>
      <c r="AE6" s="87">
        <f>(AE4+AE5+'input gegevens'!AE27+'input gegevens'!AE28)*AE3</f>
        <v>0</v>
      </c>
      <c r="AF6" s="87">
        <f>(AF4+AF5+'input gegevens'!AF27+'input gegevens'!AF28)*AF3</f>
        <v>0</v>
      </c>
      <c r="AG6" s="87">
        <f>(AG4+AG5+'input gegevens'!AG27+'input gegevens'!AG28)*AG3</f>
        <v>0</v>
      </c>
      <c r="AH6" s="87"/>
      <c r="AI6" s="87"/>
      <c r="AJ6" s="87"/>
      <c r="AK6" s="87"/>
      <c r="AL6" s="87"/>
      <c r="AM6" s="87"/>
      <c r="AN6" s="87"/>
      <c r="AO6" s="87"/>
      <c r="AP6" s="87"/>
      <c r="AQ6" s="87"/>
    </row>
    <row r="8" spans="1:43" x14ac:dyDescent="0.3">
      <c r="A8" s="6" t="s">
        <v>31</v>
      </c>
      <c r="B8" t="s">
        <v>5</v>
      </c>
      <c r="C8" s="87">
        <f>SUM('input gegevens'!C33:C38)</f>
        <v>0</v>
      </c>
      <c r="D8" s="87">
        <f>SUM('input gegevens'!D33:D38)</f>
        <v>0</v>
      </c>
      <c r="E8" s="87">
        <f>SUM('input gegevens'!E33:E38)</f>
        <v>0</v>
      </c>
      <c r="F8" s="87">
        <f>SUM('input gegevens'!F33:F38)</f>
        <v>0</v>
      </c>
      <c r="G8" s="87">
        <f>SUM('input gegevens'!G33:G38)</f>
        <v>0</v>
      </c>
      <c r="H8" s="87">
        <f>SUM('input gegevens'!H33:H38)</f>
        <v>0</v>
      </c>
      <c r="I8" s="87">
        <f>SUM('input gegevens'!I33:I38)</f>
        <v>0</v>
      </c>
      <c r="J8" s="87">
        <f>SUM('input gegevens'!J33:J38)</f>
        <v>0</v>
      </c>
      <c r="K8" s="87">
        <f>SUM('input gegevens'!K33:K38)</f>
        <v>0</v>
      </c>
      <c r="L8" s="87">
        <f>SUM('input gegevens'!L33:L38)</f>
        <v>0</v>
      </c>
      <c r="M8" s="87">
        <f>SUM('input gegevens'!M33:M38)</f>
        <v>0</v>
      </c>
      <c r="N8" s="87">
        <f>SUM('input gegevens'!N33:N38)</f>
        <v>0</v>
      </c>
      <c r="O8" s="87">
        <f>SUM('input gegevens'!O33:O38)</f>
        <v>0</v>
      </c>
      <c r="P8" s="87">
        <f>SUM('input gegevens'!P33:P38)</f>
        <v>0</v>
      </c>
      <c r="Q8" s="87">
        <f>SUM('input gegevens'!Q33:Q38)</f>
        <v>0</v>
      </c>
      <c r="R8" s="87">
        <f>SUM('input gegevens'!R33:R38)</f>
        <v>0</v>
      </c>
      <c r="S8" s="87">
        <f>SUM('input gegevens'!S33:S38)</f>
        <v>0</v>
      </c>
      <c r="T8" s="87">
        <f>SUM('input gegevens'!T33:T38)</f>
        <v>0</v>
      </c>
      <c r="U8" s="87">
        <f>SUM('input gegevens'!U33:U38)</f>
        <v>0</v>
      </c>
      <c r="V8" s="87">
        <f>SUM('input gegevens'!V33:V38)</f>
        <v>0</v>
      </c>
      <c r="W8" s="87">
        <f>SUM('input gegevens'!W33:W38)</f>
        <v>0</v>
      </c>
      <c r="X8" s="87">
        <f>SUM('input gegevens'!X33:X38)</f>
        <v>0</v>
      </c>
      <c r="Y8" s="87">
        <f>SUM('input gegevens'!Y33:Y38)</f>
        <v>0</v>
      </c>
      <c r="Z8" s="87">
        <f>SUM('input gegevens'!Z33:Z38)</f>
        <v>0</v>
      </c>
      <c r="AA8" s="87">
        <f>SUM('input gegevens'!AA33:AA38)</f>
        <v>0</v>
      </c>
      <c r="AB8" s="87">
        <f>SUM('input gegevens'!AB33:AB38)</f>
        <v>0</v>
      </c>
      <c r="AC8" s="87">
        <f>SUM('input gegevens'!AC33:AC38)</f>
        <v>0</v>
      </c>
      <c r="AD8" s="87">
        <f>SUM('input gegevens'!AD33:AD38)</f>
        <v>0</v>
      </c>
      <c r="AE8" s="87">
        <f>SUM('input gegevens'!AE33:AE38)</f>
        <v>0</v>
      </c>
      <c r="AF8" s="87">
        <f>SUM('input gegevens'!AF33:AF38)</f>
        <v>0</v>
      </c>
      <c r="AG8" s="87">
        <f>SUM('input gegevens'!AG33:AG38)</f>
        <v>0</v>
      </c>
      <c r="AH8" s="87"/>
      <c r="AI8" s="87"/>
      <c r="AJ8" s="87"/>
      <c r="AK8" s="87"/>
      <c r="AL8" s="87"/>
      <c r="AM8" s="87"/>
      <c r="AN8" s="87"/>
      <c r="AO8" s="87"/>
      <c r="AP8" s="87"/>
      <c r="AQ8" s="87"/>
    </row>
    <row r="9" spans="1:43" x14ac:dyDescent="0.3">
      <c r="A9" s="6" t="s">
        <v>32</v>
      </c>
      <c r="B9" t="s">
        <v>5</v>
      </c>
      <c r="C9" s="87"/>
      <c r="D9" s="87">
        <f>D8-'input gegevens'!D36-'input gegevens'!D37</f>
        <v>0</v>
      </c>
      <c r="E9" s="87">
        <f>E8-'input gegevens'!E36-'input gegevens'!E37</f>
        <v>0</v>
      </c>
      <c r="F9" s="87">
        <f>F8-'input gegevens'!F36-'input gegevens'!F37</f>
        <v>0</v>
      </c>
      <c r="G9" s="87">
        <f>G8-'input gegevens'!G36-'input gegevens'!G37</f>
        <v>0</v>
      </c>
      <c r="H9" s="87">
        <f>H8-'input gegevens'!H36-'input gegevens'!H37</f>
        <v>0</v>
      </c>
      <c r="I9" s="87">
        <f>I8-'input gegevens'!I36-'input gegevens'!I37</f>
        <v>0</v>
      </c>
      <c r="J9" s="87">
        <f>J8-'input gegevens'!J36-'input gegevens'!J37</f>
        <v>0</v>
      </c>
      <c r="K9" s="87">
        <f>K8-'input gegevens'!K36-'input gegevens'!K37</f>
        <v>0</v>
      </c>
      <c r="L9" s="87">
        <f>L8-'input gegevens'!L36-'input gegevens'!L37</f>
        <v>0</v>
      </c>
      <c r="M9" s="87">
        <f>M8-'input gegevens'!M36-'input gegevens'!M37</f>
        <v>0</v>
      </c>
      <c r="N9" s="87">
        <f>N8-'input gegevens'!N36-'input gegevens'!N37</f>
        <v>0</v>
      </c>
      <c r="O9" s="87">
        <f>O8-'input gegevens'!O36-'input gegevens'!O37</f>
        <v>0</v>
      </c>
      <c r="P9" s="87">
        <f>P8-'input gegevens'!P36-'input gegevens'!P37</f>
        <v>0</v>
      </c>
      <c r="Q9" s="87">
        <f>Q8-'input gegevens'!Q36-'input gegevens'!Q37</f>
        <v>0</v>
      </c>
      <c r="R9" s="87">
        <f>R8-'input gegevens'!R36-'input gegevens'!R37</f>
        <v>0</v>
      </c>
      <c r="S9" s="87">
        <f>S8-'input gegevens'!S36-'input gegevens'!S37</f>
        <v>0</v>
      </c>
      <c r="T9" s="87">
        <f>T8-'input gegevens'!T36-'input gegevens'!T37</f>
        <v>0</v>
      </c>
      <c r="U9" s="87">
        <f>U8-'input gegevens'!U36-'input gegevens'!U37</f>
        <v>0</v>
      </c>
      <c r="V9" s="87">
        <f>V8-'input gegevens'!V36-'input gegevens'!V37</f>
        <v>0</v>
      </c>
      <c r="W9" s="87">
        <f>W8-'input gegevens'!W36-'input gegevens'!W37</f>
        <v>0</v>
      </c>
      <c r="X9" s="87">
        <f>X8-'input gegevens'!X36-'input gegevens'!X37</f>
        <v>0</v>
      </c>
      <c r="Y9" s="87">
        <f>Y8-'input gegevens'!Y36-'input gegevens'!Y37</f>
        <v>0</v>
      </c>
      <c r="Z9" s="87">
        <f>Z8-'input gegevens'!Z36-'input gegevens'!Z37</f>
        <v>0</v>
      </c>
      <c r="AA9" s="87">
        <f>AA8-'input gegevens'!AA36-'input gegevens'!AA37</f>
        <v>0</v>
      </c>
      <c r="AB9" s="87">
        <f>AB8-'input gegevens'!AB36-'input gegevens'!AB37</f>
        <v>0</v>
      </c>
      <c r="AC9" s="87">
        <f>AC8-'input gegevens'!AC36-'input gegevens'!AC37</f>
        <v>0</v>
      </c>
      <c r="AD9" s="87">
        <f>AD8-'input gegevens'!AD36-'input gegevens'!AD37</f>
        <v>0</v>
      </c>
      <c r="AE9" s="87">
        <f>AE8-'input gegevens'!AE36-'input gegevens'!AE37</f>
        <v>0</v>
      </c>
      <c r="AF9" s="87">
        <f>AF8-'input gegevens'!AF36-'input gegevens'!AF37</f>
        <v>0</v>
      </c>
      <c r="AG9" s="87">
        <f>AG8-'input gegevens'!AG36-'input gegevens'!AG37</f>
        <v>0</v>
      </c>
      <c r="AH9" s="87"/>
      <c r="AI9" s="87"/>
      <c r="AJ9" s="87"/>
      <c r="AK9" s="87"/>
      <c r="AL9" s="87"/>
      <c r="AM9" s="87"/>
      <c r="AN9" s="87"/>
      <c r="AO9" s="87"/>
      <c r="AP9" s="87"/>
      <c r="AQ9" s="87"/>
    </row>
    <row r="10" spans="1:43" x14ac:dyDescent="0.3">
      <c r="A10" s="6" t="s">
        <v>33</v>
      </c>
      <c r="C10" s="87"/>
      <c r="D10" s="87">
        <f>D9*D3</f>
        <v>0</v>
      </c>
      <c r="E10" s="87">
        <f t="shared" ref="E10:AG10" si="17">E9*E3</f>
        <v>0</v>
      </c>
      <c r="F10" s="87">
        <f t="shared" si="17"/>
        <v>0</v>
      </c>
      <c r="G10" s="87">
        <f t="shared" si="17"/>
        <v>0</v>
      </c>
      <c r="H10" s="87">
        <f t="shared" si="17"/>
        <v>0</v>
      </c>
      <c r="I10" s="87">
        <f t="shared" si="17"/>
        <v>0</v>
      </c>
      <c r="J10" s="87">
        <f t="shared" si="17"/>
        <v>0</v>
      </c>
      <c r="K10" s="87">
        <f t="shared" si="17"/>
        <v>0</v>
      </c>
      <c r="L10" s="87">
        <f t="shared" si="17"/>
        <v>0</v>
      </c>
      <c r="M10" s="87">
        <f t="shared" si="17"/>
        <v>0</v>
      </c>
      <c r="N10" s="87">
        <f t="shared" si="17"/>
        <v>0</v>
      </c>
      <c r="O10" s="87">
        <f t="shared" si="17"/>
        <v>0</v>
      </c>
      <c r="P10" s="87">
        <f t="shared" si="17"/>
        <v>0</v>
      </c>
      <c r="Q10" s="87">
        <f t="shared" si="17"/>
        <v>0</v>
      </c>
      <c r="R10" s="87">
        <f t="shared" si="17"/>
        <v>0</v>
      </c>
      <c r="S10" s="87">
        <f t="shared" si="17"/>
        <v>0</v>
      </c>
      <c r="T10" s="87">
        <f t="shared" si="17"/>
        <v>0</v>
      </c>
      <c r="U10" s="87">
        <f t="shared" si="17"/>
        <v>0</v>
      </c>
      <c r="V10" s="87">
        <f t="shared" si="17"/>
        <v>0</v>
      </c>
      <c r="W10" s="87">
        <f t="shared" si="17"/>
        <v>0</v>
      </c>
      <c r="X10" s="87">
        <f t="shared" si="17"/>
        <v>0</v>
      </c>
      <c r="Y10" s="87">
        <f t="shared" si="17"/>
        <v>0</v>
      </c>
      <c r="Z10" s="87">
        <f t="shared" si="17"/>
        <v>0</v>
      </c>
      <c r="AA10" s="87">
        <f t="shared" si="17"/>
        <v>0</v>
      </c>
      <c r="AB10" s="87">
        <f t="shared" si="17"/>
        <v>0</v>
      </c>
      <c r="AC10" s="87">
        <f t="shared" si="17"/>
        <v>0</v>
      </c>
      <c r="AD10" s="87">
        <f t="shared" si="17"/>
        <v>0</v>
      </c>
      <c r="AE10" s="87">
        <f t="shared" si="17"/>
        <v>0</v>
      </c>
      <c r="AF10" s="87">
        <f t="shared" si="17"/>
        <v>0</v>
      </c>
      <c r="AG10" s="87">
        <f t="shared" si="17"/>
        <v>0</v>
      </c>
      <c r="AH10" s="87"/>
      <c r="AI10" s="87"/>
      <c r="AJ10" s="87"/>
      <c r="AK10" s="87"/>
      <c r="AL10" s="87"/>
      <c r="AM10" s="87"/>
      <c r="AN10" s="87"/>
      <c r="AO10" s="87"/>
      <c r="AP10" s="87"/>
      <c r="AQ10" s="87"/>
    </row>
    <row r="11" spans="1:43" x14ac:dyDescent="0.3">
      <c r="A11" s="6" t="s">
        <v>34</v>
      </c>
      <c r="B11" t="s">
        <v>5</v>
      </c>
      <c r="D11" s="87">
        <f>'input gegevens'!D37</f>
        <v>0</v>
      </c>
      <c r="E11" s="87">
        <f>'input gegevens'!E37</f>
        <v>0</v>
      </c>
      <c r="F11" s="87">
        <f>'input gegevens'!F37</f>
        <v>0</v>
      </c>
      <c r="G11" s="87">
        <f>'input gegevens'!G37</f>
        <v>0</v>
      </c>
      <c r="H11" s="87">
        <f>'input gegevens'!H37</f>
        <v>0</v>
      </c>
      <c r="I11" s="87">
        <f>'input gegevens'!I37</f>
        <v>0</v>
      </c>
      <c r="J11" s="87">
        <f>'input gegevens'!J37</f>
        <v>0</v>
      </c>
      <c r="K11" s="87">
        <f>'input gegevens'!K37</f>
        <v>0</v>
      </c>
      <c r="L11" s="87">
        <f>'input gegevens'!L37</f>
        <v>0</v>
      </c>
      <c r="M11" s="87">
        <f>'input gegevens'!M37</f>
        <v>0</v>
      </c>
      <c r="N11" s="87">
        <f>'input gegevens'!N37</f>
        <v>0</v>
      </c>
      <c r="O11" s="87">
        <f>'input gegevens'!O37</f>
        <v>0</v>
      </c>
      <c r="P11" s="87">
        <f>'input gegevens'!P37</f>
        <v>0</v>
      </c>
      <c r="Q11" s="87">
        <f>'input gegevens'!Q37</f>
        <v>0</v>
      </c>
      <c r="R11" s="87">
        <f>'input gegevens'!R37</f>
        <v>0</v>
      </c>
      <c r="S11" s="87">
        <f>'input gegevens'!S37</f>
        <v>0</v>
      </c>
      <c r="T11" s="87">
        <f>'input gegevens'!T37</f>
        <v>0</v>
      </c>
      <c r="U11" s="87">
        <f>'input gegevens'!U37</f>
        <v>0</v>
      </c>
      <c r="V11" s="87">
        <f>'input gegevens'!V37</f>
        <v>0</v>
      </c>
      <c r="W11" s="87">
        <f>'input gegevens'!W37</f>
        <v>0</v>
      </c>
      <c r="X11" s="87">
        <f>'input gegevens'!X37</f>
        <v>0</v>
      </c>
      <c r="Y11" s="87">
        <f>'input gegevens'!Y37</f>
        <v>0</v>
      </c>
      <c r="Z11" s="87">
        <f>'input gegevens'!Z37</f>
        <v>0</v>
      </c>
      <c r="AA11" s="87">
        <f>'input gegevens'!AA37</f>
        <v>0</v>
      </c>
      <c r="AB11" s="87">
        <f>'input gegevens'!AB37</f>
        <v>0</v>
      </c>
      <c r="AC11" s="87">
        <f>'input gegevens'!AC37</f>
        <v>0</v>
      </c>
      <c r="AD11" s="87">
        <f>'input gegevens'!AD37</f>
        <v>0</v>
      </c>
      <c r="AE11" s="87">
        <f>'input gegevens'!AE37</f>
        <v>0</v>
      </c>
      <c r="AF11" s="87">
        <f>'input gegevens'!AF37</f>
        <v>0</v>
      </c>
      <c r="AG11" s="87">
        <f>'input gegevens'!AG37</f>
        <v>0</v>
      </c>
      <c r="AH11" s="87"/>
      <c r="AI11" s="87"/>
      <c r="AJ11" s="87"/>
      <c r="AK11" s="87"/>
      <c r="AL11" s="87"/>
      <c r="AM11" s="87"/>
      <c r="AN11" s="87"/>
      <c r="AO11" s="87"/>
      <c r="AP11" s="87"/>
      <c r="AQ11" s="87"/>
    </row>
    <row r="12" spans="1:43" x14ac:dyDescent="0.3">
      <c r="A12" s="6" t="s">
        <v>35</v>
      </c>
      <c r="B12" t="s">
        <v>5</v>
      </c>
      <c r="D12" s="87">
        <f>'input gegevens'!D36</f>
        <v>0</v>
      </c>
      <c r="E12" s="87">
        <f>'input gegevens'!E36</f>
        <v>0</v>
      </c>
      <c r="F12" s="87">
        <f>'input gegevens'!F36</f>
        <v>0</v>
      </c>
      <c r="G12" s="87">
        <f>'input gegevens'!G36</f>
        <v>0</v>
      </c>
      <c r="H12" s="87">
        <f>'input gegevens'!H36</f>
        <v>0</v>
      </c>
      <c r="I12" s="87">
        <f>'input gegevens'!I36</f>
        <v>0</v>
      </c>
      <c r="J12" s="87">
        <f>'input gegevens'!J36</f>
        <v>0</v>
      </c>
      <c r="K12" s="87">
        <f>'input gegevens'!K36</f>
        <v>0</v>
      </c>
      <c r="L12" s="87">
        <f>'input gegevens'!L36</f>
        <v>0</v>
      </c>
      <c r="M12" s="87">
        <f>'input gegevens'!M36</f>
        <v>0</v>
      </c>
      <c r="N12" s="87">
        <f>'input gegevens'!N36</f>
        <v>0</v>
      </c>
      <c r="O12" s="87">
        <f>'input gegevens'!O36</f>
        <v>0</v>
      </c>
      <c r="P12" s="87">
        <f>'input gegevens'!P36</f>
        <v>0</v>
      </c>
      <c r="Q12" s="87">
        <f>'input gegevens'!Q36</f>
        <v>0</v>
      </c>
      <c r="R12" s="87">
        <f>'input gegevens'!R36</f>
        <v>0</v>
      </c>
      <c r="S12" s="87">
        <f>'input gegevens'!S36</f>
        <v>0</v>
      </c>
      <c r="T12" s="87">
        <f>'input gegevens'!T36</f>
        <v>0</v>
      </c>
      <c r="U12" s="87">
        <f>'input gegevens'!U36</f>
        <v>0</v>
      </c>
      <c r="V12" s="87">
        <f>'input gegevens'!V36</f>
        <v>0</v>
      </c>
      <c r="W12" s="87">
        <f>'input gegevens'!W36</f>
        <v>0</v>
      </c>
      <c r="X12" s="87">
        <f>'input gegevens'!X36</f>
        <v>0</v>
      </c>
      <c r="Y12" s="87">
        <f>'input gegevens'!Y36</f>
        <v>0</v>
      </c>
      <c r="Z12" s="87">
        <f>'input gegevens'!Z36</f>
        <v>0</v>
      </c>
      <c r="AA12" s="87">
        <f>'input gegevens'!AA36</f>
        <v>0</v>
      </c>
      <c r="AB12" s="87">
        <f>'input gegevens'!AB36</f>
        <v>0</v>
      </c>
      <c r="AC12" s="87">
        <f>'input gegevens'!AC36</f>
        <v>0</v>
      </c>
      <c r="AD12" s="87">
        <f>'input gegevens'!AD36</f>
        <v>0</v>
      </c>
      <c r="AE12" s="87">
        <f>'input gegevens'!AE36</f>
        <v>0</v>
      </c>
      <c r="AF12" s="87">
        <f>'input gegevens'!AF36</f>
        <v>0</v>
      </c>
      <c r="AG12" s="87">
        <f>'input gegevens'!AG36</f>
        <v>0</v>
      </c>
      <c r="AH12" s="87"/>
      <c r="AI12" s="87"/>
      <c r="AJ12" s="87"/>
      <c r="AK12" s="87"/>
      <c r="AL12" s="87"/>
      <c r="AM12" s="87"/>
      <c r="AN12" s="87"/>
      <c r="AO12" s="87"/>
      <c r="AP12" s="87"/>
      <c r="AQ12" s="87"/>
    </row>
    <row r="13" spans="1:43" x14ac:dyDescent="0.3">
      <c r="A13" s="6" t="s">
        <v>36</v>
      </c>
      <c r="D13" s="87">
        <f>D10+D11+D12</f>
        <v>0</v>
      </c>
      <c r="E13" s="87">
        <f t="shared" ref="E13:AG13" si="18">E10+E11+E12</f>
        <v>0</v>
      </c>
      <c r="F13" s="87">
        <f t="shared" si="18"/>
        <v>0</v>
      </c>
      <c r="G13" s="87">
        <f t="shared" si="18"/>
        <v>0</v>
      </c>
      <c r="H13" s="87">
        <f t="shared" si="18"/>
        <v>0</v>
      </c>
      <c r="I13" s="87">
        <f t="shared" si="18"/>
        <v>0</v>
      </c>
      <c r="J13" s="87">
        <f t="shared" si="18"/>
        <v>0</v>
      </c>
      <c r="K13" s="87">
        <f t="shared" si="18"/>
        <v>0</v>
      </c>
      <c r="L13" s="87">
        <f t="shared" si="18"/>
        <v>0</v>
      </c>
      <c r="M13" s="87">
        <f t="shared" si="18"/>
        <v>0</v>
      </c>
      <c r="N13" s="87">
        <f t="shared" si="18"/>
        <v>0</v>
      </c>
      <c r="O13" s="87">
        <f t="shared" si="18"/>
        <v>0</v>
      </c>
      <c r="P13" s="87">
        <f t="shared" si="18"/>
        <v>0</v>
      </c>
      <c r="Q13" s="87">
        <f t="shared" si="18"/>
        <v>0</v>
      </c>
      <c r="R13" s="87">
        <f t="shared" si="18"/>
        <v>0</v>
      </c>
      <c r="S13" s="87">
        <f t="shared" si="18"/>
        <v>0</v>
      </c>
      <c r="T13" s="87">
        <f t="shared" si="18"/>
        <v>0</v>
      </c>
      <c r="U13" s="87">
        <f t="shared" si="18"/>
        <v>0</v>
      </c>
      <c r="V13" s="87">
        <f t="shared" si="18"/>
        <v>0</v>
      </c>
      <c r="W13" s="87">
        <f t="shared" si="18"/>
        <v>0</v>
      </c>
      <c r="X13" s="87">
        <f t="shared" si="18"/>
        <v>0</v>
      </c>
      <c r="Y13" s="87">
        <f t="shared" si="18"/>
        <v>0</v>
      </c>
      <c r="Z13" s="87">
        <f t="shared" si="18"/>
        <v>0</v>
      </c>
      <c r="AA13" s="87">
        <f t="shared" si="18"/>
        <v>0</v>
      </c>
      <c r="AB13" s="87">
        <f t="shared" si="18"/>
        <v>0</v>
      </c>
      <c r="AC13" s="87">
        <f t="shared" si="18"/>
        <v>0</v>
      </c>
      <c r="AD13" s="87">
        <f t="shared" si="18"/>
        <v>0</v>
      </c>
      <c r="AE13" s="87">
        <f t="shared" si="18"/>
        <v>0</v>
      </c>
      <c r="AF13" s="87">
        <f t="shared" si="18"/>
        <v>0</v>
      </c>
      <c r="AG13" s="87">
        <f t="shared" si="18"/>
        <v>0</v>
      </c>
      <c r="AH13" s="87"/>
      <c r="AI13" s="87"/>
      <c r="AJ13" s="87"/>
      <c r="AK13" s="87"/>
      <c r="AL13" s="87"/>
      <c r="AM13" s="87"/>
      <c r="AN13" s="87"/>
      <c r="AO13" s="87"/>
      <c r="AP13" s="87"/>
      <c r="AQ13" s="87"/>
    </row>
    <row r="14" spans="1:43" x14ac:dyDescent="0.3">
      <c r="A14" s="6"/>
    </row>
    <row r="15" spans="1:43" x14ac:dyDescent="0.3">
      <c r="A15" s="6" t="s">
        <v>37</v>
      </c>
      <c r="B15" t="s">
        <v>5</v>
      </c>
      <c r="C15" s="87">
        <f>C6-C13</f>
        <v>0</v>
      </c>
      <c r="D15" s="87">
        <f>D6-D13</f>
        <v>0</v>
      </c>
      <c r="E15" s="87">
        <f t="shared" ref="E15:AG15" si="19">E6-E13</f>
        <v>0</v>
      </c>
      <c r="F15" s="87">
        <f t="shared" si="19"/>
        <v>0</v>
      </c>
      <c r="G15" s="87">
        <f t="shared" si="19"/>
        <v>0</v>
      </c>
      <c r="H15" s="87">
        <f t="shared" si="19"/>
        <v>0</v>
      </c>
      <c r="I15" s="87">
        <f t="shared" si="19"/>
        <v>0</v>
      </c>
      <c r="J15" s="87">
        <f t="shared" si="19"/>
        <v>0</v>
      </c>
      <c r="K15" s="87">
        <f t="shared" si="19"/>
        <v>0</v>
      </c>
      <c r="L15" s="87">
        <f t="shared" si="19"/>
        <v>0</v>
      </c>
      <c r="M15" s="87">
        <f t="shared" si="19"/>
        <v>0</v>
      </c>
      <c r="N15" s="87">
        <f t="shared" si="19"/>
        <v>0</v>
      </c>
      <c r="O15" s="87">
        <f t="shared" si="19"/>
        <v>0</v>
      </c>
      <c r="P15" s="87">
        <f t="shared" si="19"/>
        <v>0</v>
      </c>
      <c r="Q15" s="87">
        <f t="shared" si="19"/>
        <v>0</v>
      </c>
      <c r="R15" s="87">
        <f t="shared" si="19"/>
        <v>0</v>
      </c>
      <c r="S15" s="87">
        <f t="shared" si="19"/>
        <v>0</v>
      </c>
      <c r="T15" s="87">
        <f t="shared" si="19"/>
        <v>0</v>
      </c>
      <c r="U15" s="87">
        <f t="shared" si="19"/>
        <v>0</v>
      </c>
      <c r="V15" s="87">
        <f t="shared" si="19"/>
        <v>0</v>
      </c>
      <c r="W15" s="87">
        <f t="shared" si="19"/>
        <v>0</v>
      </c>
      <c r="X15" s="87">
        <f t="shared" si="19"/>
        <v>0</v>
      </c>
      <c r="Y15" s="87">
        <f t="shared" si="19"/>
        <v>0</v>
      </c>
      <c r="Z15" s="87">
        <f t="shared" si="19"/>
        <v>0</v>
      </c>
      <c r="AA15" s="87">
        <f t="shared" si="19"/>
        <v>0</v>
      </c>
      <c r="AB15" s="87">
        <f t="shared" si="19"/>
        <v>0</v>
      </c>
      <c r="AC15" s="87">
        <f t="shared" si="19"/>
        <v>0</v>
      </c>
      <c r="AD15" s="87">
        <f t="shared" si="19"/>
        <v>0</v>
      </c>
      <c r="AE15" s="87">
        <f t="shared" si="19"/>
        <v>0</v>
      </c>
      <c r="AF15" s="87">
        <f t="shared" si="19"/>
        <v>0</v>
      </c>
      <c r="AG15" s="87">
        <f t="shared" si="19"/>
        <v>0</v>
      </c>
      <c r="AH15" s="87"/>
      <c r="AI15" s="87"/>
      <c r="AJ15" s="87"/>
      <c r="AK15" s="87"/>
      <c r="AL15" s="87"/>
      <c r="AM15" s="87"/>
      <c r="AN15" s="87"/>
      <c r="AO15" s="87"/>
      <c r="AP15" s="87"/>
      <c r="AQ15" s="87"/>
    </row>
    <row r="16" spans="1:43" x14ac:dyDescent="0.3">
      <c r="A16" s="6" t="s">
        <v>38</v>
      </c>
      <c r="B16" t="s">
        <v>5</v>
      </c>
      <c r="D16" s="87">
        <f t="shared" ref="D16:AG16" si="20">D15/((1+$B$18)^D2)</f>
        <v>0</v>
      </c>
      <c r="E16" s="87">
        <f t="shared" si="20"/>
        <v>0</v>
      </c>
      <c r="F16" s="87">
        <f t="shared" si="20"/>
        <v>0</v>
      </c>
      <c r="G16" s="87">
        <f t="shared" si="20"/>
        <v>0</v>
      </c>
      <c r="H16" s="87">
        <f t="shared" si="20"/>
        <v>0</v>
      </c>
      <c r="I16" s="87">
        <f t="shared" si="20"/>
        <v>0</v>
      </c>
      <c r="J16" s="87">
        <f t="shared" si="20"/>
        <v>0</v>
      </c>
      <c r="K16" s="87">
        <f t="shared" si="20"/>
        <v>0</v>
      </c>
      <c r="L16" s="87">
        <f t="shared" si="20"/>
        <v>0</v>
      </c>
      <c r="M16" s="87">
        <f t="shared" si="20"/>
        <v>0</v>
      </c>
      <c r="N16" s="87">
        <f t="shared" si="20"/>
        <v>0</v>
      </c>
      <c r="O16" s="87">
        <f t="shared" si="20"/>
        <v>0</v>
      </c>
      <c r="P16" s="87">
        <f t="shared" si="20"/>
        <v>0</v>
      </c>
      <c r="Q16" s="87">
        <f t="shared" si="20"/>
        <v>0</v>
      </c>
      <c r="R16" s="87">
        <f t="shared" si="20"/>
        <v>0</v>
      </c>
      <c r="S16" s="87">
        <f t="shared" si="20"/>
        <v>0</v>
      </c>
      <c r="T16" s="87">
        <f t="shared" si="20"/>
        <v>0</v>
      </c>
      <c r="U16" s="87">
        <f t="shared" si="20"/>
        <v>0</v>
      </c>
      <c r="V16" s="87">
        <f t="shared" si="20"/>
        <v>0</v>
      </c>
      <c r="W16" s="87">
        <f t="shared" si="20"/>
        <v>0</v>
      </c>
      <c r="X16" s="87">
        <f t="shared" si="20"/>
        <v>0</v>
      </c>
      <c r="Y16" s="87">
        <f t="shared" si="20"/>
        <v>0</v>
      </c>
      <c r="Z16" s="87">
        <f t="shared" si="20"/>
        <v>0</v>
      </c>
      <c r="AA16" s="87">
        <f t="shared" si="20"/>
        <v>0</v>
      </c>
      <c r="AB16" s="87">
        <f t="shared" si="20"/>
        <v>0</v>
      </c>
      <c r="AC16" s="87">
        <f t="shared" si="20"/>
        <v>0</v>
      </c>
      <c r="AD16" s="87">
        <f t="shared" si="20"/>
        <v>0</v>
      </c>
      <c r="AE16" s="87">
        <f t="shared" si="20"/>
        <v>0</v>
      </c>
      <c r="AF16" s="87">
        <f t="shared" si="20"/>
        <v>0</v>
      </c>
      <c r="AG16" s="87">
        <f t="shared" si="20"/>
        <v>0</v>
      </c>
      <c r="AH16" s="87"/>
      <c r="AI16" s="87"/>
      <c r="AJ16" s="87"/>
      <c r="AK16" s="87"/>
      <c r="AL16" s="87"/>
      <c r="AM16" s="87"/>
      <c r="AN16" s="87"/>
      <c r="AO16" s="87"/>
      <c r="AP16" s="87"/>
      <c r="AQ16" s="87"/>
    </row>
    <row r="18" spans="1:7" x14ac:dyDescent="0.3">
      <c r="A18" s="6" t="s">
        <v>39</v>
      </c>
      <c r="B18" s="85">
        <v>0.04</v>
      </c>
    </row>
    <row r="19" spans="1:7" x14ac:dyDescent="0.3">
      <c r="A19" s="6" t="str">
        <f>'input gegevens'!A10</f>
        <v xml:space="preserve">Vennootschapsbelasting </v>
      </c>
      <c r="B19" s="85">
        <f>'input gegevens'!B10</f>
        <v>0</v>
      </c>
    </row>
    <row r="20" spans="1:7" x14ac:dyDescent="0.3">
      <c r="A20" t="s">
        <v>40</v>
      </c>
      <c r="B20">
        <v>15</v>
      </c>
      <c r="C20" t="s">
        <v>10</v>
      </c>
      <c r="E20" t="str">
        <f>'input gegevens'!A13</f>
        <v>Investering installatie en/of uitkoppeling restwarmte in subsidieaanvraag</v>
      </c>
      <c r="G20" s="87">
        <f>'input gegevens'!B13</f>
        <v>0</v>
      </c>
    </row>
    <row r="21" spans="1:7" x14ac:dyDescent="0.3">
      <c r="A21" t="s">
        <v>41</v>
      </c>
      <c r="B21">
        <v>30</v>
      </c>
      <c r="C21" t="s">
        <v>10</v>
      </c>
      <c r="E21" t="str">
        <f>'input gegevens'!A14</f>
        <v>Investering energie-efficiënte stadsverwarming in subsidieaanvraag</v>
      </c>
      <c r="G21" s="87">
        <f>'input gegevens'!B14</f>
        <v>0</v>
      </c>
    </row>
    <row r="22" spans="1:7" x14ac:dyDescent="0.3">
      <c r="A22" t="s">
        <v>42</v>
      </c>
      <c r="B22">
        <v>15</v>
      </c>
      <c r="C22" t="s">
        <v>10</v>
      </c>
      <c r="E22" t="str">
        <f>'input gegevens'!A15</f>
        <v>Herinvestering installatie na 15 jaar - niet in subsidieaanvraag</v>
      </c>
      <c r="G22" s="87">
        <f>'input gegevens'!B15</f>
        <v>0</v>
      </c>
    </row>
    <row r="23" spans="1:7" x14ac:dyDescent="0.3">
      <c r="A23" t="s">
        <v>43</v>
      </c>
      <c r="B23">
        <v>30</v>
      </c>
      <c r="C23" t="s">
        <v>10</v>
      </c>
    </row>
    <row r="26" spans="1:7" x14ac:dyDescent="0.3">
      <c r="A26" t="s">
        <v>44</v>
      </c>
      <c r="B26" s="87">
        <f>SUM($D$6:$R$6)-SUM($D$10:$R$10)</f>
        <v>0</v>
      </c>
      <c r="C26" s="87"/>
      <c r="D26" s="87"/>
      <c r="E26" s="6" t="s">
        <v>45</v>
      </c>
      <c r="G26" s="87">
        <f>SUM('input gegevens'!$B$13:$B$14)</f>
        <v>0</v>
      </c>
    </row>
    <row r="27" spans="1:7" x14ac:dyDescent="0.3">
      <c r="A27" t="s">
        <v>46</v>
      </c>
      <c r="B27" s="87">
        <f>SUM($D$6:$AG$6)-SUM($D$10:$AG$10)</f>
        <v>0</v>
      </c>
      <c r="C27" s="87"/>
      <c r="D27" s="87"/>
      <c r="E27" s="6" t="s">
        <v>47</v>
      </c>
      <c r="G27" s="87">
        <f>G26-'input gegevens'!$B$7</f>
        <v>0</v>
      </c>
    </row>
    <row r="28" spans="1:7" x14ac:dyDescent="0.3">
      <c r="A28" s="6" t="s">
        <v>48</v>
      </c>
      <c r="B28" s="87">
        <f>IF('input gegevens'!$B$14&gt;0,B27/30,B26/15)</f>
        <v>0</v>
      </c>
      <c r="G28" s="87"/>
    </row>
    <row r="29" spans="1:7" ht="123.6" x14ac:dyDescent="0.3">
      <c r="A29" s="89" t="s">
        <v>94</v>
      </c>
      <c r="E29" s="6" t="s">
        <v>49</v>
      </c>
      <c r="G29" s="87">
        <f>'input gegevens'!$B$7</f>
        <v>0</v>
      </c>
    </row>
    <row r="30" spans="1:7" x14ac:dyDescent="0.3">
      <c r="A30" s="6" t="s">
        <v>50</v>
      </c>
      <c r="B30" s="87">
        <f>'input gegevens'!C39</f>
        <v>0</v>
      </c>
      <c r="E30" s="6" t="s">
        <v>51</v>
      </c>
      <c r="G30" s="90" t="e">
        <f>G29/G26</f>
        <v>#DIV/0!</v>
      </c>
    </row>
    <row r="31" spans="1:7" x14ac:dyDescent="0.3">
      <c r="E31" s="6" t="s">
        <v>52</v>
      </c>
      <c r="G31" s="90" t="e">
        <f>G29/(G26-'input gegevens'!B8)</f>
        <v>#DIV/0!</v>
      </c>
    </row>
  </sheetData>
  <sheetProtection algorithmName="SHA-512" hashValue="7dDWGYSMbQqvh+HMkJXavi+l/AUa+/eZtmgLzKMqkCLu71JInuOwjmcUBHSvAq4+/HpIsG88U+y8YOg07L2jgQ==" saltValue="TAPdZ4OjgA2Sp4jFQ0jHFw==" spinCount="100000" sheet="1" selectLockedCells="1"/>
  <pageMargins left="0.7" right="0.7" top="0.75" bottom="0.75" header="0.3" footer="0.3"/>
  <pageSetup paperSize="9" orientation="portrait" r:id="rId1"/>
  <ignoredErrors>
    <ignoredError sqref="C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27"/>
  <sheetViews>
    <sheetView tabSelected="1" topLeftCell="A4" zoomScale="90" zoomScaleNormal="90" workbookViewId="0">
      <selection activeCell="I13" sqref="I13"/>
    </sheetView>
  </sheetViews>
  <sheetFormatPr defaultColWidth="9.109375" defaultRowHeight="14.4" x14ac:dyDescent="0.3"/>
  <cols>
    <col min="1" max="1" width="17.44140625" style="80" customWidth="1"/>
    <col min="2" max="2" width="6.5546875" style="80" customWidth="1"/>
    <col min="3" max="3" width="14.44140625" style="80" customWidth="1"/>
    <col min="4" max="4" width="18" style="84" customWidth="1"/>
    <col min="5" max="35" width="13" style="80" customWidth="1"/>
    <col min="36" max="256" width="9.109375" style="80"/>
    <col min="257" max="257" width="17.44140625" style="80" customWidth="1"/>
    <col min="258" max="258" width="6.5546875" style="80" customWidth="1"/>
    <col min="259" max="259" width="14.44140625" style="80" customWidth="1"/>
    <col min="260" max="260" width="18" style="80" customWidth="1"/>
    <col min="261" max="261" width="11.5546875" style="80" customWidth="1"/>
    <col min="262" max="264" width="10.109375" style="80" bestFit="1" customWidth="1"/>
    <col min="265" max="265" width="19" style="80" bestFit="1" customWidth="1"/>
    <col min="266" max="271" width="10.109375" style="80" bestFit="1" customWidth="1"/>
    <col min="272" max="281" width="11" style="80" bestFit="1" customWidth="1"/>
    <col min="282" max="285" width="5.5546875" style="80" customWidth="1"/>
    <col min="286" max="512" width="9.109375" style="80"/>
    <col min="513" max="513" width="17.44140625" style="80" customWidth="1"/>
    <col min="514" max="514" width="6.5546875" style="80" customWidth="1"/>
    <col min="515" max="515" width="14.44140625" style="80" customWidth="1"/>
    <col min="516" max="516" width="18" style="80" customWidth="1"/>
    <col min="517" max="517" width="11.5546875" style="80" customWidth="1"/>
    <col min="518" max="520" width="10.109375" style="80" bestFit="1" customWidth="1"/>
    <col min="521" max="521" width="19" style="80" bestFit="1" customWidth="1"/>
    <col min="522" max="527" width="10.109375" style="80" bestFit="1" customWidth="1"/>
    <col min="528" max="537" width="11" style="80" bestFit="1" customWidth="1"/>
    <col min="538" max="541" width="5.5546875" style="80" customWidth="1"/>
    <col min="542" max="768" width="9.109375" style="80"/>
    <col min="769" max="769" width="17.44140625" style="80" customWidth="1"/>
    <col min="770" max="770" width="6.5546875" style="80" customWidth="1"/>
    <col min="771" max="771" width="14.44140625" style="80" customWidth="1"/>
    <col min="772" max="772" width="18" style="80" customWidth="1"/>
    <col min="773" max="773" width="11.5546875" style="80" customWidth="1"/>
    <col min="774" max="776" width="10.109375" style="80" bestFit="1" customWidth="1"/>
    <col min="777" max="777" width="19" style="80" bestFit="1" customWidth="1"/>
    <col min="778" max="783" width="10.109375" style="80" bestFit="1" customWidth="1"/>
    <col min="784" max="793" width="11" style="80" bestFit="1" customWidth="1"/>
    <col min="794" max="797" width="5.5546875" style="80" customWidth="1"/>
    <col min="798" max="1024" width="9.109375" style="80"/>
    <col min="1025" max="1025" width="17.44140625" style="80" customWidth="1"/>
    <col min="1026" max="1026" width="6.5546875" style="80" customWidth="1"/>
    <col min="1027" max="1027" width="14.44140625" style="80" customWidth="1"/>
    <col min="1028" max="1028" width="18" style="80" customWidth="1"/>
    <col min="1029" max="1029" width="11.5546875" style="80" customWidth="1"/>
    <col min="1030" max="1032" width="10.109375" style="80" bestFit="1" customWidth="1"/>
    <col min="1033" max="1033" width="19" style="80" bestFit="1" customWidth="1"/>
    <col min="1034" max="1039" width="10.109375" style="80" bestFit="1" customWidth="1"/>
    <col min="1040" max="1049" width="11" style="80" bestFit="1" customWidth="1"/>
    <col min="1050" max="1053" width="5.5546875" style="80" customWidth="1"/>
    <col min="1054" max="1280" width="9.109375" style="80"/>
    <col min="1281" max="1281" width="17.44140625" style="80" customWidth="1"/>
    <col min="1282" max="1282" width="6.5546875" style="80" customWidth="1"/>
    <col min="1283" max="1283" width="14.44140625" style="80" customWidth="1"/>
    <col min="1284" max="1284" width="18" style="80" customWidth="1"/>
    <col min="1285" max="1285" width="11.5546875" style="80" customWidth="1"/>
    <col min="1286" max="1288" width="10.109375" style="80" bestFit="1" customWidth="1"/>
    <col min="1289" max="1289" width="19" style="80" bestFit="1" customWidth="1"/>
    <col min="1290" max="1295" width="10.109375" style="80" bestFit="1" customWidth="1"/>
    <col min="1296" max="1305" width="11" style="80" bestFit="1" customWidth="1"/>
    <col min="1306" max="1309" width="5.5546875" style="80" customWidth="1"/>
    <col min="1310" max="1536" width="9.109375" style="80"/>
    <col min="1537" max="1537" width="17.44140625" style="80" customWidth="1"/>
    <col min="1538" max="1538" width="6.5546875" style="80" customWidth="1"/>
    <col min="1539" max="1539" width="14.44140625" style="80" customWidth="1"/>
    <col min="1540" max="1540" width="18" style="80" customWidth="1"/>
    <col min="1541" max="1541" width="11.5546875" style="80" customWidth="1"/>
    <col min="1542" max="1544" width="10.109375" style="80" bestFit="1" customWidth="1"/>
    <col min="1545" max="1545" width="19" style="80" bestFit="1" customWidth="1"/>
    <col min="1546" max="1551" width="10.109375" style="80" bestFit="1" customWidth="1"/>
    <col min="1552" max="1561" width="11" style="80" bestFit="1" customWidth="1"/>
    <col min="1562" max="1565" width="5.5546875" style="80" customWidth="1"/>
    <col min="1566" max="1792" width="9.109375" style="80"/>
    <col min="1793" max="1793" width="17.44140625" style="80" customWidth="1"/>
    <col min="1794" max="1794" width="6.5546875" style="80" customWidth="1"/>
    <col min="1795" max="1795" width="14.44140625" style="80" customWidth="1"/>
    <col min="1796" max="1796" width="18" style="80" customWidth="1"/>
    <col min="1797" max="1797" width="11.5546875" style="80" customWidth="1"/>
    <col min="1798" max="1800" width="10.109375" style="80" bestFit="1" customWidth="1"/>
    <col min="1801" max="1801" width="19" style="80" bestFit="1" customWidth="1"/>
    <col min="1802" max="1807" width="10.109375" style="80" bestFit="1" customWidth="1"/>
    <col min="1808" max="1817" width="11" style="80" bestFit="1" customWidth="1"/>
    <col min="1818" max="1821" width="5.5546875" style="80" customWidth="1"/>
    <col min="1822" max="2048" width="9.109375" style="80"/>
    <col min="2049" max="2049" width="17.44140625" style="80" customWidth="1"/>
    <col min="2050" max="2050" width="6.5546875" style="80" customWidth="1"/>
    <col min="2051" max="2051" width="14.44140625" style="80" customWidth="1"/>
    <col min="2052" max="2052" width="18" style="80" customWidth="1"/>
    <col min="2053" max="2053" width="11.5546875" style="80" customWidth="1"/>
    <col min="2054" max="2056" width="10.109375" style="80" bestFit="1" customWidth="1"/>
    <col min="2057" max="2057" width="19" style="80" bestFit="1" customWidth="1"/>
    <col min="2058" max="2063" width="10.109375" style="80" bestFit="1" customWidth="1"/>
    <col min="2064" max="2073" width="11" style="80" bestFit="1" customWidth="1"/>
    <col min="2074" max="2077" width="5.5546875" style="80" customWidth="1"/>
    <col min="2078" max="2304" width="9.109375" style="80"/>
    <col min="2305" max="2305" width="17.44140625" style="80" customWidth="1"/>
    <col min="2306" max="2306" width="6.5546875" style="80" customWidth="1"/>
    <col min="2307" max="2307" width="14.44140625" style="80" customWidth="1"/>
    <col min="2308" max="2308" width="18" style="80" customWidth="1"/>
    <col min="2309" max="2309" width="11.5546875" style="80" customWidth="1"/>
    <col min="2310" max="2312" width="10.109375" style="80" bestFit="1" customWidth="1"/>
    <col min="2313" max="2313" width="19" style="80" bestFit="1" customWidth="1"/>
    <col min="2314" max="2319" width="10.109375" style="80" bestFit="1" customWidth="1"/>
    <col min="2320" max="2329" width="11" style="80" bestFit="1" customWidth="1"/>
    <col min="2330" max="2333" width="5.5546875" style="80" customWidth="1"/>
    <col min="2334" max="2560" width="9.109375" style="80"/>
    <col min="2561" max="2561" width="17.44140625" style="80" customWidth="1"/>
    <col min="2562" max="2562" width="6.5546875" style="80" customWidth="1"/>
    <col min="2563" max="2563" width="14.44140625" style="80" customWidth="1"/>
    <col min="2564" max="2564" width="18" style="80" customWidth="1"/>
    <col min="2565" max="2565" width="11.5546875" style="80" customWidth="1"/>
    <col min="2566" max="2568" width="10.109375" style="80" bestFit="1" customWidth="1"/>
    <col min="2569" max="2569" width="19" style="80" bestFit="1" customWidth="1"/>
    <col min="2570" max="2575" width="10.109375" style="80" bestFit="1" customWidth="1"/>
    <col min="2576" max="2585" width="11" style="80" bestFit="1" customWidth="1"/>
    <col min="2586" max="2589" width="5.5546875" style="80" customWidth="1"/>
    <col min="2590" max="2816" width="9.109375" style="80"/>
    <col min="2817" max="2817" width="17.44140625" style="80" customWidth="1"/>
    <col min="2818" max="2818" width="6.5546875" style="80" customWidth="1"/>
    <col min="2819" max="2819" width="14.44140625" style="80" customWidth="1"/>
    <col min="2820" max="2820" width="18" style="80" customWidth="1"/>
    <col min="2821" max="2821" width="11.5546875" style="80" customWidth="1"/>
    <col min="2822" max="2824" width="10.109375" style="80" bestFit="1" customWidth="1"/>
    <col min="2825" max="2825" width="19" style="80" bestFit="1" customWidth="1"/>
    <col min="2826" max="2831" width="10.109375" style="80" bestFit="1" customWidth="1"/>
    <col min="2832" max="2841" width="11" style="80" bestFit="1" customWidth="1"/>
    <col min="2842" max="2845" width="5.5546875" style="80" customWidth="1"/>
    <col min="2846" max="3072" width="9.109375" style="80"/>
    <col min="3073" max="3073" width="17.44140625" style="80" customWidth="1"/>
    <col min="3074" max="3074" width="6.5546875" style="80" customWidth="1"/>
    <col min="3075" max="3075" width="14.44140625" style="80" customWidth="1"/>
    <col min="3076" max="3076" width="18" style="80" customWidth="1"/>
    <col min="3077" max="3077" width="11.5546875" style="80" customWidth="1"/>
    <col min="3078" max="3080" width="10.109375" style="80" bestFit="1" customWidth="1"/>
    <col min="3081" max="3081" width="19" style="80" bestFit="1" customWidth="1"/>
    <col min="3082" max="3087" width="10.109375" style="80" bestFit="1" customWidth="1"/>
    <col min="3088" max="3097" width="11" style="80" bestFit="1" customWidth="1"/>
    <col min="3098" max="3101" width="5.5546875" style="80" customWidth="1"/>
    <col min="3102" max="3328" width="9.109375" style="80"/>
    <col min="3329" max="3329" width="17.44140625" style="80" customWidth="1"/>
    <col min="3330" max="3330" width="6.5546875" style="80" customWidth="1"/>
    <col min="3331" max="3331" width="14.44140625" style="80" customWidth="1"/>
    <col min="3332" max="3332" width="18" style="80" customWidth="1"/>
    <col min="3333" max="3333" width="11.5546875" style="80" customWidth="1"/>
    <col min="3334" max="3336" width="10.109375" style="80" bestFit="1" customWidth="1"/>
    <col min="3337" max="3337" width="19" style="80" bestFit="1" customWidth="1"/>
    <col min="3338" max="3343" width="10.109375" style="80" bestFit="1" customWidth="1"/>
    <col min="3344" max="3353" width="11" style="80" bestFit="1" customWidth="1"/>
    <col min="3354" max="3357" width="5.5546875" style="80" customWidth="1"/>
    <col min="3358" max="3584" width="9.109375" style="80"/>
    <col min="3585" max="3585" width="17.44140625" style="80" customWidth="1"/>
    <col min="3586" max="3586" width="6.5546875" style="80" customWidth="1"/>
    <col min="3587" max="3587" width="14.44140625" style="80" customWidth="1"/>
    <col min="3588" max="3588" width="18" style="80" customWidth="1"/>
    <col min="3589" max="3589" width="11.5546875" style="80" customWidth="1"/>
    <col min="3590" max="3592" width="10.109375" style="80" bestFit="1" customWidth="1"/>
    <col min="3593" max="3593" width="19" style="80" bestFit="1" customWidth="1"/>
    <col min="3594" max="3599" width="10.109375" style="80" bestFit="1" customWidth="1"/>
    <col min="3600" max="3609" width="11" style="80" bestFit="1" customWidth="1"/>
    <col min="3610" max="3613" width="5.5546875" style="80" customWidth="1"/>
    <col min="3614" max="3840" width="9.109375" style="80"/>
    <col min="3841" max="3841" width="17.44140625" style="80" customWidth="1"/>
    <col min="3842" max="3842" width="6.5546875" style="80" customWidth="1"/>
    <col min="3843" max="3843" width="14.44140625" style="80" customWidth="1"/>
    <col min="3844" max="3844" width="18" style="80" customWidth="1"/>
    <col min="3845" max="3845" width="11.5546875" style="80" customWidth="1"/>
    <col min="3846" max="3848" width="10.109375" style="80" bestFit="1" customWidth="1"/>
    <col min="3849" max="3849" width="19" style="80" bestFit="1" customWidth="1"/>
    <col min="3850" max="3855" width="10.109375" style="80" bestFit="1" customWidth="1"/>
    <col min="3856" max="3865" width="11" style="80" bestFit="1" customWidth="1"/>
    <col min="3866" max="3869" width="5.5546875" style="80" customWidth="1"/>
    <col min="3870" max="4096" width="9.109375" style="80"/>
    <col min="4097" max="4097" width="17.44140625" style="80" customWidth="1"/>
    <col min="4098" max="4098" width="6.5546875" style="80" customWidth="1"/>
    <col min="4099" max="4099" width="14.44140625" style="80" customWidth="1"/>
    <col min="4100" max="4100" width="18" style="80" customWidth="1"/>
    <col min="4101" max="4101" width="11.5546875" style="80" customWidth="1"/>
    <col min="4102" max="4104" width="10.109375" style="80" bestFit="1" customWidth="1"/>
    <col min="4105" max="4105" width="19" style="80" bestFit="1" customWidth="1"/>
    <col min="4106" max="4111" width="10.109375" style="80" bestFit="1" customWidth="1"/>
    <col min="4112" max="4121" width="11" style="80" bestFit="1" customWidth="1"/>
    <col min="4122" max="4125" width="5.5546875" style="80" customWidth="1"/>
    <col min="4126" max="4352" width="9.109375" style="80"/>
    <col min="4353" max="4353" width="17.44140625" style="80" customWidth="1"/>
    <col min="4354" max="4354" width="6.5546875" style="80" customWidth="1"/>
    <col min="4355" max="4355" width="14.44140625" style="80" customWidth="1"/>
    <col min="4356" max="4356" width="18" style="80" customWidth="1"/>
    <col min="4357" max="4357" width="11.5546875" style="80" customWidth="1"/>
    <col min="4358" max="4360" width="10.109375" style="80" bestFit="1" customWidth="1"/>
    <col min="4361" max="4361" width="19" style="80" bestFit="1" customWidth="1"/>
    <col min="4362" max="4367" width="10.109375" style="80" bestFit="1" customWidth="1"/>
    <col min="4368" max="4377" width="11" style="80" bestFit="1" customWidth="1"/>
    <col min="4378" max="4381" width="5.5546875" style="80" customWidth="1"/>
    <col min="4382" max="4608" width="9.109375" style="80"/>
    <col min="4609" max="4609" width="17.44140625" style="80" customWidth="1"/>
    <col min="4610" max="4610" width="6.5546875" style="80" customWidth="1"/>
    <col min="4611" max="4611" width="14.44140625" style="80" customWidth="1"/>
    <col min="4612" max="4612" width="18" style="80" customWidth="1"/>
    <col min="4613" max="4613" width="11.5546875" style="80" customWidth="1"/>
    <col min="4614" max="4616" width="10.109375" style="80" bestFit="1" customWidth="1"/>
    <col min="4617" max="4617" width="19" style="80" bestFit="1" customWidth="1"/>
    <col min="4618" max="4623" width="10.109375" style="80" bestFit="1" customWidth="1"/>
    <col min="4624" max="4633" width="11" style="80" bestFit="1" customWidth="1"/>
    <col min="4634" max="4637" width="5.5546875" style="80" customWidth="1"/>
    <col min="4638" max="4864" width="9.109375" style="80"/>
    <col min="4865" max="4865" width="17.44140625" style="80" customWidth="1"/>
    <col min="4866" max="4866" width="6.5546875" style="80" customWidth="1"/>
    <col min="4867" max="4867" width="14.44140625" style="80" customWidth="1"/>
    <col min="4868" max="4868" width="18" style="80" customWidth="1"/>
    <col min="4869" max="4869" width="11.5546875" style="80" customWidth="1"/>
    <col min="4870" max="4872" width="10.109375" style="80" bestFit="1" customWidth="1"/>
    <col min="4873" max="4873" width="19" style="80" bestFit="1" customWidth="1"/>
    <col min="4874" max="4879" width="10.109375" style="80" bestFit="1" customWidth="1"/>
    <col min="4880" max="4889" width="11" style="80" bestFit="1" customWidth="1"/>
    <col min="4890" max="4893" width="5.5546875" style="80" customWidth="1"/>
    <col min="4894" max="5120" width="9.109375" style="80"/>
    <col min="5121" max="5121" width="17.44140625" style="80" customWidth="1"/>
    <col min="5122" max="5122" width="6.5546875" style="80" customWidth="1"/>
    <col min="5123" max="5123" width="14.44140625" style="80" customWidth="1"/>
    <col min="5124" max="5124" width="18" style="80" customWidth="1"/>
    <col min="5125" max="5125" width="11.5546875" style="80" customWidth="1"/>
    <col min="5126" max="5128" width="10.109375" style="80" bestFit="1" customWidth="1"/>
    <col min="5129" max="5129" width="19" style="80" bestFit="1" customWidth="1"/>
    <col min="5130" max="5135" width="10.109375" style="80" bestFit="1" customWidth="1"/>
    <col min="5136" max="5145" width="11" style="80" bestFit="1" customWidth="1"/>
    <col min="5146" max="5149" width="5.5546875" style="80" customWidth="1"/>
    <col min="5150" max="5376" width="9.109375" style="80"/>
    <col min="5377" max="5377" width="17.44140625" style="80" customWidth="1"/>
    <col min="5378" max="5378" width="6.5546875" style="80" customWidth="1"/>
    <col min="5379" max="5379" width="14.44140625" style="80" customWidth="1"/>
    <col min="5380" max="5380" width="18" style="80" customWidth="1"/>
    <col min="5381" max="5381" width="11.5546875" style="80" customWidth="1"/>
    <col min="5382" max="5384" width="10.109375" style="80" bestFit="1" customWidth="1"/>
    <col min="5385" max="5385" width="19" style="80" bestFit="1" customWidth="1"/>
    <col min="5386" max="5391" width="10.109375" style="80" bestFit="1" customWidth="1"/>
    <col min="5392" max="5401" width="11" style="80" bestFit="1" customWidth="1"/>
    <col min="5402" max="5405" width="5.5546875" style="80" customWidth="1"/>
    <col min="5406" max="5632" width="9.109375" style="80"/>
    <col min="5633" max="5633" width="17.44140625" style="80" customWidth="1"/>
    <col min="5634" max="5634" width="6.5546875" style="80" customWidth="1"/>
    <col min="5635" max="5635" width="14.44140625" style="80" customWidth="1"/>
    <col min="5636" max="5636" width="18" style="80" customWidth="1"/>
    <col min="5637" max="5637" width="11.5546875" style="80" customWidth="1"/>
    <col min="5638" max="5640" width="10.109375" style="80" bestFit="1" customWidth="1"/>
    <col min="5641" max="5641" width="19" style="80" bestFit="1" customWidth="1"/>
    <col min="5642" max="5647" width="10.109375" style="80" bestFit="1" customWidth="1"/>
    <col min="5648" max="5657" width="11" style="80" bestFit="1" customWidth="1"/>
    <col min="5658" max="5661" width="5.5546875" style="80" customWidth="1"/>
    <col min="5662" max="5888" width="9.109375" style="80"/>
    <col min="5889" max="5889" width="17.44140625" style="80" customWidth="1"/>
    <col min="5890" max="5890" width="6.5546875" style="80" customWidth="1"/>
    <col min="5891" max="5891" width="14.44140625" style="80" customWidth="1"/>
    <col min="5892" max="5892" width="18" style="80" customWidth="1"/>
    <col min="5893" max="5893" width="11.5546875" style="80" customWidth="1"/>
    <col min="5894" max="5896" width="10.109375" style="80" bestFit="1" customWidth="1"/>
    <col min="5897" max="5897" width="19" style="80" bestFit="1" customWidth="1"/>
    <col min="5898" max="5903" width="10.109375" style="80" bestFit="1" customWidth="1"/>
    <col min="5904" max="5913" width="11" style="80" bestFit="1" customWidth="1"/>
    <col min="5914" max="5917" width="5.5546875" style="80" customWidth="1"/>
    <col min="5918" max="6144" width="9.109375" style="80"/>
    <col min="6145" max="6145" width="17.44140625" style="80" customWidth="1"/>
    <col min="6146" max="6146" width="6.5546875" style="80" customWidth="1"/>
    <col min="6147" max="6147" width="14.44140625" style="80" customWidth="1"/>
    <col min="6148" max="6148" width="18" style="80" customWidth="1"/>
    <col min="6149" max="6149" width="11.5546875" style="80" customWidth="1"/>
    <col min="6150" max="6152" width="10.109375" style="80" bestFit="1" customWidth="1"/>
    <col min="6153" max="6153" width="19" style="80" bestFit="1" customWidth="1"/>
    <col min="6154" max="6159" width="10.109375" style="80" bestFit="1" customWidth="1"/>
    <col min="6160" max="6169" width="11" style="80" bestFit="1" customWidth="1"/>
    <col min="6170" max="6173" width="5.5546875" style="80" customWidth="1"/>
    <col min="6174" max="6400" width="9.109375" style="80"/>
    <col min="6401" max="6401" width="17.44140625" style="80" customWidth="1"/>
    <col min="6402" max="6402" width="6.5546875" style="80" customWidth="1"/>
    <col min="6403" max="6403" width="14.44140625" style="80" customWidth="1"/>
    <col min="6404" max="6404" width="18" style="80" customWidth="1"/>
    <col min="6405" max="6405" width="11.5546875" style="80" customWidth="1"/>
    <col min="6406" max="6408" width="10.109375" style="80" bestFit="1" customWidth="1"/>
    <col min="6409" max="6409" width="19" style="80" bestFit="1" customWidth="1"/>
    <col min="6410" max="6415" width="10.109375" style="80" bestFit="1" customWidth="1"/>
    <col min="6416" max="6425" width="11" style="80" bestFit="1" customWidth="1"/>
    <col min="6426" max="6429" width="5.5546875" style="80" customWidth="1"/>
    <col min="6430" max="6656" width="9.109375" style="80"/>
    <col min="6657" max="6657" width="17.44140625" style="80" customWidth="1"/>
    <col min="6658" max="6658" width="6.5546875" style="80" customWidth="1"/>
    <col min="6659" max="6659" width="14.44140625" style="80" customWidth="1"/>
    <col min="6660" max="6660" width="18" style="80" customWidth="1"/>
    <col min="6661" max="6661" width="11.5546875" style="80" customWidth="1"/>
    <col min="6662" max="6664" width="10.109375" style="80" bestFit="1" customWidth="1"/>
    <col min="6665" max="6665" width="19" style="80" bestFit="1" customWidth="1"/>
    <col min="6666" max="6671" width="10.109375" style="80" bestFit="1" customWidth="1"/>
    <col min="6672" max="6681" width="11" style="80" bestFit="1" customWidth="1"/>
    <col min="6682" max="6685" width="5.5546875" style="80" customWidth="1"/>
    <col min="6686" max="6912" width="9.109375" style="80"/>
    <col min="6913" max="6913" width="17.44140625" style="80" customWidth="1"/>
    <col min="6914" max="6914" width="6.5546875" style="80" customWidth="1"/>
    <col min="6915" max="6915" width="14.44140625" style="80" customWidth="1"/>
    <col min="6916" max="6916" width="18" style="80" customWidth="1"/>
    <col min="6917" max="6917" width="11.5546875" style="80" customWidth="1"/>
    <col min="6918" max="6920" width="10.109375" style="80" bestFit="1" customWidth="1"/>
    <col min="6921" max="6921" width="19" style="80" bestFit="1" customWidth="1"/>
    <col min="6922" max="6927" width="10.109375" style="80" bestFit="1" customWidth="1"/>
    <col min="6928" max="6937" width="11" style="80" bestFit="1" customWidth="1"/>
    <col min="6938" max="6941" width="5.5546875" style="80" customWidth="1"/>
    <col min="6942" max="7168" width="9.109375" style="80"/>
    <col min="7169" max="7169" width="17.44140625" style="80" customWidth="1"/>
    <col min="7170" max="7170" width="6.5546875" style="80" customWidth="1"/>
    <col min="7171" max="7171" width="14.44140625" style="80" customWidth="1"/>
    <col min="7172" max="7172" width="18" style="80" customWidth="1"/>
    <col min="7173" max="7173" width="11.5546875" style="80" customWidth="1"/>
    <col min="7174" max="7176" width="10.109375" style="80" bestFit="1" customWidth="1"/>
    <col min="7177" max="7177" width="19" style="80" bestFit="1" customWidth="1"/>
    <col min="7178" max="7183" width="10.109375" style="80" bestFit="1" customWidth="1"/>
    <col min="7184" max="7193" width="11" style="80" bestFit="1" customWidth="1"/>
    <col min="7194" max="7197" width="5.5546875" style="80" customWidth="1"/>
    <col min="7198" max="7424" width="9.109375" style="80"/>
    <col min="7425" max="7425" width="17.44140625" style="80" customWidth="1"/>
    <col min="7426" max="7426" width="6.5546875" style="80" customWidth="1"/>
    <col min="7427" max="7427" width="14.44140625" style="80" customWidth="1"/>
    <col min="7428" max="7428" width="18" style="80" customWidth="1"/>
    <col min="7429" max="7429" width="11.5546875" style="80" customWidth="1"/>
    <col min="7430" max="7432" width="10.109375" style="80" bestFit="1" customWidth="1"/>
    <col min="7433" max="7433" width="19" style="80" bestFit="1" customWidth="1"/>
    <col min="7434" max="7439" width="10.109375" style="80" bestFit="1" customWidth="1"/>
    <col min="7440" max="7449" width="11" style="80" bestFit="1" customWidth="1"/>
    <col min="7450" max="7453" width="5.5546875" style="80" customWidth="1"/>
    <col min="7454" max="7680" width="9.109375" style="80"/>
    <col min="7681" max="7681" width="17.44140625" style="80" customWidth="1"/>
    <col min="7682" max="7682" width="6.5546875" style="80" customWidth="1"/>
    <col min="7683" max="7683" width="14.44140625" style="80" customWidth="1"/>
    <col min="7684" max="7684" width="18" style="80" customWidth="1"/>
    <col min="7685" max="7685" width="11.5546875" style="80" customWidth="1"/>
    <col min="7686" max="7688" width="10.109375" style="80" bestFit="1" customWidth="1"/>
    <col min="7689" max="7689" width="19" style="80" bestFit="1" customWidth="1"/>
    <col min="7690" max="7695" width="10.109375" style="80" bestFit="1" customWidth="1"/>
    <col min="7696" max="7705" width="11" style="80" bestFit="1" customWidth="1"/>
    <col min="7706" max="7709" width="5.5546875" style="80" customWidth="1"/>
    <col min="7710" max="7936" width="9.109375" style="80"/>
    <col min="7937" max="7937" width="17.44140625" style="80" customWidth="1"/>
    <col min="7938" max="7938" width="6.5546875" style="80" customWidth="1"/>
    <col min="7939" max="7939" width="14.44140625" style="80" customWidth="1"/>
    <col min="7940" max="7940" width="18" style="80" customWidth="1"/>
    <col min="7941" max="7941" width="11.5546875" style="80" customWidth="1"/>
    <col min="7942" max="7944" width="10.109375" style="80" bestFit="1" customWidth="1"/>
    <col min="7945" max="7945" width="19" style="80" bestFit="1" customWidth="1"/>
    <col min="7946" max="7951" width="10.109375" style="80" bestFit="1" customWidth="1"/>
    <col min="7952" max="7961" width="11" style="80" bestFit="1" customWidth="1"/>
    <col min="7962" max="7965" width="5.5546875" style="80" customWidth="1"/>
    <col min="7966" max="8192" width="9.109375" style="80"/>
    <col min="8193" max="8193" width="17.44140625" style="80" customWidth="1"/>
    <col min="8194" max="8194" width="6.5546875" style="80" customWidth="1"/>
    <col min="8195" max="8195" width="14.44140625" style="80" customWidth="1"/>
    <col min="8196" max="8196" width="18" style="80" customWidth="1"/>
    <col min="8197" max="8197" width="11.5546875" style="80" customWidth="1"/>
    <col min="8198" max="8200" width="10.109375" style="80" bestFit="1" customWidth="1"/>
    <col min="8201" max="8201" width="19" style="80" bestFit="1" customWidth="1"/>
    <col min="8202" max="8207" width="10.109375" style="80" bestFit="1" customWidth="1"/>
    <col min="8208" max="8217" width="11" style="80" bestFit="1" customWidth="1"/>
    <col min="8218" max="8221" width="5.5546875" style="80" customWidth="1"/>
    <col min="8222" max="8448" width="9.109375" style="80"/>
    <col min="8449" max="8449" width="17.44140625" style="80" customWidth="1"/>
    <col min="8450" max="8450" width="6.5546875" style="80" customWidth="1"/>
    <col min="8451" max="8451" width="14.44140625" style="80" customWidth="1"/>
    <col min="8452" max="8452" width="18" style="80" customWidth="1"/>
    <col min="8453" max="8453" width="11.5546875" style="80" customWidth="1"/>
    <col min="8454" max="8456" width="10.109375" style="80" bestFit="1" customWidth="1"/>
    <col min="8457" max="8457" width="19" style="80" bestFit="1" customWidth="1"/>
    <col min="8458" max="8463" width="10.109375" style="80" bestFit="1" customWidth="1"/>
    <col min="8464" max="8473" width="11" style="80" bestFit="1" customWidth="1"/>
    <col min="8474" max="8477" width="5.5546875" style="80" customWidth="1"/>
    <col min="8478" max="8704" width="9.109375" style="80"/>
    <col min="8705" max="8705" width="17.44140625" style="80" customWidth="1"/>
    <col min="8706" max="8706" width="6.5546875" style="80" customWidth="1"/>
    <col min="8707" max="8707" width="14.44140625" style="80" customWidth="1"/>
    <col min="8708" max="8708" width="18" style="80" customWidth="1"/>
    <col min="8709" max="8709" width="11.5546875" style="80" customWidth="1"/>
    <col min="8710" max="8712" width="10.109375" style="80" bestFit="1" customWidth="1"/>
    <col min="8713" max="8713" width="19" style="80" bestFit="1" customWidth="1"/>
    <col min="8714" max="8719" width="10.109375" style="80" bestFit="1" customWidth="1"/>
    <col min="8720" max="8729" width="11" style="80" bestFit="1" customWidth="1"/>
    <col min="8730" max="8733" width="5.5546875" style="80" customWidth="1"/>
    <col min="8734" max="8960" width="9.109375" style="80"/>
    <col min="8961" max="8961" width="17.44140625" style="80" customWidth="1"/>
    <col min="8962" max="8962" width="6.5546875" style="80" customWidth="1"/>
    <col min="8963" max="8963" width="14.44140625" style="80" customWidth="1"/>
    <col min="8964" max="8964" width="18" style="80" customWidth="1"/>
    <col min="8965" max="8965" width="11.5546875" style="80" customWidth="1"/>
    <col min="8966" max="8968" width="10.109375" style="80" bestFit="1" customWidth="1"/>
    <col min="8969" max="8969" width="19" style="80" bestFit="1" customWidth="1"/>
    <col min="8970" max="8975" width="10.109375" style="80" bestFit="1" customWidth="1"/>
    <col min="8976" max="8985" width="11" style="80" bestFit="1" customWidth="1"/>
    <col min="8986" max="8989" width="5.5546875" style="80" customWidth="1"/>
    <col min="8990" max="9216" width="9.109375" style="80"/>
    <col min="9217" max="9217" width="17.44140625" style="80" customWidth="1"/>
    <col min="9218" max="9218" width="6.5546875" style="80" customWidth="1"/>
    <col min="9219" max="9219" width="14.44140625" style="80" customWidth="1"/>
    <col min="9220" max="9220" width="18" style="80" customWidth="1"/>
    <col min="9221" max="9221" width="11.5546875" style="80" customWidth="1"/>
    <col min="9222" max="9224" width="10.109375" style="80" bestFit="1" customWidth="1"/>
    <col min="9225" max="9225" width="19" style="80" bestFit="1" customWidth="1"/>
    <col min="9226" max="9231" width="10.109375" style="80" bestFit="1" customWidth="1"/>
    <col min="9232" max="9241" width="11" style="80" bestFit="1" customWidth="1"/>
    <col min="9242" max="9245" width="5.5546875" style="80" customWidth="1"/>
    <col min="9246" max="9472" width="9.109375" style="80"/>
    <col min="9473" max="9473" width="17.44140625" style="80" customWidth="1"/>
    <col min="9474" max="9474" width="6.5546875" style="80" customWidth="1"/>
    <col min="9475" max="9475" width="14.44140625" style="80" customWidth="1"/>
    <col min="9476" max="9476" width="18" style="80" customWidth="1"/>
    <col min="9477" max="9477" width="11.5546875" style="80" customWidth="1"/>
    <col min="9478" max="9480" width="10.109375" style="80" bestFit="1" customWidth="1"/>
    <col min="9481" max="9481" width="19" style="80" bestFit="1" customWidth="1"/>
    <col min="9482" max="9487" width="10.109375" style="80" bestFit="1" customWidth="1"/>
    <col min="9488" max="9497" width="11" style="80" bestFit="1" customWidth="1"/>
    <col min="9498" max="9501" width="5.5546875" style="80" customWidth="1"/>
    <col min="9502" max="9728" width="9.109375" style="80"/>
    <col min="9729" max="9729" width="17.44140625" style="80" customWidth="1"/>
    <col min="9730" max="9730" width="6.5546875" style="80" customWidth="1"/>
    <col min="9731" max="9731" width="14.44140625" style="80" customWidth="1"/>
    <col min="9732" max="9732" width="18" style="80" customWidth="1"/>
    <col min="9733" max="9733" width="11.5546875" style="80" customWidth="1"/>
    <col min="9734" max="9736" width="10.109375" style="80" bestFit="1" customWidth="1"/>
    <col min="9737" max="9737" width="19" style="80" bestFit="1" customWidth="1"/>
    <col min="9738" max="9743" width="10.109375" style="80" bestFit="1" customWidth="1"/>
    <col min="9744" max="9753" width="11" style="80" bestFit="1" customWidth="1"/>
    <col min="9754" max="9757" width="5.5546875" style="80" customWidth="1"/>
    <col min="9758" max="9984" width="9.109375" style="80"/>
    <col min="9985" max="9985" width="17.44140625" style="80" customWidth="1"/>
    <col min="9986" max="9986" width="6.5546875" style="80" customWidth="1"/>
    <col min="9987" max="9987" width="14.44140625" style="80" customWidth="1"/>
    <col min="9988" max="9988" width="18" style="80" customWidth="1"/>
    <col min="9989" max="9989" width="11.5546875" style="80" customWidth="1"/>
    <col min="9990" max="9992" width="10.109375" style="80" bestFit="1" customWidth="1"/>
    <col min="9993" max="9993" width="19" style="80" bestFit="1" customWidth="1"/>
    <col min="9994" max="9999" width="10.109375" style="80" bestFit="1" customWidth="1"/>
    <col min="10000" max="10009" width="11" style="80" bestFit="1" customWidth="1"/>
    <col min="10010" max="10013" width="5.5546875" style="80" customWidth="1"/>
    <col min="10014" max="10240" width="9.109375" style="80"/>
    <col min="10241" max="10241" width="17.44140625" style="80" customWidth="1"/>
    <col min="10242" max="10242" width="6.5546875" style="80" customWidth="1"/>
    <col min="10243" max="10243" width="14.44140625" style="80" customWidth="1"/>
    <col min="10244" max="10244" width="18" style="80" customWidth="1"/>
    <col min="10245" max="10245" width="11.5546875" style="80" customWidth="1"/>
    <col min="10246" max="10248" width="10.109375" style="80" bestFit="1" customWidth="1"/>
    <col min="10249" max="10249" width="19" style="80" bestFit="1" customWidth="1"/>
    <col min="10250" max="10255" width="10.109375" style="80" bestFit="1" customWidth="1"/>
    <col min="10256" max="10265" width="11" style="80" bestFit="1" customWidth="1"/>
    <col min="10266" max="10269" width="5.5546875" style="80" customWidth="1"/>
    <col min="10270" max="10496" width="9.109375" style="80"/>
    <col min="10497" max="10497" width="17.44140625" style="80" customWidth="1"/>
    <col min="10498" max="10498" width="6.5546875" style="80" customWidth="1"/>
    <col min="10499" max="10499" width="14.44140625" style="80" customWidth="1"/>
    <col min="10500" max="10500" width="18" style="80" customWidth="1"/>
    <col min="10501" max="10501" width="11.5546875" style="80" customWidth="1"/>
    <col min="10502" max="10504" width="10.109375" style="80" bestFit="1" customWidth="1"/>
    <col min="10505" max="10505" width="19" style="80" bestFit="1" customWidth="1"/>
    <col min="10506" max="10511" width="10.109375" style="80" bestFit="1" customWidth="1"/>
    <col min="10512" max="10521" width="11" style="80" bestFit="1" customWidth="1"/>
    <col min="10522" max="10525" width="5.5546875" style="80" customWidth="1"/>
    <col min="10526" max="10752" width="9.109375" style="80"/>
    <col min="10753" max="10753" width="17.44140625" style="80" customWidth="1"/>
    <col min="10754" max="10754" width="6.5546875" style="80" customWidth="1"/>
    <col min="10755" max="10755" width="14.44140625" style="80" customWidth="1"/>
    <col min="10756" max="10756" width="18" style="80" customWidth="1"/>
    <col min="10757" max="10757" width="11.5546875" style="80" customWidth="1"/>
    <col min="10758" max="10760" width="10.109375" style="80" bestFit="1" customWidth="1"/>
    <col min="10761" max="10761" width="19" style="80" bestFit="1" customWidth="1"/>
    <col min="10762" max="10767" width="10.109375" style="80" bestFit="1" customWidth="1"/>
    <col min="10768" max="10777" width="11" style="80" bestFit="1" customWidth="1"/>
    <col min="10778" max="10781" width="5.5546875" style="80" customWidth="1"/>
    <col min="10782" max="11008" width="9.109375" style="80"/>
    <col min="11009" max="11009" width="17.44140625" style="80" customWidth="1"/>
    <col min="11010" max="11010" width="6.5546875" style="80" customWidth="1"/>
    <col min="11011" max="11011" width="14.44140625" style="80" customWidth="1"/>
    <col min="11012" max="11012" width="18" style="80" customWidth="1"/>
    <col min="11013" max="11013" width="11.5546875" style="80" customWidth="1"/>
    <col min="11014" max="11016" width="10.109375" style="80" bestFit="1" customWidth="1"/>
    <col min="11017" max="11017" width="19" style="80" bestFit="1" customWidth="1"/>
    <col min="11018" max="11023" width="10.109375" style="80" bestFit="1" customWidth="1"/>
    <col min="11024" max="11033" width="11" style="80" bestFit="1" customWidth="1"/>
    <col min="11034" max="11037" width="5.5546875" style="80" customWidth="1"/>
    <col min="11038" max="11264" width="9.109375" style="80"/>
    <col min="11265" max="11265" width="17.44140625" style="80" customWidth="1"/>
    <col min="11266" max="11266" width="6.5546875" style="80" customWidth="1"/>
    <col min="11267" max="11267" width="14.44140625" style="80" customWidth="1"/>
    <col min="11268" max="11268" width="18" style="80" customWidth="1"/>
    <col min="11269" max="11269" width="11.5546875" style="80" customWidth="1"/>
    <col min="11270" max="11272" width="10.109375" style="80" bestFit="1" customWidth="1"/>
    <col min="11273" max="11273" width="19" style="80" bestFit="1" customWidth="1"/>
    <col min="11274" max="11279" width="10.109375" style="80" bestFit="1" customWidth="1"/>
    <col min="11280" max="11289" width="11" style="80" bestFit="1" customWidth="1"/>
    <col min="11290" max="11293" width="5.5546875" style="80" customWidth="1"/>
    <col min="11294" max="11520" width="9.109375" style="80"/>
    <col min="11521" max="11521" width="17.44140625" style="80" customWidth="1"/>
    <col min="11522" max="11522" width="6.5546875" style="80" customWidth="1"/>
    <col min="11523" max="11523" width="14.44140625" style="80" customWidth="1"/>
    <col min="11524" max="11524" width="18" style="80" customWidth="1"/>
    <col min="11525" max="11525" width="11.5546875" style="80" customWidth="1"/>
    <col min="11526" max="11528" width="10.109375" style="80" bestFit="1" customWidth="1"/>
    <col min="11529" max="11529" width="19" style="80" bestFit="1" customWidth="1"/>
    <col min="11530" max="11535" width="10.109375" style="80" bestFit="1" customWidth="1"/>
    <col min="11536" max="11545" width="11" style="80" bestFit="1" customWidth="1"/>
    <col min="11546" max="11549" width="5.5546875" style="80" customWidth="1"/>
    <col min="11550" max="11776" width="9.109375" style="80"/>
    <col min="11777" max="11777" width="17.44140625" style="80" customWidth="1"/>
    <col min="11778" max="11778" width="6.5546875" style="80" customWidth="1"/>
    <col min="11779" max="11779" width="14.44140625" style="80" customWidth="1"/>
    <col min="11780" max="11780" width="18" style="80" customWidth="1"/>
    <col min="11781" max="11781" width="11.5546875" style="80" customWidth="1"/>
    <col min="11782" max="11784" width="10.109375" style="80" bestFit="1" customWidth="1"/>
    <col min="11785" max="11785" width="19" style="80" bestFit="1" customWidth="1"/>
    <col min="11786" max="11791" width="10.109375" style="80" bestFit="1" customWidth="1"/>
    <col min="11792" max="11801" width="11" style="80" bestFit="1" customWidth="1"/>
    <col min="11802" max="11805" width="5.5546875" style="80" customWidth="1"/>
    <col min="11806" max="12032" width="9.109375" style="80"/>
    <col min="12033" max="12033" width="17.44140625" style="80" customWidth="1"/>
    <col min="12034" max="12034" width="6.5546875" style="80" customWidth="1"/>
    <col min="12035" max="12035" width="14.44140625" style="80" customWidth="1"/>
    <col min="12036" max="12036" width="18" style="80" customWidth="1"/>
    <col min="12037" max="12037" width="11.5546875" style="80" customWidth="1"/>
    <col min="12038" max="12040" width="10.109375" style="80" bestFit="1" customWidth="1"/>
    <col min="12041" max="12041" width="19" style="80" bestFit="1" customWidth="1"/>
    <col min="12042" max="12047" width="10.109375" style="80" bestFit="1" customWidth="1"/>
    <col min="12048" max="12057" width="11" style="80" bestFit="1" customWidth="1"/>
    <col min="12058" max="12061" width="5.5546875" style="80" customWidth="1"/>
    <col min="12062" max="12288" width="9.109375" style="80"/>
    <col min="12289" max="12289" width="17.44140625" style="80" customWidth="1"/>
    <col min="12290" max="12290" width="6.5546875" style="80" customWidth="1"/>
    <col min="12291" max="12291" width="14.44140625" style="80" customWidth="1"/>
    <col min="12292" max="12292" width="18" style="80" customWidth="1"/>
    <col min="12293" max="12293" width="11.5546875" style="80" customWidth="1"/>
    <col min="12294" max="12296" width="10.109375" style="80" bestFit="1" customWidth="1"/>
    <col min="12297" max="12297" width="19" style="80" bestFit="1" customWidth="1"/>
    <col min="12298" max="12303" width="10.109375" style="80" bestFit="1" customWidth="1"/>
    <col min="12304" max="12313" width="11" style="80" bestFit="1" customWidth="1"/>
    <col min="12314" max="12317" width="5.5546875" style="80" customWidth="1"/>
    <col min="12318" max="12544" width="9.109375" style="80"/>
    <col min="12545" max="12545" width="17.44140625" style="80" customWidth="1"/>
    <col min="12546" max="12546" width="6.5546875" style="80" customWidth="1"/>
    <col min="12547" max="12547" width="14.44140625" style="80" customWidth="1"/>
    <col min="12548" max="12548" width="18" style="80" customWidth="1"/>
    <col min="12549" max="12549" width="11.5546875" style="80" customWidth="1"/>
    <col min="12550" max="12552" width="10.109375" style="80" bestFit="1" customWidth="1"/>
    <col min="12553" max="12553" width="19" style="80" bestFit="1" customWidth="1"/>
    <col min="12554" max="12559" width="10.109375" style="80" bestFit="1" customWidth="1"/>
    <col min="12560" max="12569" width="11" style="80" bestFit="1" customWidth="1"/>
    <col min="12570" max="12573" width="5.5546875" style="80" customWidth="1"/>
    <col min="12574" max="12800" width="9.109375" style="80"/>
    <col min="12801" max="12801" width="17.44140625" style="80" customWidth="1"/>
    <col min="12802" max="12802" width="6.5546875" style="80" customWidth="1"/>
    <col min="12803" max="12803" width="14.44140625" style="80" customWidth="1"/>
    <col min="12804" max="12804" width="18" style="80" customWidth="1"/>
    <col min="12805" max="12805" width="11.5546875" style="80" customWidth="1"/>
    <col min="12806" max="12808" width="10.109375" style="80" bestFit="1" customWidth="1"/>
    <col min="12809" max="12809" width="19" style="80" bestFit="1" customWidth="1"/>
    <col min="12810" max="12815" width="10.109375" style="80" bestFit="1" customWidth="1"/>
    <col min="12816" max="12825" width="11" style="80" bestFit="1" customWidth="1"/>
    <col min="12826" max="12829" width="5.5546875" style="80" customWidth="1"/>
    <col min="12830" max="13056" width="9.109375" style="80"/>
    <col min="13057" max="13057" width="17.44140625" style="80" customWidth="1"/>
    <col min="13058" max="13058" width="6.5546875" style="80" customWidth="1"/>
    <col min="13059" max="13059" width="14.44140625" style="80" customWidth="1"/>
    <col min="13060" max="13060" width="18" style="80" customWidth="1"/>
    <col min="13061" max="13061" width="11.5546875" style="80" customWidth="1"/>
    <col min="13062" max="13064" width="10.109375" style="80" bestFit="1" customWidth="1"/>
    <col min="13065" max="13065" width="19" style="80" bestFit="1" customWidth="1"/>
    <col min="13066" max="13071" width="10.109375" style="80" bestFit="1" customWidth="1"/>
    <col min="13072" max="13081" width="11" style="80" bestFit="1" customWidth="1"/>
    <col min="13082" max="13085" width="5.5546875" style="80" customWidth="1"/>
    <col min="13086" max="13312" width="9.109375" style="80"/>
    <col min="13313" max="13313" width="17.44140625" style="80" customWidth="1"/>
    <col min="13314" max="13314" width="6.5546875" style="80" customWidth="1"/>
    <col min="13315" max="13315" width="14.44140625" style="80" customWidth="1"/>
    <col min="13316" max="13316" width="18" style="80" customWidth="1"/>
    <col min="13317" max="13317" width="11.5546875" style="80" customWidth="1"/>
    <col min="13318" max="13320" width="10.109375" style="80" bestFit="1" customWidth="1"/>
    <col min="13321" max="13321" width="19" style="80" bestFit="1" customWidth="1"/>
    <col min="13322" max="13327" width="10.109375" style="80" bestFit="1" customWidth="1"/>
    <col min="13328" max="13337" width="11" style="80" bestFit="1" customWidth="1"/>
    <col min="13338" max="13341" width="5.5546875" style="80" customWidth="1"/>
    <col min="13342" max="13568" width="9.109375" style="80"/>
    <col min="13569" max="13569" width="17.44140625" style="80" customWidth="1"/>
    <col min="13570" max="13570" width="6.5546875" style="80" customWidth="1"/>
    <col min="13571" max="13571" width="14.44140625" style="80" customWidth="1"/>
    <col min="13572" max="13572" width="18" style="80" customWidth="1"/>
    <col min="13573" max="13573" width="11.5546875" style="80" customWidth="1"/>
    <col min="13574" max="13576" width="10.109375" style="80" bestFit="1" customWidth="1"/>
    <col min="13577" max="13577" width="19" style="80" bestFit="1" customWidth="1"/>
    <col min="13578" max="13583" width="10.109375" style="80" bestFit="1" customWidth="1"/>
    <col min="13584" max="13593" width="11" style="80" bestFit="1" customWidth="1"/>
    <col min="13594" max="13597" width="5.5546875" style="80" customWidth="1"/>
    <col min="13598" max="13824" width="9.109375" style="80"/>
    <col min="13825" max="13825" width="17.44140625" style="80" customWidth="1"/>
    <col min="13826" max="13826" width="6.5546875" style="80" customWidth="1"/>
    <col min="13827" max="13827" width="14.44140625" style="80" customWidth="1"/>
    <col min="13828" max="13828" width="18" style="80" customWidth="1"/>
    <col min="13829" max="13829" width="11.5546875" style="80" customWidth="1"/>
    <col min="13830" max="13832" width="10.109375" style="80" bestFit="1" customWidth="1"/>
    <col min="13833" max="13833" width="19" style="80" bestFit="1" customWidth="1"/>
    <col min="13834" max="13839" width="10.109375" style="80" bestFit="1" customWidth="1"/>
    <col min="13840" max="13849" width="11" style="80" bestFit="1" customWidth="1"/>
    <col min="13850" max="13853" width="5.5546875" style="80" customWidth="1"/>
    <col min="13854" max="14080" width="9.109375" style="80"/>
    <col min="14081" max="14081" width="17.44140625" style="80" customWidth="1"/>
    <col min="14082" max="14082" width="6.5546875" style="80" customWidth="1"/>
    <col min="14083" max="14083" width="14.44140625" style="80" customWidth="1"/>
    <col min="14084" max="14084" width="18" style="80" customWidth="1"/>
    <col min="14085" max="14085" width="11.5546875" style="80" customWidth="1"/>
    <col min="14086" max="14088" width="10.109375" style="80" bestFit="1" customWidth="1"/>
    <col min="14089" max="14089" width="19" style="80" bestFit="1" customWidth="1"/>
    <col min="14090" max="14095" width="10.109375" style="80" bestFit="1" customWidth="1"/>
    <col min="14096" max="14105" width="11" style="80" bestFit="1" customWidth="1"/>
    <col min="14106" max="14109" width="5.5546875" style="80" customWidth="1"/>
    <col min="14110" max="14336" width="9.109375" style="80"/>
    <col min="14337" max="14337" width="17.44140625" style="80" customWidth="1"/>
    <col min="14338" max="14338" width="6.5546875" style="80" customWidth="1"/>
    <col min="14339" max="14339" width="14.44140625" style="80" customWidth="1"/>
    <col min="14340" max="14340" width="18" style="80" customWidth="1"/>
    <col min="14341" max="14341" width="11.5546875" style="80" customWidth="1"/>
    <col min="14342" max="14344" width="10.109375" style="80" bestFit="1" customWidth="1"/>
    <col min="14345" max="14345" width="19" style="80" bestFit="1" customWidth="1"/>
    <col min="14346" max="14351" width="10.109375" style="80" bestFit="1" customWidth="1"/>
    <col min="14352" max="14361" width="11" style="80" bestFit="1" customWidth="1"/>
    <col min="14362" max="14365" width="5.5546875" style="80" customWidth="1"/>
    <col min="14366" max="14592" width="9.109375" style="80"/>
    <col min="14593" max="14593" width="17.44140625" style="80" customWidth="1"/>
    <col min="14594" max="14594" width="6.5546875" style="80" customWidth="1"/>
    <col min="14595" max="14595" width="14.44140625" style="80" customWidth="1"/>
    <col min="14596" max="14596" width="18" style="80" customWidth="1"/>
    <col min="14597" max="14597" width="11.5546875" style="80" customWidth="1"/>
    <col min="14598" max="14600" width="10.109375" style="80" bestFit="1" customWidth="1"/>
    <col min="14601" max="14601" width="19" style="80" bestFit="1" customWidth="1"/>
    <col min="14602" max="14607" width="10.109375" style="80" bestFit="1" customWidth="1"/>
    <col min="14608" max="14617" width="11" style="80" bestFit="1" customWidth="1"/>
    <col min="14618" max="14621" width="5.5546875" style="80" customWidth="1"/>
    <col min="14622" max="14848" width="9.109375" style="80"/>
    <col min="14849" max="14849" width="17.44140625" style="80" customWidth="1"/>
    <col min="14850" max="14850" width="6.5546875" style="80" customWidth="1"/>
    <col min="14851" max="14851" width="14.44140625" style="80" customWidth="1"/>
    <col min="14852" max="14852" width="18" style="80" customWidth="1"/>
    <col min="14853" max="14853" width="11.5546875" style="80" customWidth="1"/>
    <col min="14854" max="14856" width="10.109375" style="80" bestFit="1" customWidth="1"/>
    <col min="14857" max="14857" width="19" style="80" bestFit="1" customWidth="1"/>
    <col min="14858" max="14863" width="10.109375" style="80" bestFit="1" customWidth="1"/>
    <col min="14864" max="14873" width="11" style="80" bestFit="1" customWidth="1"/>
    <col min="14874" max="14877" width="5.5546875" style="80" customWidth="1"/>
    <col min="14878" max="15104" width="9.109375" style="80"/>
    <col min="15105" max="15105" width="17.44140625" style="80" customWidth="1"/>
    <col min="15106" max="15106" width="6.5546875" style="80" customWidth="1"/>
    <col min="15107" max="15107" width="14.44140625" style="80" customWidth="1"/>
    <col min="15108" max="15108" width="18" style="80" customWidth="1"/>
    <col min="15109" max="15109" width="11.5546875" style="80" customWidth="1"/>
    <col min="15110" max="15112" width="10.109375" style="80" bestFit="1" customWidth="1"/>
    <col min="15113" max="15113" width="19" style="80" bestFit="1" customWidth="1"/>
    <col min="15114" max="15119" width="10.109375" style="80" bestFit="1" customWidth="1"/>
    <col min="15120" max="15129" width="11" style="80" bestFit="1" customWidth="1"/>
    <col min="15130" max="15133" width="5.5546875" style="80" customWidth="1"/>
    <col min="15134" max="15360" width="9.109375" style="80"/>
    <col min="15361" max="15361" width="17.44140625" style="80" customWidth="1"/>
    <col min="15362" max="15362" width="6.5546875" style="80" customWidth="1"/>
    <col min="15363" max="15363" width="14.44140625" style="80" customWidth="1"/>
    <col min="15364" max="15364" width="18" style="80" customWidth="1"/>
    <col min="15365" max="15365" width="11.5546875" style="80" customWidth="1"/>
    <col min="15366" max="15368" width="10.109375" style="80" bestFit="1" customWidth="1"/>
    <col min="15369" max="15369" width="19" style="80" bestFit="1" customWidth="1"/>
    <col min="15370" max="15375" width="10.109375" style="80" bestFit="1" customWidth="1"/>
    <col min="15376" max="15385" width="11" style="80" bestFit="1" customWidth="1"/>
    <col min="15386" max="15389" width="5.5546875" style="80" customWidth="1"/>
    <col min="15390" max="15616" width="9.109375" style="80"/>
    <col min="15617" max="15617" width="17.44140625" style="80" customWidth="1"/>
    <col min="15618" max="15618" width="6.5546875" style="80" customWidth="1"/>
    <col min="15619" max="15619" width="14.44140625" style="80" customWidth="1"/>
    <col min="15620" max="15620" width="18" style="80" customWidth="1"/>
    <col min="15621" max="15621" width="11.5546875" style="80" customWidth="1"/>
    <col min="15622" max="15624" width="10.109375" style="80" bestFit="1" customWidth="1"/>
    <col min="15625" max="15625" width="19" style="80" bestFit="1" customWidth="1"/>
    <col min="15626" max="15631" width="10.109375" style="80" bestFit="1" customWidth="1"/>
    <col min="15632" max="15641" width="11" style="80" bestFit="1" customWidth="1"/>
    <col min="15642" max="15645" width="5.5546875" style="80" customWidth="1"/>
    <col min="15646" max="15872" width="9.109375" style="80"/>
    <col min="15873" max="15873" width="17.44140625" style="80" customWidth="1"/>
    <col min="15874" max="15874" width="6.5546875" style="80" customWidth="1"/>
    <col min="15875" max="15875" width="14.44140625" style="80" customWidth="1"/>
    <col min="15876" max="15876" width="18" style="80" customWidth="1"/>
    <col min="15877" max="15877" width="11.5546875" style="80" customWidth="1"/>
    <col min="15878" max="15880" width="10.109375" style="80" bestFit="1" customWidth="1"/>
    <col min="15881" max="15881" width="19" style="80" bestFit="1" customWidth="1"/>
    <col min="15882" max="15887" width="10.109375" style="80" bestFit="1" customWidth="1"/>
    <col min="15888" max="15897" width="11" style="80" bestFit="1" customWidth="1"/>
    <col min="15898" max="15901" width="5.5546875" style="80" customWidth="1"/>
    <col min="15902" max="16128" width="9.109375" style="80"/>
    <col min="16129" max="16129" width="17.44140625" style="80" customWidth="1"/>
    <col min="16130" max="16130" width="6.5546875" style="80" customWidth="1"/>
    <col min="16131" max="16131" width="14.44140625" style="80" customWidth="1"/>
    <col min="16132" max="16132" width="18" style="80" customWidth="1"/>
    <col min="16133" max="16133" width="11.5546875" style="80" customWidth="1"/>
    <col min="16134" max="16136" width="10.109375" style="80" bestFit="1" customWidth="1"/>
    <col min="16137" max="16137" width="19" style="80" bestFit="1" customWidth="1"/>
    <col min="16138" max="16143" width="10.109375" style="80" bestFit="1" customWidth="1"/>
    <col min="16144" max="16153" width="11" style="80" bestFit="1" customWidth="1"/>
    <col min="16154" max="16157" width="5.5546875" style="80" customWidth="1"/>
    <col min="16158" max="16384" width="9.109375" style="80"/>
  </cols>
  <sheetData>
    <row r="1" spans="1:35" s="7" customFormat="1" ht="25.5" customHeight="1" x14ac:dyDescent="0.3">
      <c r="A1" s="209" t="s">
        <v>53</v>
      </c>
      <c r="B1" s="210"/>
      <c r="C1" s="210"/>
      <c r="D1" s="210"/>
      <c r="E1" s="210"/>
      <c r="F1" s="210"/>
      <c r="G1" s="210"/>
      <c r="H1" s="210"/>
      <c r="I1" s="210"/>
      <c r="J1" s="210"/>
      <c r="K1" s="210"/>
      <c r="L1" s="210"/>
      <c r="M1" s="210"/>
      <c r="N1" s="210"/>
      <c r="O1" s="210"/>
      <c r="P1" s="210"/>
      <c r="Q1" s="210"/>
      <c r="R1" s="210"/>
      <c r="S1" s="210"/>
      <c r="T1" s="210"/>
      <c r="U1" s="210"/>
      <c r="V1" s="210"/>
      <c r="W1" s="210"/>
      <c r="X1" s="210"/>
    </row>
    <row r="2" spans="1:35" s="7" customFormat="1" x14ac:dyDescent="0.3">
      <c r="D2" s="8"/>
    </row>
    <row r="3" spans="1:35" s="7" customFormat="1" ht="20.100000000000001" customHeight="1" x14ac:dyDescent="0.3">
      <c r="A3" s="9" t="s">
        <v>0</v>
      </c>
      <c r="B3" s="10"/>
      <c r="C3" s="10"/>
      <c r="D3" s="11"/>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2"/>
    </row>
    <row r="4" spans="1:35" s="7" customFormat="1" x14ac:dyDescent="0.3">
      <c r="A4" s="13"/>
      <c r="D4" s="14"/>
      <c r="AI4" s="15"/>
    </row>
    <row r="5" spans="1:35" s="7" customFormat="1" ht="13.2" customHeight="1" x14ac:dyDescent="0.3">
      <c r="A5" s="13" t="s">
        <v>54</v>
      </c>
      <c r="B5" s="16"/>
      <c r="C5" s="16"/>
      <c r="D5" s="16"/>
      <c r="E5" s="16"/>
      <c r="F5" s="16"/>
      <c r="G5" s="16"/>
      <c r="H5" s="16"/>
      <c r="I5" s="16"/>
      <c r="J5" s="16"/>
      <c r="AI5" s="15"/>
    </row>
    <row r="6" spans="1:35" s="7" customFormat="1" ht="13.35" customHeight="1" x14ac:dyDescent="0.3">
      <c r="A6" s="13" t="s">
        <v>55</v>
      </c>
      <c r="B6" s="16"/>
      <c r="C6" s="16"/>
      <c r="D6" s="16"/>
      <c r="E6" s="16"/>
      <c r="F6" s="16"/>
      <c r="G6" s="16"/>
      <c r="H6" s="16"/>
      <c r="I6" s="16"/>
      <c r="J6" s="16"/>
      <c r="AI6" s="15"/>
    </row>
    <row r="7" spans="1:35" s="7" customFormat="1" ht="12.75" customHeight="1" x14ac:dyDescent="0.3">
      <c r="A7" s="177" t="s">
        <v>95</v>
      </c>
      <c r="B7" s="177"/>
      <c r="C7" s="177"/>
      <c r="D7" s="177"/>
      <c r="E7" s="177"/>
      <c r="F7" s="177"/>
      <c r="G7" s="177"/>
      <c r="H7" s="177"/>
      <c r="I7" s="177"/>
      <c r="J7" s="177"/>
      <c r="K7" s="17"/>
      <c r="L7" s="17"/>
      <c r="M7" s="17"/>
      <c r="N7" s="17"/>
      <c r="O7" s="17"/>
      <c r="P7" s="17"/>
      <c r="Q7" s="17"/>
      <c r="R7" s="17"/>
      <c r="S7" s="17"/>
      <c r="T7" s="17"/>
      <c r="U7" s="17"/>
      <c r="V7" s="17"/>
      <c r="W7" s="17"/>
      <c r="X7" s="17"/>
      <c r="Y7" s="17"/>
      <c r="Z7" s="17"/>
      <c r="AA7" s="17"/>
      <c r="AB7" s="17"/>
      <c r="AC7" s="17"/>
      <c r="AD7" s="17"/>
      <c r="AE7" s="17"/>
      <c r="AF7" s="17"/>
      <c r="AG7" s="17"/>
      <c r="AH7" s="17"/>
      <c r="AI7" s="18"/>
    </row>
    <row r="8" spans="1:35" s="7" customFormat="1" ht="12.75" customHeight="1" x14ac:dyDescent="0.3">
      <c r="A8" s="16"/>
      <c r="B8" s="16"/>
      <c r="C8" s="16"/>
      <c r="D8" s="16"/>
      <c r="E8" s="16"/>
      <c r="F8" s="16"/>
      <c r="G8" s="16"/>
      <c r="H8" s="16"/>
      <c r="I8" s="16"/>
      <c r="J8" s="16"/>
    </row>
    <row r="9" spans="1:35" s="7" customFormat="1" x14ac:dyDescent="0.3">
      <c r="A9" s="16"/>
      <c r="B9" s="16"/>
      <c r="C9" s="16"/>
      <c r="D9" s="16"/>
      <c r="E9" s="16"/>
      <c r="F9" s="16"/>
      <c r="G9" s="16"/>
      <c r="H9" s="16"/>
      <c r="I9" s="16"/>
      <c r="J9" s="16"/>
    </row>
    <row r="10" spans="1:35" s="7" customFormat="1" ht="15.6" x14ac:dyDescent="0.3">
      <c r="A10" s="16"/>
      <c r="B10" s="211" t="s">
        <v>56</v>
      </c>
      <c r="C10" s="212"/>
      <c r="D10" s="212"/>
      <c r="E10" s="212"/>
      <c r="F10" s="212"/>
      <c r="G10" s="212"/>
      <c r="H10" s="213"/>
    </row>
    <row r="11" spans="1:35" s="7" customFormat="1" x14ac:dyDescent="0.3">
      <c r="A11" s="16"/>
    </row>
    <row r="12" spans="1:35" s="7" customFormat="1" x14ac:dyDescent="0.3">
      <c r="A12" s="16"/>
      <c r="B12" s="121"/>
      <c r="C12" s="122"/>
      <c r="D12" s="122"/>
      <c r="E12" s="122"/>
      <c r="F12" s="122"/>
      <c r="G12" s="123"/>
      <c r="H12" s="124"/>
    </row>
    <row r="13" spans="1:35" s="7" customFormat="1" x14ac:dyDescent="0.3">
      <c r="A13" s="16"/>
      <c r="B13" s="125"/>
      <c r="C13" s="126" t="s">
        <v>57</v>
      </c>
      <c r="D13" s="126"/>
      <c r="E13" s="126"/>
      <c r="F13" s="126"/>
      <c r="G13" s="140" t="e">
        <f>C36</f>
        <v>#NUM!</v>
      </c>
      <c r="H13" s="127"/>
      <c r="L13" s="92"/>
    </row>
    <row r="14" spans="1:35" s="7" customFormat="1" x14ac:dyDescent="0.3">
      <c r="A14" s="16"/>
      <c r="B14" s="125"/>
      <c r="C14" s="128"/>
      <c r="D14" s="128"/>
      <c r="E14" s="128"/>
      <c r="F14" s="128"/>
      <c r="G14" s="129"/>
      <c r="H14" s="127"/>
      <c r="L14" s="92"/>
    </row>
    <row r="15" spans="1:35" s="7" customFormat="1" x14ac:dyDescent="0.3">
      <c r="A15" s="16"/>
      <c r="B15" s="151"/>
      <c r="C15" s="157"/>
      <c r="D15" s="157"/>
      <c r="E15" s="157"/>
      <c r="F15" s="157"/>
      <c r="G15" s="158"/>
      <c r="H15" s="159"/>
    </row>
    <row r="16" spans="1:35" s="7" customFormat="1" x14ac:dyDescent="0.3">
      <c r="A16" s="16"/>
      <c r="B16" s="152"/>
      <c r="C16" s="160" t="s">
        <v>58</v>
      </c>
      <c r="D16" s="160"/>
      <c r="E16" s="160"/>
      <c r="F16" s="160"/>
      <c r="G16" s="161" t="e">
        <f>C72</f>
        <v>#NUM!</v>
      </c>
      <c r="H16" s="162"/>
    </row>
    <row r="17" spans="1:41" s="7" customFormat="1" x14ac:dyDescent="0.3">
      <c r="A17" s="16"/>
      <c r="B17" s="153"/>
      <c r="C17" s="154"/>
      <c r="D17" s="154"/>
      <c r="E17" s="154"/>
      <c r="F17" s="154"/>
      <c r="G17" s="155"/>
      <c r="H17" s="156"/>
    </row>
    <row r="18" spans="1:41" s="7" customFormat="1" ht="18" x14ac:dyDescent="0.35">
      <c r="B18" s="163"/>
      <c r="C18" s="164"/>
      <c r="D18" s="165"/>
      <c r="E18" s="165"/>
      <c r="F18" s="165"/>
      <c r="G18" s="165"/>
      <c r="H18" s="166"/>
    </row>
    <row r="19" spans="1:41" s="7" customFormat="1" ht="20.100000000000001" customHeight="1" x14ac:dyDescent="0.35">
      <c r="B19" s="167"/>
      <c r="C19" s="168" t="s">
        <v>59</v>
      </c>
      <c r="D19" s="169"/>
      <c r="E19" s="169"/>
      <c r="F19" s="169"/>
      <c r="G19" s="170" t="e">
        <f>C109</f>
        <v>#NUM!</v>
      </c>
      <c r="H19" s="171"/>
    </row>
    <row r="20" spans="1:41" s="7" customFormat="1" ht="18" x14ac:dyDescent="0.35">
      <c r="B20" s="172"/>
      <c r="C20" s="173"/>
      <c r="D20" s="174"/>
      <c r="E20" s="174"/>
      <c r="F20" s="174"/>
      <c r="G20" s="174"/>
      <c r="H20" s="175"/>
    </row>
    <row r="21" spans="1:41" s="7" customFormat="1" x14ac:dyDescent="0.3">
      <c r="A21" s="19"/>
      <c r="B21" s="19"/>
      <c r="C21" s="19"/>
      <c r="D21" s="20"/>
      <c r="E21" s="19"/>
      <c r="F21" s="19"/>
    </row>
    <row r="22" spans="1:41" s="7" customFormat="1" x14ac:dyDescent="0.3">
      <c r="D22" s="21"/>
      <c r="H22" s="16"/>
      <c r="I22" s="16"/>
      <c r="J22" s="16"/>
      <c r="K22" s="16"/>
      <c r="L22" s="16"/>
      <c r="M22" s="16"/>
      <c r="N22" s="16"/>
      <c r="O22" s="16"/>
      <c r="P22" s="16"/>
      <c r="Q22" s="16"/>
    </row>
    <row r="23" spans="1:41" s="7" customFormat="1" x14ac:dyDescent="0.3">
      <c r="A23" s="16" t="s">
        <v>60</v>
      </c>
      <c r="D23" s="21"/>
      <c r="H23" s="16"/>
      <c r="I23" s="16"/>
      <c r="J23" s="16"/>
      <c r="K23" s="16"/>
      <c r="L23" s="16"/>
      <c r="M23" s="16"/>
      <c r="N23" s="16"/>
      <c r="O23" s="16"/>
      <c r="P23" s="16"/>
      <c r="Q23" s="16"/>
    </row>
    <row r="24" spans="1:41" s="7" customFormat="1" x14ac:dyDescent="0.3">
      <c r="D24" s="8"/>
      <c r="H24" s="16"/>
      <c r="I24" s="16"/>
      <c r="J24" s="16"/>
      <c r="K24" s="16"/>
      <c r="L24" s="16"/>
      <c r="M24" s="16"/>
      <c r="N24" s="16"/>
      <c r="O24" s="16"/>
      <c r="P24" s="16"/>
      <c r="Q24" s="16"/>
    </row>
    <row r="25" spans="1:41" s="7" customFormat="1" ht="20.100000000000001" customHeight="1" x14ac:dyDescent="0.3">
      <c r="A25" s="206" t="s">
        <v>61</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8"/>
    </row>
    <row r="26" spans="1:41" s="7" customFormat="1" x14ac:dyDescent="0.3">
      <c r="D26" s="8"/>
      <c r="F26" s="19"/>
      <c r="G26" s="19"/>
      <c r="H26" s="19"/>
    </row>
    <row r="27" spans="1:41" s="7" customFormat="1" x14ac:dyDescent="0.3">
      <c r="D27" s="8"/>
      <c r="E27" s="203" t="s">
        <v>62</v>
      </c>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41" s="7" customFormat="1" x14ac:dyDescent="0.3">
      <c r="D28" s="8"/>
      <c r="E28" s="117">
        <v>0</v>
      </c>
      <c r="F28" s="118">
        <v>1</v>
      </c>
      <c r="G28" s="118">
        <v>2</v>
      </c>
      <c r="H28" s="118">
        <v>3</v>
      </c>
      <c r="I28" s="118">
        <v>4</v>
      </c>
      <c r="J28" s="118">
        <v>5</v>
      </c>
      <c r="K28" s="118">
        <v>6</v>
      </c>
      <c r="L28" s="118">
        <v>7</v>
      </c>
      <c r="M28" s="118">
        <v>8</v>
      </c>
      <c r="N28" s="118">
        <v>9</v>
      </c>
      <c r="O28" s="118">
        <v>10</v>
      </c>
      <c r="P28" s="118">
        <v>11</v>
      </c>
      <c r="Q28" s="118">
        <v>12</v>
      </c>
      <c r="R28" s="118">
        <v>13</v>
      </c>
      <c r="S28" s="118">
        <v>14</v>
      </c>
      <c r="T28" s="118">
        <v>15</v>
      </c>
      <c r="U28" s="118">
        <v>16</v>
      </c>
      <c r="V28" s="118">
        <v>17</v>
      </c>
      <c r="W28" s="118">
        <v>18</v>
      </c>
      <c r="X28" s="118">
        <v>19</v>
      </c>
      <c r="Y28" s="118">
        <v>20</v>
      </c>
      <c r="Z28" s="118">
        <v>21</v>
      </c>
      <c r="AA28" s="118">
        <v>22</v>
      </c>
      <c r="AB28" s="118">
        <v>23</v>
      </c>
      <c r="AC28" s="118">
        <v>24</v>
      </c>
      <c r="AD28" s="118">
        <v>25</v>
      </c>
      <c r="AE28" s="118">
        <v>26</v>
      </c>
      <c r="AF28" s="118">
        <v>27</v>
      </c>
      <c r="AG28" s="118">
        <v>28</v>
      </c>
      <c r="AH28" s="118">
        <v>29</v>
      </c>
      <c r="AI28" s="119">
        <v>30</v>
      </c>
    </row>
    <row r="29" spans="1:41" s="7" customFormat="1" x14ac:dyDescent="0.3">
      <c r="B29" s="193" t="s">
        <v>63</v>
      </c>
      <c r="C29" s="194"/>
      <c r="D29" s="214"/>
      <c r="E29" s="93">
        <f>-('gebruikte gegevens'!$G$20)</f>
        <v>0</v>
      </c>
      <c r="F29" s="26"/>
      <c r="G29" s="26"/>
      <c r="H29" s="26"/>
      <c r="I29" s="26"/>
      <c r="J29" s="26"/>
      <c r="K29" s="26"/>
      <c r="L29" s="26"/>
      <c r="M29" s="26"/>
      <c r="N29" s="26"/>
      <c r="O29" s="26"/>
      <c r="P29" s="26"/>
      <c r="Q29" s="26"/>
      <c r="R29" s="26"/>
      <c r="S29" s="26"/>
      <c r="T29" s="93">
        <f>-('gebruikte gegevens'!$G$22)</f>
        <v>0</v>
      </c>
      <c r="U29" s="26"/>
      <c r="V29" s="26"/>
      <c r="W29" s="26"/>
      <c r="X29" s="26"/>
      <c r="Y29" s="26"/>
      <c r="Z29" s="26"/>
      <c r="AA29" s="26"/>
      <c r="AB29" s="26"/>
      <c r="AC29" s="26"/>
      <c r="AD29" s="26"/>
      <c r="AE29" s="26"/>
      <c r="AF29" s="26"/>
      <c r="AG29" s="26"/>
      <c r="AH29" s="26"/>
      <c r="AI29" s="24"/>
    </row>
    <row r="30" spans="1:41" s="7" customFormat="1" x14ac:dyDescent="0.3">
      <c r="B30" s="112"/>
      <c r="C30" s="113"/>
      <c r="D30" s="120" t="s">
        <v>64</v>
      </c>
      <c r="E30" s="93">
        <f>-('gebruikte gegevens'!$G$21)</f>
        <v>0</v>
      </c>
      <c r="F30" s="26"/>
      <c r="G30" s="26"/>
      <c r="H30" s="26"/>
      <c r="I30" s="26"/>
      <c r="J30" s="26"/>
      <c r="K30" s="26"/>
      <c r="L30" s="26"/>
      <c r="M30" s="26"/>
      <c r="N30" s="26"/>
      <c r="O30" s="26"/>
      <c r="P30" s="26"/>
      <c r="Q30" s="26"/>
      <c r="R30" s="26"/>
      <c r="S30" s="26"/>
      <c r="T30" s="61"/>
      <c r="U30" s="26"/>
      <c r="V30" s="26"/>
      <c r="W30" s="26"/>
      <c r="X30" s="26"/>
      <c r="Y30" s="26"/>
      <c r="Z30" s="26"/>
      <c r="AA30" s="26"/>
      <c r="AB30" s="26"/>
      <c r="AC30" s="26"/>
      <c r="AD30" s="26"/>
      <c r="AE30" s="26"/>
      <c r="AF30" s="26"/>
      <c r="AG30" s="26"/>
      <c r="AH30" s="26"/>
      <c r="AI30" s="27"/>
    </row>
    <row r="31" spans="1:41" s="7" customFormat="1" x14ac:dyDescent="0.3">
      <c r="B31" s="195" t="s">
        <v>65</v>
      </c>
      <c r="C31" s="196"/>
      <c r="D31" s="215"/>
      <c r="E31" s="93">
        <f>-('gebruikte gegevens'!$B$30)</f>
        <v>0</v>
      </c>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4"/>
      <c r="AJ31" s="30"/>
      <c r="AK31" s="30"/>
      <c r="AL31" s="30"/>
      <c r="AM31" s="30"/>
      <c r="AN31" s="30"/>
      <c r="AO31" s="30"/>
    </row>
    <row r="32" spans="1:41" s="7" customFormat="1" x14ac:dyDescent="0.3">
      <c r="B32" s="195" t="s">
        <v>66</v>
      </c>
      <c r="C32" s="196"/>
      <c r="D32" s="215"/>
      <c r="E32" s="93"/>
      <c r="F32" s="93">
        <f>'gebruikte gegevens'!$B$28</f>
        <v>0</v>
      </c>
      <c r="G32" s="93">
        <f>'gebruikte gegevens'!$B$28</f>
        <v>0</v>
      </c>
      <c r="H32" s="93">
        <f>'gebruikte gegevens'!$B$28</f>
        <v>0</v>
      </c>
      <c r="I32" s="93">
        <f>'gebruikte gegevens'!$B$28</f>
        <v>0</v>
      </c>
      <c r="J32" s="93">
        <f>'gebruikte gegevens'!$B$28</f>
        <v>0</v>
      </c>
      <c r="K32" s="93">
        <f>'gebruikte gegevens'!$B$28</f>
        <v>0</v>
      </c>
      <c r="L32" s="93">
        <f>'gebruikte gegevens'!$B$28</f>
        <v>0</v>
      </c>
      <c r="M32" s="93">
        <f>'gebruikte gegevens'!$B$28</f>
        <v>0</v>
      </c>
      <c r="N32" s="93">
        <f>'gebruikte gegevens'!$B$28</f>
        <v>0</v>
      </c>
      <c r="O32" s="93">
        <f>'gebruikte gegevens'!$B$28</f>
        <v>0</v>
      </c>
      <c r="P32" s="93">
        <f>'gebruikte gegevens'!$B$28</f>
        <v>0</v>
      </c>
      <c r="Q32" s="93">
        <f>'gebruikte gegevens'!$B$28</f>
        <v>0</v>
      </c>
      <c r="R32" s="93">
        <f>'gebruikte gegevens'!$B$28</f>
        <v>0</v>
      </c>
      <c r="S32" s="93">
        <f>'gebruikte gegevens'!$B$28</f>
        <v>0</v>
      </c>
      <c r="T32" s="93">
        <f>'gebruikte gegevens'!$B$28</f>
        <v>0</v>
      </c>
      <c r="U32" s="93">
        <f>'gebruikte gegevens'!$B$28</f>
        <v>0</v>
      </c>
      <c r="V32" s="93">
        <f>'gebruikte gegevens'!$B$28</f>
        <v>0</v>
      </c>
      <c r="W32" s="93">
        <f>'gebruikte gegevens'!$B$28</f>
        <v>0</v>
      </c>
      <c r="X32" s="93">
        <f>'gebruikte gegevens'!$B$28</f>
        <v>0</v>
      </c>
      <c r="Y32" s="93">
        <f>'gebruikte gegevens'!$B$28</f>
        <v>0</v>
      </c>
      <c r="Z32" s="93">
        <f>'gebruikte gegevens'!$B$28</f>
        <v>0</v>
      </c>
      <c r="AA32" s="93">
        <f>'gebruikte gegevens'!$B$28</f>
        <v>0</v>
      </c>
      <c r="AB32" s="93">
        <f>'gebruikte gegevens'!$B$28</f>
        <v>0</v>
      </c>
      <c r="AC32" s="93">
        <f>'gebruikte gegevens'!$B$28</f>
        <v>0</v>
      </c>
      <c r="AD32" s="93">
        <f>'gebruikte gegevens'!$B$28</f>
        <v>0</v>
      </c>
      <c r="AE32" s="93">
        <f>'gebruikte gegevens'!$B$28</f>
        <v>0</v>
      </c>
      <c r="AF32" s="93">
        <f>'gebruikte gegevens'!$B$28</f>
        <v>0</v>
      </c>
      <c r="AG32" s="93">
        <f>'gebruikte gegevens'!$B$28</f>
        <v>0</v>
      </c>
      <c r="AH32" s="93">
        <f>'gebruikte gegevens'!$B$28</f>
        <v>0</v>
      </c>
      <c r="AI32" s="93">
        <f>'gebruikte gegevens'!$B$28</f>
        <v>0</v>
      </c>
      <c r="AJ32" s="30"/>
      <c r="AK32" s="30"/>
      <c r="AL32" s="30"/>
      <c r="AM32" s="30"/>
      <c r="AN32" s="30"/>
      <c r="AO32" s="30"/>
    </row>
    <row r="33" spans="1:41" s="7" customFormat="1" x14ac:dyDescent="0.3">
      <c r="B33" s="180" t="s">
        <v>67</v>
      </c>
      <c r="C33" s="181"/>
      <c r="D33" s="181"/>
      <c r="E33" s="97">
        <f t="shared" ref="E33:Y33" si="0">SUM(E29:E32)</f>
        <v>0</v>
      </c>
      <c r="F33" s="95">
        <f t="shared" si="0"/>
        <v>0</v>
      </c>
      <c r="G33" s="95">
        <f t="shared" si="0"/>
        <v>0</v>
      </c>
      <c r="H33" s="95">
        <f t="shared" si="0"/>
        <v>0</v>
      </c>
      <c r="I33" s="95">
        <f t="shared" si="0"/>
        <v>0</v>
      </c>
      <c r="J33" s="95">
        <f t="shared" si="0"/>
        <v>0</v>
      </c>
      <c r="K33" s="95">
        <f t="shared" si="0"/>
        <v>0</v>
      </c>
      <c r="L33" s="95">
        <f t="shared" si="0"/>
        <v>0</v>
      </c>
      <c r="M33" s="95">
        <f t="shared" si="0"/>
        <v>0</v>
      </c>
      <c r="N33" s="95">
        <f t="shared" si="0"/>
        <v>0</v>
      </c>
      <c r="O33" s="95">
        <f t="shared" si="0"/>
        <v>0</v>
      </c>
      <c r="P33" s="95">
        <f t="shared" si="0"/>
        <v>0</v>
      </c>
      <c r="Q33" s="95">
        <f t="shared" si="0"/>
        <v>0</v>
      </c>
      <c r="R33" s="95">
        <f t="shared" si="0"/>
        <v>0</v>
      </c>
      <c r="S33" s="95">
        <f t="shared" si="0"/>
        <v>0</v>
      </c>
      <c r="T33" s="95">
        <f>SUM(T29:T32)</f>
        <v>0</v>
      </c>
      <c r="U33" s="95">
        <f t="shared" si="0"/>
        <v>0</v>
      </c>
      <c r="V33" s="95">
        <f t="shared" si="0"/>
        <v>0</v>
      </c>
      <c r="W33" s="95">
        <f t="shared" si="0"/>
        <v>0</v>
      </c>
      <c r="X33" s="95">
        <f t="shared" si="0"/>
        <v>0</v>
      </c>
      <c r="Y33" s="95">
        <f t="shared" si="0"/>
        <v>0</v>
      </c>
      <c r="Z33" s="95">
        <f t="shared" ref="Z33:AI33" si="1">SUM(Z29:Z32)</f>
        <v>0</v>
      </c>
      <c r="AA33" s="95">
        <f t="shared" si="1"/>
        <v>0</v>
      </c>
      <c r="AB33" s="95">
        <f t="shared" si="1"/>
        <v>0</v>
      </c>
      <c r="AC33" s="95">
        <f t="shared" si="1"/>
        <v>0</v>
      </c>
      <c r="AD33" s="95">
        <f t="shared" si="1"/>
        <v>0</v>
      </c>
      <c r="AE33" s="95">
        <f t="shared" si="1"/>
        <v>0</v>
      </c>
      <c r="AF33" s="95">
        <f t="shared" si="1"/>
        <v>0</v>
      </c>
      <c r="AG33" s="95">
        <f t="shared" si="1"/>
        <v>0</v>
      </c>
      <c r="AH33" s="95">
        <f t="shared" si="1"/>
        <v>0</v>
      </c>
      <c r="AI33" s="96">
        <f t="shared" si="1"/>
        <v>0</v>
      </c>
      <c r="AJ33" s="30"/>
      <c r="AK33" s="30"/>
      <c r="AL33" s="30"/>
      <c r="AM33" s="30"/>
      <c r="AN33" s="30"/>
      <c r="AO33" s="30"/>
    </row>
    <row r="34" spans="1:41" s="7" customFormat="1" x14ac:dyDescent="0.3">
      <c r="D34" s="8"/>
      <c r="E34" s="26"/>
      <c r="F34" s="26"/>
      <c r="G34" s="26"/>
      <c r="H34" s="26"/>
      <c r="I34" s="26"/>
      <c r="J34" s="26"/>
      <c r="K34" s="26"/>
      <c r="L34" s="26"/>
      <c r="M34" s="26"/>
      <c r="N34" s="26"/>
      <c r="O34" s="26"/>
      <c r="P34" s="26"/>
      <c r="Q34" s="26"/>
      <c r="R34" s="26"/>
      <c r="S34" s="26"/>
      <c r="T34" s="26"/>
    </row>
    <row r="35" spans="1:41" s="19" customFormat="1" ht="13.2" x14ac:dyDescent="0.3">
      <c r="A35" s="216" t="s">
        <v>68</v>
      </c>
      <c r="B35" s="217"/>
      <c r="C35" s="217"/>
      <c r="D35" s="218"/>
    </row>
    <row r="36" spans="1:41" s="19" customFormat="1" ht="13.2" x14ac:dyDescent="0.25">
      <c r="A36" s="130" t="s">
        <v>69</v>
      </c>
      <c r="B36" s="131" t="s">
        <v>70</v>
      </c>
      <c r="C36" s="132" t="e">
        <f>IRR(E33:AI33)</f>
        <v>#NUM!</v>
      </c>
      <c r="D36" s="133"/>
      <c r="H36" s="88"/>
      <c r="I36" s="88"/>
      <c r="J36" s="88"/>
      <c r="K36" s="88"/>
      <c r="L36" s="88"/>
      <c r="M36" s="88"/>
      <c r="N36" s="88"/>
      <c r="O36" s="88"/>
      <c r="P36" s="88"/>
      <c r="Q36" s="88"/>
      <c r="R36" s="88" t="e">
        <f>SUM(#REF!)/POWER(1+$C36/100,#REF!)</f>
        <v>#REF!</v>
      </c>
      <c r="S36" s="88" t="e">
        <f>SUM(#REF!)/POWER(1+$C36/100,#REF!)</f>
        <v>#REF!</v>
      </c>
      <c r="T36" s="88" t="e">
        <f>SUM(#REF!)/POWER(1+$C36/100,#REF!)</f>
        <v>#REF!</v>
      </c>
      <c r="U36" s="36"/>
      <c r="V36" s="36"/>
      <c r="W36" s="36"/>
      <c r="X36" s="36"/>
      <c r="Y36" s="36"/>
    </row>
    <row r="37" spans="1:41" s="7" customFormat="1" x14ac:dyDescent="0.3">
      <c r="A37" s="37"/>
      <c r="B37" s="10"/>
      <c r="C37" s="38">
        <v>0</v>
      </c>
      <c r="D37" s="8"/>
    </row>
    <row r="38" spans="1:41" s="7" customFormat="1" x14ac:dyDescent="0.3">
      <c r="A38" s="39" t="s">
        <v>71</v>
      </c>
      <c r="D38" s="8"/>
    </row>
    <row r="39" spans="1:41" s="7" customFormat="1" x14ac:dyDescent="0.3"/>
    <row r="40" spans="1:41" s="7" customFormat="1" ht="20.100000000000001" customHeight="1" x14ac:dyDescent="0.3">
      <c r="C40" s="182" t="s">
        <v>72</v>
      </c>
      <c r="D40" s="219" t="s">
        <v>73</v>
      </c>
      <c r="E40" s="203" t="s">
        <v>62</v>
      </c>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5"/>
    </row>
    <row r="41" spans="1:41" s="7" customFormat="1" x14ac:dyDescent="0.3">
      <c r="C41" s="182"/>
      <c r="D41" s="220"/>
      <c r="E41" s="117">
        <v>0</v>
      </c>
      <c r="F41" s="118">
        <v>1</v>
      </c>
      <c r="G41" s="118">
        <v>2</v>
      </c>
      <c r="H41" s="118">
        <v>3</v>
      </c>
      <c r="I41" s="118">
        <v>4</v>
      </c>
      <c r="J41" s="118">
        <v>5</v>
      </c>
      <c r="K41" s="118">
        <v>6</v>
      </c>
      <c r="L41" s="118">
        <v>7</v>
      </c>
      <c r="M41" s="118">
        <v>8</v>
      </c>
      <c r="N41" s="118">
        <v>9</v>
      </c>
      <c r="O41" s="118">
        <v>10</v>
      </c>
      <c r="P41" s="118">
        <v>11</v>
      </c>
      <c r="Q41" s="118">
        <v>12</v>
      </c>
      <c r="R41" s="118">
        <v>13</v>
      </c>
      <c r="S41" s="118">
        <v>14</v>
      </c>
      <c r="T41" s="108">
        <v>15</v>
      </c>
      <c r="U41" s="118">
        <v>16</v>
      </c>
      <c r="V41" s="108">
        <v>17</v>
      </c>
      <c r="W41" s="118">
        <v>18</v>
      </c>
      <c r="X41" s="108">
        <v>19</v>
      </c>
      <c r="Y41" s="118">
        <v>20</v>
      </c>
      <c r="Z41" s="118">
        <v>21</v>
      </c>
      <c r="AA41" s="118">
        <v>22</v>
      </c>
      <c r="AB41" s="118">
        <v>23</v>
      </c>
      <c r="AC41" s="118">
        <v>24</v>
      </c>
      <c r="AD41" s="118">
        <v>25</v>
      </c>
      <c r="AE41" s="118">
        <v>26</v>
      </c>
      <c r="AF41" s="118">
        <v>27</v>
      </c>
      <c r="AG41" s="118">
        <v>28</v>
      </c>
      <c r="AH41" s="118">
        <v>29</v>
      </c>
      <c r="AI41" s="119">
        <v>30</v>
      </c>
    </row>
    <row r="42" spans="1:41" s="7" customFormat="1" x14ac:dyDescent="0.3">
      <c r="C42" s="40">
        <v>0</v>
      </c>
      <c r="D42" s="41">
        <f>SUM(E42:AI42)</f>
        <v>0</v>
      </c>
      <c r="E42" s="42">
        <f>SUM(E$29:E$32)</f>
        <v>0</v>
      </c>
      <c r="F42" s="42">
        <f>SUM(F$29:F$32)/POWER(1+$C42/100,F$28)</f>
        <v>0</v>
      </c>
      <c r="G42" s="42">
        <f t="shared" ref="F42:O52" si="2">SUM(G$29:G$32)/POWER(1+$C42/100,G$28)</f>
        <v>0</v>
      </c>
      <c r="H42" s="42">
        <f t="shared" si="2"/>
        <v>0</v>
      </c>
      <c r="I42" s="42">
        <f t="shared" si="2"/>
        <v>0</v>
      </c>
      <c r="J42" s="42">
        <f t="shared" si="2"/>
        <v>0</v>
      </c>
      <c r="K42" s="42">
        <f t="shared" si="2"/>
        <v>0</v>
      </c>
      <c r="L42" s="42">
        <f t="shared" si="2"/>
        <v>0</v>
      </c>
      <c r="M42" s="42">
        <f t="shared" si="2"/>
        <v>0</v>
      </c>
      <c r="N42" s="42">
        <f t="shared" si="2"/>
        <v>0</v>
      </c>
      <c r="O42" s="42">
        <f t="shared" si="2"/>
        <v>0</v>
      </c>
      <c r="P42" s="42">
        <f t="shared" ref="P42:AE52" si="3">SUM(P$29:P$32)/POWER(1+$C42/100,P$28)</f>
        <v>0</v>
      </c>
      <c r="Q42" s="42">
        <f t="shared" si="3"/>
        <v>0</v>
      </c>
      <c r="R42" s="42">
        <f t="shared" si="3"/>
        <v>0</v>
      </c>
      <c r="S42" s="42">
        <f t="shared" si="3"/>
        <v>0</v>
      </c>
      <c r="T42" s="42">
        <f t="shared" si="3"/>
        <v>0</v>
      </c>
      <c r="U42" s="42">
        <f t="shared" si="3"/>
        <v>0</v>
      </c>
      <c r="V42" s="42">
        <f t="shared" si="3"/>
        <v>0</v>
      </c>
      <c r="W42" s="42">
        <f t="shared" si="3"/>
        <v>0</v>
      </c>
      <c r="X42" s="42">
        <f t="shared" si="3"/>
        <v>0</v>
      </c>
      <c r="Y42" s="42">
        <f t="shared" si="3"/>
        <v>0</v>
      </c>
      <c r="Z42" s="45">
        <f t="shared" si="3"/>
        <v>0</v>
      </c>
      <c r="AA42" s="45">
        <f t="shared" si="3"/>
        <v>0</v>
      </c>
      <c r="AB42" s="45">
        <f t="shared" si="3"/>
        <v>0</v>
      </c>
      <c r="AC42" s="45">
        <f t="shared" si="3"/>
        <v>0</v>
      </c>
      <c r="AD42" s="45">
        <f t="shared" si="3"/>
        <v>0</v>
      </c>
      <c r="AE42" s="45">
        <f t="shared" si="3"/>
        <v>0</v>
      </c>
      <c r="AF42" s="45">
        <f t="shared" ref="Z42:AI52" si="4">SUM(AF$29:AF$32)/POWER(1+$C42/100,AF$28)</f>
        <v>0</v>
      </c>
      <c r="AG42" s="45">
        <f t="shared" si="4"/>
        <v>0</v>
      </c>
      <c r="AH42" s="45">
        <f t="shared" si="4"/>
        <v>0</v>
      </c>
      <c r="AI42" s="47">
        <f t="shared" si="4"/>
        <v>0</v>
      </c>
    </row>
    <row r="43" spans="1:41" s="7" customFormat="1" x14ac:dyDescent="0.3">
      <c r="C43" s="43">
        <f>C42+5</f>
        <v>5</v>
      </c>
      <c r="D43" s="44">
        <f t="shared" ref="D43:D52" si="5">SUM(E43:AI43)</f>
        <v>0</v>
      </c>
      <c r="E43" s="45">
        <f t="shared" ref="E43:E52" si="6">SUM(E$29:E$32)</f>
        <v>0</v>
      </c>
      <c r="F43" s="46">
        <f t="shared" si="2"/>
        <v>0</v>
      </c>
      <c r="G43" s="46">
        <f t="shared" si="2"/>
        <v>0</v>
      </c>
      <c r="H43" s="46">
        <f t="shared" si="2"/>
        <v>0</v>
      </c>
      <c r="I43" s="46">
        <f t="shared" si="2"/>
        <v>0</v>
      </c>
      <c r="J43" s="46">
        <f t="shared" si="2"/>
        <v>0</v>
      </c>
      <c r="K43" s="46">
        <f t="shared" si="2"/>
        <v>0</v>
      </c>
      <c r="L43" s="46">
        <f t="shared" si="2"/>
        <v>0</v>
      </c>
      <c r="M43" s="46">
        <f t="shared" si="2"/>
        <v>0</v>
      </c>
      <c r="N43" s="46">
        <f t="shared" si="2"/>
        <v>0</v>
      </c>
      <c r="O43" s="46">
        <f t="shared" si="2"/>
        <v>0</v>
      </c>
      <c r="P43" s="45">
        <f t="shared" si="3"/>
        <v>0</v>
      </c>
      <c r="Q43" s="45">
        <f t="shared" si="3"/>
        <v>0</v>
      </c>
      <c r="R43" s="45">
        <f t="shared" si="3"/>
        <v>0</v>
      </c>
      <c r="S43" s="45">
        <f t="shared" si="3"/>
        <v>0</v>
      </c>
      <c r="T43" s="45">
        <f t="shared" si="3"/>
        <v>0</v>
      </c>
      <c r="U43" s="45">
        <f t="shared" si="3"/>
        <v>0</v>
      </c>
      <c r="V43" s="45">
        <f t="shared" si="3"/>
        <v>0</v>
      </c>
      <c r="W43" s="45">
        <f t="shared" si="3"/>
        <v>0</v>
      </c>
      <c r="X43" s="45">
        <f t="shared" si="3"/>
        <v>0</v>
      </c>
      <c r="Y43" s="45">
        <f t="shared" si="3"/>
        <v>0</v>
      </c>
      <c r="Z43" s="45">
        <f t="shared" si="4"/>
        <v>0</v>
      </c>
      <c r="AA43" s="45">
        <f t="shared" si="4"/>
        <v>0</v>
      </c>
      <c r="AB43" s="45">
        <f t="shared" si="4"/>
        <v>0</v>
      </c>
      <c r="AC43" s="45">
        <f t="shared" si="4"/>
        <v>0</v>
      </c>
      <c r="AD43" s="45">
        <f t="shared" si="4"/>
        <v>0</v>
      </c>
      <c r="AE43" s="45">
        <f t="shared" si="4"/>
        <v>0</v>
      </c>
      <c r="AF43" s="45">
        <f t="shared" si="4"/>
        <v>0</v>
      </c>
      <c r="AG43" s="45">
        <f t="shared" si="4"/>
        <v>0</v>
      </c>
      <c r="AH43" s="45">
        <f t="shared" si="4"/>
        <v>0</v>
      </c>
      <c r="AI43" s="47">
        <f t="shared" si="4"/>
        <v>0</v>
      </c>
    </row>
    <row r="44" spans="1:41" s="7" customFormat="1" x14ac:dyDescent="0.3">
      <c r="C44" s="43">
        <f>C43+5</f>
        <v>10</v>
      </c>
      <c r="D44" s="44">
        <f t="shared" si="5"/>
        <v>0</v>
      </c>
      <c r="E44" s="45">
        <f t="shared" si="6"/>
        <v>0</v>
      </c>
      <c r="F44" s="46">
        <f t="shared" si="2"/>
        <v>0</v>
      </c>
      <c r="G44" s="46">
        <f t="shared" si="2"/>
        <v>0</v>
      </c>
      <c r="H44" s="46">
        <f t="shared" si="2"/>
        <v>0</v>
      </c>
      <c r="I44" s="46">
        <f t="shared" si="2"/>
        <v>0</v>
      </c>
      <c r="J44" s="46">
        <f t="shared" si="2"/>
        <v>0</v>
      </c>
      <c r="K44" s="46">
        <f t="shared" si="2"/>
        <v>0</v>
      </c>
      <c r="L44" s="46">
        <f t="shared" si="2"/>
        <v>0</v>
      </c>
      <c r="M44" s="46">
        <f t="shared" si="2"/>
        <v>0</v>
      </c>
      <c r="N44" s="46">
        <f t="shared" si="2"/>
        <v>0</v>
      </c>
      <c r="O44" s="46">
        <f t="shared" si="2"/>
        <v>0</v>
      </c>
      <c r="P44" s="45">
        <f t="shared" si="3"/>
        <v>0</v>
      </c>
      <c r="Q44" s="45">
        <f t="shared" si="3"/>
        <v>0</v>
      </c>
      <c r="R44" s="45">
        <f t="shared" si="3"/>
        <v>0</v>
      </c>
      <c r="S44" s="45">
        <f t="shared" si="3"/>
        <v>0</v>
      </c>
      <c r="T44" s="45">
        <f t="shared" si="3"/>
        <v>0</v>
      </c>
      <c r="U44" s="45">
        <f t="shared" si="3"/>
        <v>0</v>
      </c>
      <c r="V44" s="45">
        <f t="shared" si="3"/>
        <v>0</v>
      </c>
      <c r="W44" s="45">
        <f t="shared" si="3"/>
        <v>0</v>
      </c>
      <c r="X44" s="45">
        <f t="shared" si="3"/>
        <v>0</v>
      </c>
      <c r="Y44" s="45">
        <f t="shared" si="3"/>
        <v>0</v>
      </c>
      <c r="Z44" s="45">
        <f t="shared" si="4"/>
        <v>0</v>
      </c>
      <c r="AA44" s="45">
        <f t="shared" si="4"/>
        <v>0</v>
      </c>
      <c r="AB44" s="45">
        <f t="shared" si="4"/>
        <v>0</v>
      </c>
      <c r="AC44" s="45">
        <f t="shared" si="4"/>
        <v>0</v>
      </c>
      <c r="AD44" s="45">
        <f t="shared" si="4"/>
        <v>0</v>
      </c>
      <c r="AE44" s="45">
        <f t="shared" si="4"/>
        <v>0</v>
      </c>
      <c r="AF44" s="45">
        <f t="shared" si="4"/>
        <v>0</v>
      </c>
      <c r="AG44" s="45">
        <f t="shared" si="4"/>
        <v>0</v>
      </c>
      <c r="AH44" s="45">
        <f t="shared" si="4"/>
        <v>0</v>
      </c>
      <c r="AI44" s="47">
        <f t="shared" si="4"/>
        <v>0</v>
      </c>
    </row>
    <row r="45" spans="1:41" s="7" customFormat="1" x14ac:dyDescent="0.3">
      <c r="A45" s="26"/>
      <c r="C45" s="43">
        <f t="shared" ref="C45:C52" si="7">C44+5</f>
        <v>15</v>
      </c>
      <c r="D45" s="44">
        <f t="shared" si="5"/>
        <v>0</v>
      </c>
      <c r="E45" s="45">
        <f t="shared" si="6"/>
        <v>0</v>
      </c>
      <c r="F45" s="46">
        <f t="shared" si="2"/>
        <v>0</v>
      </c>
      <c r="G45" s="46">
        <f t="shared" si="2"/>
        <v>0</v>
      </c>
      <c r="H45" s="46">
        <f t="shared" si="2"/>
        <v>0</v>
      </c>
      <c r="I45" s="46">
        <f t="shared" si="2"/>
        <v>0</v>
      </c>
      <c r="J45" s="46">
        <f t="shared" si="2"/>
        <v>0</v>
      </c>
      <c r="K45" s="46">
        <f t="shared" si="2"/>
        <v>0</v>
      </c>
      <c r="L45" s="46">
        <f t="shared" si="2"/>
        <v>0</v>
      </c>
      <c r="M45" s="46">
        <f t="shared" si="2"/>
        <v>0</v>
      </c>
      <c r="N45" s="46">
        <f t="shared" si="2"/>
        <v>0</v>
      </c>
      <c r="O45" s="46">
        <f t="shared" si="2"/>
        <v>0</v>
      </c>
      <c r="P45" s="45">
        <f t="shared" si="3"/>
        <v>0</v>
      </c>
      <c r="Q45" s="45">
        <f t="shared" si="3"/>
        <v>0</v>
      </c>
      <c r="R45" s="45">
        <f t="shared" si="3"/>
        <v>0</v>
      </c>
      <c r="S45" s="45">
        <f t="shared" si="3"/>
        <v>0</v>
      </c>
      <c r="T45" s="45">
        <f t="shared" si="3"/>
        <v>0</v>
      </c>
      <c r="U45" s="45">
        <f t="shared" si="3"/>
        <v>0</v>
      </c>
      <c r="V45" s="45">
        <f t="shared" si="3"/>
        <v>0</v>
      </c>
      <c r="W45" s="45">
        <f t="shared" si="3"/>
        <v>0</v>
      </c>
      <c r="X45" s="45">
        <f t="shared" si="3"/>
        <v>0</v>
      </c>
      <c r="Y45" s="45">
        <f t="shared" si="3"/>
        <v>0</v>
      </c>
      <c r="Z45" s="45">
        <f t="shared" si="4"/>
        <v>0</v>
      </c>
      <c r="AA45" s="45">
        <f t="shared" si="4"/>
        <v>0</v>
      </c>
      <c r="AB45" s="45">
        <f t="shared" si="4"/>
        <v>0</v>
      </c>
      <c r="AC45" s="45">
        <f t="shared" si="4"/>
        <v>0</v>
      </c>
      <c r="AD45" s="45">
        <f t="shared" si="4"/>
        <v>0</v>
      </c>
      <c r="AE45" s="45">
        <f t="shared" si="4"/>
        <v>0</v>
      </c>
      <c r="AF45" s="45">
        <f t="shared" si="4"/>
        <v>0</v>
      </c>
      <c r="AG45" s="45">
        <f t="shared" si="4"/>
        <v>0</v>
      </c>
      <c r="AH45" s="45">
        <f t="shared" si="4"/>
        <v>0</v>
      </c>
      <c r="AI45" s="47">
        <f t="shared" si="4"/>
        <v>0</v>
      </c>
    </row>
    <row r="46" spans="1:41" s="7" customFormat="1" x14ac:dyDescent="0.3">
      <c r="C46" s="43">
        <f t="shared" si="7"/>
        <v>20</v>
      </c>
      <c r="D46" s="44">
        <f t="shared" si="5"/>
        <v>0</v>
      </c>
      <c r="E46" s="45">
        <f t="shared" si="6"/>
        <v>0</v>
      </c>
      <c r="F46" s="46">
        <f t="shared" si="2"/>
        <v>0</v>
      </c>
      <c r="G46" s="46">
        <f t="shared" si="2"/>
        <v>0</v>
      </c>
      <c r="H46" s="46">
        <f t="shared" si="2"/>
        <v>0</v>
      </c>
      <c r="I46" s="46">
        <f t="shared" si="2"/>
        <v>0</v>
      </c>
      <c r="J46" s="46">
        <f t="shared" si="2"/>
        <v>0</v>
      </c>
      <c r="K46" s="46">
        <f t="shared" si="2"/>
        <v>0</v>
      </c>
      <c r="L46" s="46">
        <f t="shared" si="2"/>
        <v>0</v>
      </c>
      <c r="M46" s="46">
        <f t="shared" si="2"/>
        <v>0</v>
      </c>
      <c r="N46" s="46">
        <f t="shared" si="2"/>
        <v>0</v>
      </c>
      <c r="O46" s="46">
        <f t="shared" si="2"/>
        <v>0</v>
      </c>
      <c r="P46" s="45">
        <f t="shared" si="3"/>
        <v>0</v>
      </c>
      <c r="Q46" s="45">
        <f t="shared" si="3"/>
        <v>0</v>
      </c>
      <c r="R46" s="45">
        <f t="shared" si="3"/>
        <v>0</v>
      </c>
      <c r="S46" s="45">
        <f t="shared" si="3"/>
        <v>0</v>
      </c>
      <c r="T46" s="45">
        <f t="shared" si="3"/>
        <v>0</v>
      </c>
      <c r="U46" s="45">
        <f t="shared" si="3"/>
        <v>0</v>
      </c>
      <c r="V46" s="45">
        <f t="shared" si="3"/>
        <v>0</v>
      </c>
      <c r="W46" s="45">
        <f t="shared" si="3"/>
        <v>0</v>
      </c>
      <c r="X46" s="45">
        <f t="shared" si="3"/>
        <v>0</v>
      </c>
      <c r="Y46" s="45">
        <f t="shared" si="3"/>
        <v>0</v>
      </c>
      <c r="Z46" s="45">
        <f t="shared" si="4"/>
        <v>0</v>
      </c>
      <c r="AA46" s="45">
        <f t="shared" si="4"/>
        <v>0</v>
      </c>
      <c r="AB46" s="45">
        <f t="shared" si="4"/>
        <v>0</v>
      </c>
      <c r="AC46" s="45">
        <f t="shared" si="4"/>
        <v>0</v>
      </c>
      <c r="AD46" s="45">
        <f t="shared" si="4"/>
        <v>0</v>
      </c>
      <c r="AE46" s="45">
        <f t="shared" si="4"/>
        <v>0</v>
      </c>
      <c r="AF46" s="45">
        <f t="shared" si="4"/>
        <v>0</v>
      </c>
      <c r="AG46" s="45">
        <f t="shared" si="4"/>
        <v>0</v>
      </c>
      <c r="AH46" s="45">
        <f t="shared" si="4"/>
        <v>0</v>
      </c>
      <c r="AI46" s="47">
        <f t="shared" si="4"/>
        <v>0</v>
      </c>
    </row>
    <row r="47" spans="1:41" s="7" customFormat="1" x14ac:dyDescent="0.3">
      <c r="C47" s="43">
        <f t="shared" si="7"/>
        <v>25</v>
      </c>
      <c r="D47" s="44">
        <f t="shared" si="5"/>
        <v>0</v>
      </c>
      <c r="E47" s="45">
        <f t="shared" si="6"/>
        <v>0</v>
      </c>
      <c r="F47" s="46">
        <f t="shared" si="2"/>
        <v>0</v>
      </c>
      <c r="G47" s="46">
        <f t="shared" si="2"/>
        <v>0</v>
      </c>
      <c r="H47" s="46">
        <f t="shared" si="2"/>
        <v>0</v>
      </c>
      <c r="I47" s="46">
        <f t="shared" si="2"/>
        <v>0</v>
      </c>
      <c r="J47" s="46">
        <f t="shared" si="2"/>
        <v>0</v>
      </c>
      <c r="K47" s="46">
        <f t="shared" si="2"/>
        <v>0</v>
      </c>
      <c r="L47" s="46">
        <f t="shared" si="2"/>
        <v>0</v>
      </c>
      <c r="M47" s="46">
        <f t="shared" si="2"/>
        <v>0</v>
      </c>
      <c r="N47" s="46">
        <f t="shared" si="2"/>
        <v>0</v>
      </c>
      <c r="O47" s="46">
        <f t="shared" si="2"/>
        <v>0</v>
      </c>
      <c r="P47" s="45">
        <f t="shared" si="3"/>
        <v>0</v>
      </c>
      <c r="Q47" s="45">
        <f t="shared" si="3"/>
        <v>0</v>
      </c>
      <c r="R47" s="45">
        <f t="shared" si="3"/>
        <v>0</v>
      </c>
      <c r="S47" s="45">
        <f t="shared" si="3"/>
        <v>0</v>
      </c>
      <c r="T47" s="45">
        <f t="shared" si="3"/>
        <v>0</v>
      </c>
      <c r="U47" s="45">
        <f t="shared" si="3"/>
        <v>0</v>
      </c>
      <c r="V47" s="45">
        <f t="shared" si="3"/>
        <v>0</v>
      </c>
      <c r="W47" s="45">
        <f t="shared" si="3"/>
        <v>0</v>
      </c>
      <c r="X47" s="45">
        <f t="shared" si="3"/>
        <v>0</v>
      </c>
      <c r="Y47" s="45">
        <f t="shared" si="3"/>
        <v>0</v>
      </c>
      <c r="Z47" s="45">
        <f t="shared" si="4"/>
        <v>0</v>
      </c>
      <c r="AA47" s="45">
        <f t="shared" si="4"/>
        <v>0</v>
      </c>
      <c r="AB47" s="45">
        <f t="shared" si="4"/>
        <v>0</v>
      </c>
      <c r="AC47" s="45">
        <f t="shared" si="4"/>
        <v>0</v>
      </c>
      <c r="AD47" s="45">
        <f t="shared" si="4"/>
        <v>0</v>
      </c>
      <c r="AE47" s="45">
        <f t="shared" si="4"/>
        <v>0</v>
      </c>
      <c r="AF47" s="45">
        <f t="shared" si="4"/>
        <v>0</v>
      </c>
      <c r="AG47" s="45">
        <f t="shared" si="4"/>
        <v>0</v>
      </c>
      <c r="AH47" s="45">
        <f t="shared" si="4"/>
        <v>0</v>
      </c>
      <c r="AI47" s="47">
        <f t="shared" si="4"/>
        <v>0</v>
      </c>
    </row>
    <row r="48" spans="1:41" s="7" customFormat="1" x14ac:dyDescent="0.3">
      <c r="C48" s="43">
        <f t="shared" si="7"/>
        <v>30</v>
      </c>
      <c r="D48" s="44">
        <f t="shared" si="5"/>
        <v>0</v>
      </c>
      <c r="E48" s="45">
        <f t="shared" si="6"/>
        <v>0</v>
      </c>
      <c r="F48" s="46">
        <f t="shared" si="2"/>
        <v>0</v>
      </c>
      <c r="G48" s="46">
        <f t="shared" si="2"/>
        <v>0</v>
      </c>
      <c r="H48" s="46">
        <f t="shared" si="2"/>
        <v>0</v>
      </c>
      <c r="I48" s="46">
        <f t="shared" si="2"/>
        <v>0</v>
      </c>
      <c r="J48" s="46">
        <f t="shared" si="2"/>
        <v>0</v>
      </c>
      <c r="K48" s="46">
        <f t="shared" si="2"/>
        <v>0</v>
      </c>
      <c r="L48" s="46">
        <f t="shared" si="2"/>
        <v>0</v>
      </c>
      <c r="M48" s="46">
        <f t="shared" si="2"/>
        <v>0</v>
      </c>
      <c r="N48" s="46">
        <f t="shared" si="2"/>
        <v>0</v>
      </c>
      <c r="O48" s="46">
        <f t="shared" si="2"/>
        <v>0</v>
      </c>
      <c r="P48" s="45">
        <f t="shared" si="3"/>
        <v>0</v>
      </c>
      <c r="Q48" s="45">
        <f t="shared" si="3"/>
        <v>0</v>
      </c>
      <c r="R48" s="45">
        <f t="shared" si="3"/>
        <v>0</v>
      </c>
      <c r="S48" s="45">
        <f t="shared" si="3"/>
        <v>0</v>
      </c>
      <c r="T48" s="45">
        <f t="shared" si="3"/>
        <v>0</v>
      </c>
      <c r="U48" s="45">
        <f t="shared" si="3"/>
        <v>0</v>
      </c>
      <c r="V48" s="45">
        <f t="shared" si="3"/>
        <v>0</v>
      </c>
      <c r="W48" s="45">
        <f t="shared" si="3"/>
        <v>0</v>
      </c>
      <c r="X48" s="45">
        <f t="shared" si="3"/>
        <v>0</v>
      </c>
      <c r="Y48" s="45">
        <f t="shared" si="3"/>
        <v>0</v>
      </c>
      <c r="Z48" s="45">
        <f t="shared" si="4"/>
        <v>0</v>
      </c>
      <c r="AA48" s="45">
        <f t="shared" si="4"/>
        <v>0</v>
      </c>
      <c r="AB48" s="45">
        <f t="shared" si="4"/>
        <v>0</v>
      </c>
      <c r="AC48" s="45">
        <f t="shared" si="4"/>
        <v>0</v>
      </c>
      <c r="AD48" s="45">
        <f t="shared" si="4"/>
        <v>0</v>
      </c>
      <c r="AE48" s="45">
        <f t="shared" si="4"/>
        <v>0</v>
      </c>
      <c r="AF48" s="45">
        <f t="shared" si="4"/>
        <v>0</v>
      </c>
      <c r="AG48" s="45">
        <f t="shared" si="4"/>
        <v>0</v>
      </c>
      <c r="AH48" s="45">
        <f t="shared" si="4"/>
        <v>0</v>
      </c>
      <c r="AI48" s="47">
        <f t="shared" si="4"/>
        <v>0</v>
      </c>
    </row>
    <row r="49" spans="1:35" s="7" customFormat="1" x14ac:dyDescent="0.3">
      <c r="C49" s="43">
        <f t="shared" si="7"/>
        <v>35</v>
      </c>
      <c r="D49" s="44">
        <f t="shared" si="5"/>
        <v>0</v>
      </c>
      <c r="E49" s="45">
        <f t="shared" si="6"/>
        <v>0</v>
      </c>
      <c r="F49" s="46">
        <f t="shared" si="2"/>
        <v>0</v>
      </c>
      <c r="G49" s="46">
        <f t="shared" si="2"/>
        <v>0</v>
      </c>
      <c r="H49" s="46">
        <f t="shared" si="2"/>
        <v>0</v>
      </c>
      <c r="I49" s="46">
        <f t="shared" si="2"/>
        <v>0</v>
      </c>
      <c r="J49" s="46">
        <f t="shared" si="2"/>
        <v>0</v>
      </c>
      <c r="K49" s="46">
        <f t="shared" si="2"/>
        <v>0</v>
      </c>
      <c r="L49" s="46">
        <f t="shared" si="2"/>
        <v>0</v>
      </c>
      <c r="M49" s="46">
        <f t="shared" si="2"/>
        <v>0</v>
      </c>
      <c r="N49" s="46">
        <f t="shared" si="2"/>
        <v>0</v>
      </c>
      <c r="O49" s="46">
        <f t="shared" si="2"/>
        <v>0</v>
      </c>
      <c r="P49" s="45">
        <f t="shared" si="3"/>
        <v>0</v>
      </c>
      <c r="Q49" s="45">
        <f t="shared" si="3"/>
        <v>0</v>
      </c>
      <c r="R49" s="45">
        <f t="shared" si="3"/>
        <v>0</v>
      </c>
      <c r="S49" s="45">
        <f t="shared" si="3"/>
        <v>0</v>
      </c>
      <c r="T49" s="45">
        <f t="shared" si="3"/>
        <v>0</v>
      </c>
      <c r="U49" s="45">
        <f t="shared" si="3"/>
        <v>0</v>
      </c>
      <c r="V49" s="45">
        <f t="shared" si="3"/>
        <v>0</v>
      </c>
      <c r="W49" s="45">
        <f t="shared" si="3"/>
        <v>0</v>
      </c>
      <c r="X49" s="45">
        <f t="shared" si="3"/>
        <v>0</v>
      </c>
      <c r="Y49" s="45">
        <f t="shared" si="3"/>
        <v>0</v>
      </c>
      <c r="Z49" s="45">
        <f t="shared" si="4"/>
        <v>0</v>
      </c>
      <c r="AA49" s="45">
        <f t="shared" si="4"/>
        <v>0</v>
      </c>
      <c r="AB49" s="45">
        <f t="shared" si="4"/>
        <v>0</v>
      </c>
      <c r="AC49" s="45">
        <f t="shared" si="4"/>
        <v>0</v>
      </c>
      <c r="AD49" s="45">
        <f t="shared" si="4"/>
        <v>0</v>
      </c>
      <c r="AE49" s="45">
        <f t="shared" si="4"/>
        <v>0</v>
      </c>
      <c r="AF49" s="45">
        <f t="shared" si="4"/>
        <v>0</v>
      </c>
      <c r="AG49" s="45">
        <f t="shared" si="4"/>
        <v>0</v>
      </c>
      <c r="AH49" s="45">
        <f t="shared" si="4"/>
        <v>0</v>
      </c>
      <c r="AI49" s="47">
        <f t="shared" si="4"/>
        <v>0</v>
      </c>
    </row>
    <row r="50" spans="1:35" s="7" customFormat="1" x14ac:dyDescent="0.3">
      <c r="C50" s="43">
        <f t="shared" si="7"/>
        <v>40</v>
      </c>
      <c r="D50" s="44">
        <f t="shared" si="5"/>
        <v>0</v>
      </c>
      <c r="E50" s="45">
        <f t="shared" si="6"/>
        <v>0</v>
      </c>
      <c r="F50" s="46">
        <f t="shared" si="2"/>
        <v>0</v>
      </c>
      <c r="G50" s="46">
        <f t="shared" si="2"/>
        <v>0</v>
      </c>
      <c r="H50" s="46">
        <f t="shared" si="2"/>
        <v>0</v>
      </c>
      <c r="I50" s="46">
        <f t="shared" si="2"/>
        <v>0</v>
      </c>
      <c r="J50" s="46">
        <f t="shared" si="2"/>
        <v>0</v>
      </c>
      <c r="K50" s="46">
        <f t="shared" si="2"/>
        <v>0</v>
      </c>
      <c r="L50" s="46">
        <f t="shared" si="2"/>
        <v>0</v>
      </c>
      <c r="M50" s="46">
        <f t="shared" si="2"/>
        <v>0</v>
      </c>
      <c r="N50" s="46">
        <f t="shared" si="2"/>
        <v>0</v>
      </c>
      <c r="O50" s="46">
        <f t="shared" si="2"/>
        <v>0</v>
      </c>
      <c r="P50" s="45">
        <f t="shared" si="3"/>
        <v>0</v>
      </c>
      <c r="Q50" s="45">
        <f t="shared" si="3"/>
        <v>0</v>
      </c>
      <c r="R50" s="45">
        <f t="shared" si="3"/>
        <v>0</v>
      </c>
      <c r="S50" s="45">
        <f t="shared" si="3"/>
        <v>0</v>
      </c>
      <c r="T50" s="45">
        <f t="shared" si="3"/>
        <v>0</v>
      </c>
      <c r="U50" s="45">
        <f t="shared" si="3"/>
        <v>0</v>
      </c>
      <c r="V50" s="45">
        <f t="shared" si="3"/>
        <v>0</v>
      </c>
      <c r="W50" s="45">
        <f t="shared" si="3"/>
        <v>0</v>
      </c>
      <c r="X50" s="45">
        <f t="shared" si="3"/>
        <v>0</v>
      </c>
      <c r="Y50" s="45">
        <f t="shared" si="3"/>
        <v>0</v>
      </c>
      <c r="Z50" s="45">
        <f t="shared" si="4"/>
        <v>0</v>
      </c>
      <c r="AA50" s="45">
        <f t="shared" si="4"/>
        <v>0</v>
      </c>
      <c r="AB50" s="45">
        <f t="shared" si="4"/>
        <v>0</v>
      </c>
      <c r="AC50" s="45">
        <f t="shared" si="4"/>
        <v>0</v>
      </c>
      <c r="AD50" s="45">
        <f t="shared" si="4"/>
        <v>0</v>
      </c>
      <c r="AE50" s="45">
        <f t="shared" si="4"/>
        <v>0</v>
      </c>
      <c r="AF50" s="45">
        <f t="shared" si="4"/>
        <v>0</v>
      </c>
      <c r="AG50" s="45">
        <f t="shared" si="4"/>
        <v>0</v>
      </c>
      <c r="AH50" s="45">
        <f t="shared" si="4"/>
        <v>0</v>
      </c>
      <c r="AI50" s="47">
        <f t="shared" si="4"/>
        <v>0</v>
      </c>
    </row>
    <row r="51" spans="1:35" s="7" customFormat="1" x14ac:dyDescent="0.3">
      <c r="C51" s="43">
        <f t="shared" si="7"/>
        <v>45</v>
      </c>
      <c r="D51" s="44">
        <f t="shared" si="5"/>
        <v>0</v>
      </c>
      <c r="E51" s="45">
        <f t="shared" si="6"/>
        <v>0</v>
      </c>
      <c r="F51" s="46">
        <f t="shared" si="2"/>
        <v>0</v>
      </c>
      <c r="G51" s="46">
        <f t="shared" si="2"/>
        <v>0</v>
      </c>
      <c r="H51" s="46">
        <f t="shared" si="2"/>
        <v>0</v>
      </c>
      <c r="I51" s="46">
        <f t="shared" si="2"/>
        <v>0</v>
      </c>
      <c r="J51" s="46">
        <f t="shared" si="2"/>
        <v>0</v>
      </c>
      <c r="K51" s="46">
        <f t="shared" si="2"/>
        <v>0</v>
      </c>
      <c r="L51" s="46">
        <f t="shared" si="2"/>
        <v>0</v>
      </c>
      <c r="M51" s="46">
        <f t="shared" si="2"/>
        <v>0</v>
      </c>
      <c r="N51" s="46">
        <f t="shared" si="2"/>
        <v>0</v>
      </c>
      <c r="O51" s="46">
        <f t="shared" si="2"/>
        <v>0</v>
      </c>
      <c r="P51" s="45">
        <f t="shared" si="3"/>
        <v>0</v>
      </c>
      <c r="Q51" s="45">
        <f t="shared" si="3"/>
        <v>0</v>
      </c>
      <c r="R51" s="45">
        <f t="shared" si="3"/>
        <v>0</v>
      </c>
      <c r="S51" s="45">
        <f t="shared" si="3"/>
        <v>0</v>
      </c>
      <c r="T51" s="45">
        <f t="shared" si="3"/>
        <v>0</v>
      </c>
      <c r="U51" s="45">
        <f t="shared" si="3"/>
        <v>0</v>
      </c>
      <c r="V51" s="45">
        <f t="shared" si="3"/>
        <v>0</v>
      </c>
      <c r="W51" s="45">
        <f t="shared" si="3"/>
        <v>0</v>
      </c>
      <c r="X51" s="45">
        <f t="shared" si="3"/>
        <v>0</v>
      </c>
      <c r="Y51" s="45">
        <f t="shared" si="3"/>
        <v>0</v>
      </c>
      <c r="Z51" s="45">
        <f t="shared" si="4"/>
        <v>0</v>
      </c>
      <c r="AA51" s="45">
        <f t="shared" si="4"/>
        <v>0</v>
      </c>
      <c r="AB51" s="45">
        <f t="shared" si="4"/>
        <v>0</v>
      </c>
      <c r="AC51" s="45">
        <f t="shared" si="4"/>
        <v>0</v>
      </c>
      <c r="AD51" s="45">
        <f t="shared" si="4"/>
        <v>0</v>
      </c>
      <c r="AE51" s="45">
        <f t="shared" si="4"/>
        <v>0</v>
      </c>
      <c r="AF51" s="45">
        <f t="shared" si="4"/>
        <v>0</v>
      </c>
      <c r="AG51" s="45">
        <f t="shared" si="4"/>
        <v>0</v>
      </c>
      <c r="AH51" s="45">
        <f t="shared" si="4"/>
        <v>0</v>
      </c>
      <c r="AI51" s="47">
        <f t="shared" si="4"/>
        <v>0</v>
      </c>
    </row>
    <row r="52" spans="1:35" s="7" customFormat="1" x14ac:dyDescent="0.3">
      <c r="C52" s="48">
        <f t="shared" si="7"/>
        <v>50</v>
      </c>
      <c r="D52" s="49">
        <f t="shared" si="5"/>
        <v>0</v>
      </c>
      <c r="E52" s="50">
        <f t="shared" si="6"/>
        <v>0</v>
      </c>
      <c r="F52" s="51">
        <f t="shared" si="2"/>
        <v>0</v>
      </c>
      <c r="G52" s="51">
        <f t="shared" si="2"/>
        <v>0</v>
      </c>
      <c r="H52" s="51">
        <f t="shared" si="2"/>
        <v>0</v>
      </c>
      <c r="I52" s="51">
        <f t="shared" si="2"/>
        <v>0</v>
      </c>
      <c r="J52" s="51">
        <f t="shared" si="2"/>
        <v>0</v>
      </c>
      <c r="K52" s="51">
        <f t="shared" si="2"/>
        <v>0</v>
      </c>
      <c r="L52" s="51">
        <f t="shared" si="2"/>
        <v>0</v>
      </c>
      <c r="M52" s="51">
        <f t="shared" si="2"/>
        <v>0</v>
      </c>
      <c r="N52" s="51">
        <f t="shared" si="2"/>
        <v>0</v>
      </c>
      <c r="O52" s="51">
        <f t="shared" si="2"/>
        <v>0</v>
      </c>
      <c r="P52" s="50">
        <f t="shared" si="3"/>
        <v>0</v>
      </c>
      <c r="Q52" s="50">
        <f t="shared" si="3"/>
        <v>0</v>
      </c>
      <c r="R52" s="50">
        <f t="shared" si="3"/>
        <v>0</v>
      </c>
      <c r="S52" s="50">
        <f t="shared" si="3"/>
        <v>0</v>
      </c>
      <c r="T52" s="50">
        <f t="shared" si="3"/>
        <v>0</v>
      </c>
      <c r="U52" s="50">
        <f t="shared" si="3"/>
        <v>0</v>
      </c>
      <c r="V52" s="50">
        <f t="shared" si="3"/>
        <v>0</v>
      </c>
      <c r="W52" s="50">
        <f t="shared" si="3"/>
        <v>0</v>
      </c>
      <c r="X52" s="50">
        <f t="shared" si="3"/>
        <v>0</v>
      </c>
      <c r="Y52" s="50">
        <f t="shared" si="3"/>
        <v>0</v>
      </c>
      <c r="Z52" s="50">
        <f t="shared" si="4"/>
        <v>0</v>
      </c>
      <c r="AA52" s="50">
        <f t="shared" si="4"/>
        <v>0</v>
      </c>
      <c r="AB52" s="50">
        <f t="shared" si="4"/>
        <v>0</v>
      </c>
      <c r="AC52" s="50">
        <f t="shared" si="4"/>
        <v>0</v>
      </c>
      <c r="AD52" s="50">
        <f t="shared" si="4"/>
        <v>0</v>
      </c>
      <c r="AE52" s="50">
        <f t="shared" si="4"/>
        <v>0</v>
      </c>
      <c r="AF52" s="50">
        <f t="shared" si="4"/>
        <v>0</v>
      </c>
      <c r="AG52" s="50">
        <f t="shared" si="4"/>
        <v>0</v>
      </c>
      <c r="AH52" s="50">
        <f t="shared" si="4"/>
        <v>0</v>
      </c>
      <c r="AI52" s="52">
        <f t="shared" si="4"/>
        <v>0</v>
      </c>
    </row>
    <row r="53" spans="1:35" s="7" customFormat="1" x14ac:dyDescent="0.3">
      <c r="D53" s="53"/>
      <c r="F53" s="54"/>
      <c r="G53" s="54"/>
      <c r="H53" s="54"/>
      <c r="I53" s="54"/>
      <c r="J53" s="54"/>
      <c r="K53" s="54"/>
      <c r="L53" s="54"/>
      <c r="M53" s="54"/>
      <c r="N53" s="54"/>
      <c r="O53" s="54"/>
    </row>
    <row r="54" spans="1:35" s="7" customFormat="1" x14ac:dyDescent="0.3">
      <c r="C54" s="188" t="s">
        <v>74</v>
      </c>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90"/>
    </row>
    <row r="55" spans="1:35" s="7" customFormat="1" x14ac:dyDescent="0.3">
      <c r="C55" s="55"/>
      <c r="D55" s="55"/>
      <c r="E55" s="55"/>
      <c r="F55" s="55"/>
      <c r="G55" s="55"/>
      <c r="H55" s="55"/>
      <c r="I55" s="55"/>
      <c r="J55" s="55"/>
      <c r="K55" s="55"/>
      <c r="L55" s="55"/>
      <c r="M55" s="55"/>
      <c r="N55" s="55"/>
      <c r="O55" s="55"/>
      <c r="P55" s="55"/>
      <c r="Q55" s="55"/>
      <c r="R55" s="55"/>
      <c r="S55" s="55"/>
      <c r="T55" s="55"/>
    </row>
    <row r="56" spans="1:35" s="7" customFormat="1" x14ac:dyDescent="0.3">
      <c r="D56" s="56"/>
    </row>
    <row r="57" spans="1:35" s="57" customFormat="1" ht="20.100000000000001" customHeight="1" x14ac:dyDescent="0.3">
      <c r="A57" s="197" t="s">
        <v>75</v>
      </c>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9"/>
    </row>
    <row r="58" spans="1:35" s="7" customFormat="1" x14ac:dyDescent="0.3">
      <c r="A58" s="19"/>
      <c r="B58" s="19"/>
      <c r="D58" s="56"/>
      <c r="G58" s="19"/>
    </row>
    <row r="59" spans="1:35" s="7" customFormat="1" x14ac:dyDescent="0.3">
      <c r="D59" s="58"/>
      <c r="E59" s="200" t="s">
        <v>62</v>
      </c>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2"/>
    </row>
    <row r="60" spans="1:35" s="7" customFormat="1" x14ac:dyDescent="0.3">
      <c r="D60" s="56"/>
      <c r="E60" s="114">
        <v>0</v>
      </c>
      <c r="F60" s="115">
        <v>1</v>
      </c>
      <c r="G60" s="115">
        <v>2</v>
      </c>
      <c r="H60" s="115">
        <v>3</v>
      </c>
      <c r="I60" s="115">
        <v>4</v>
      </c>
      <c r="J60" s="115">
        <v>5</v>
      </c>
      <c r="K60" s="115">
        <v>6</v>
      </c>
      <c r="L60" s="115">
        <v>7</v>
      </c>
      <c r="M60" s="115">
        <v>8</v>
      </c>
      <c r="N60" s="115">
        <v>9</v>
      </c>
      <c r="O60" s="115">
        <v>10</v>
      </c>
      <c r="P60" s="115">
        <v>11</v>
      </c>
      <c r="Q60" s="115">
        <v>12</v>
      </c>
      <c r="R60" s="115">
        <v>13</v>
      </c>
      <c r="S60" s="115">
        <v>14</v>
      </c>
      <c r="T60" s="115">
        <v>15</v>
      </c>
      <c r="U60" s="115">
        <v>16</v>
      </c>
      <c r="V60" s="115">
        <v>17</v>
      </c>
      <c r="W60" s="115">
        <v>18</v>
      </c>
      <c r="X60" s="115">
        <v>19</v>
      </c>
      <c r="Y60" s="115">
        <v>20</v>
      </c>
      <c r="Z60" s="115">
        <v>21</v>
      </c>
      <c r="AA60" s="115">
        <v>22</v>
      </c>
      <c r="AB60" s="115">
        <v>23</v>
      </c>
      <c r="AC60" s="115">
        <v>24</v>
      </c>
      <c r="AD60" s="115">
        <v>25</v>
      </c>
      <c r="AE60" s="115">
        <v>26</v>
      </c>
      <c r="AF60" s="115">
        <v>27</v>
      </c>
      <c r="AG60" s="115">
        <v>28</v>
      </c>
      <c r="AH60" s="115">
        <v>29</v>
      </c>
      <c r="AI60" s="116">
        <v>30</v>
      </c>
    </row>
    <row r="61" spans="1:35" s="7" customFormat="1" x14ac:dyDescent="0.3">
      <c r="B61" s="193" t="s">
        <v>76</v>
      </c>
      <c r="C61" s="194"/>
      <c r="D61" s="194"/>
      <c r="E61" s="22">
        <f>-('gebruikte gegevens'!$G$20)</f>
        <v>0</v>
      </c>
      <c r="F61" s="23"/>
      <c r="G61" s="23"/>
      <c r="H61" s="23"/>
      <c r="I61" s="23"/>
      <c r="J61" s="23"/>
      <c r="K61" s="23"/>
      <c r="L61" s="23"/>
      <c r="M61" s="23"/>
      <c r="N61" s="23"/>
      <c r="O61" s="23"/>
      <c r="P61" s="23"/>
      <c r="Q61" s="23"/>
      <c r="R61" s="23"/>
      <c r="S61" s="23"/>
      <c r="T61" s="61">
        <f>-('gebruikte gegevens'!$G$22)</f>
        <v>0</v>
      </c>
      <c r="U61" s="23"/>
      <c r="V61" s="23"/>
      <c r="W61" s="23"/>
      <c r="X61" s="23"/>
      <c r="Y61" s="23"/>
      <c r="Z61" s="23"/>
      <c r="AA61" s="23"/>
      <c r="AB61" s="23"/>
      <c r="AC61" s="23"/>
      <c r="AD61" s="23"/>
      <c r="AE61" s="23"/>
      <c r="AF61" s="23"/>
      <c r="AG61" s="23"/>
      <c r="AH61" s="23"/>
      <c r="AI61" s="24"/>
    </row>
    <row r="62" spans="1:35" s="7" customFormat="1" x14ac:dyDescent="0.3">
      <c r="B62" s="195" t="s">
        <v>64</v>
      </c>
      <c r="C62" s="196"/>
      <c r="D62" s="196"/>
      <c r="E62" s="25">
        <f>-('gebruikte gegevens'!$G$21)</f>
        <v>0</v>
      </c>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7"/>
    </row>
    <row r="63" spans="1:35" s="7" customFormat="1" x14ac:dyDescent="0.3">
      <c r="B63" s="195" t="s">
        <v>65</v>
      </c>
      <c r="C63" s="196"/>
      <c r="D63" s="196"/>
      <c r="E63" s="25">
        <f>-('gebruikte gegevens'!$B$30)</f>
        <v>0</v>
      </c>
      <c r="P63" s="26"/>
      <c r="Q63" s="26"/>
      <c r="R63" s="26"/>
      <c r="S63" s="26"/>
      <c r="T63" s="26"/>
      <c r="U63" s="26"/>
      <c r="V63" s="26"/>
      <c r="W63" s="26"/>
      <c r="X63" s="26"/>
      <c r="Y63" s="26"/>
      <c r="Z63" s="26"/>
      <c r="AA63" s="26"/>
      <c r="AB63" s="26"/>
      <c r="AC63" s="26"/>
      <c r="AD63" s="26"/>
      <c r="AE63" s="26"/>
      <c r="AF63" s="26"/>
      <c r="AG63" s="26"/>
      <c r="AH63" s="26"/>
      <c r="AI63" s="27"/>
    </row>
    <row r="64" spans="1:35" s="7" customFormat="1" x14ac:dyDescent="0.3">
      <c r="B64" s="195" t="s">
        <v>66</v>
      </c>
      <c r="C64" s="196"/>
      <c r="D64" s="196"/>
      <c r="E64" s="43"/>
      <c r="F64" s="29">
        <f>'gebruikte gegevens'!$B$28</f>
        <v>0</v>
      </c>
      <c r="G64" s="29">
        <f>'gebruikte gegevens'!$B$28</f>
        <v>0</v>
      </c>
      <c r="H64" s="29">
        <f>'gebruikte gegevens'!$B$28</f>
        <v>0</v>
      </c>
      <c r="I64" s="29">
        <f>'gebruikte gegevens'!$B$28</f>
        <v>0</v>
      </c>
      <c r="J64" s="29">
        <f>'gebruikte gegevens'!$B$28</f>
        <v>0</v>
      </c>
      <c r="K64" s="29">
        <f>'gebruikte gegevens'!$B$28</f>
        <v>0</v>
      </c>
      <c r="L64" s="29">
        <f>'gebruikte gegevens'!$B$28</f>
        <v>0</v>
      </c>
      <c r="M64" s="29">
        <f>'gebruikte gegevens'!$B$28</f>
        <v>0</v>
      </c>
      <c r="N64" s="29">
        <f>'gebruikte gegevens'!$B$28</f>
        <v>0</v>
      </c>
      <c r="O64" s="29">
        <f>'gebruikte gegevens'!$B$28</f>
        <v>0</v>
      </c>
      <c r="P64" s="29">
        <f>'gebruikte gegevens'!$B$28</f>
        <v>0</v>
      </c>
      <c r="Q64" s="29">
        <f>'gebruikte gegevens'!$B$28</f>
        <v>0</v>
      </c>
      <c r="R64" s="29">
        <f>'gebruikte gegevens'!$B$28</f>
        <v>0</v>
      </c>
      <c r="S64" s="29">
        <f>'gebruikte gegevens'!$B$28</f>
        <v>0</v>
      </c>
      <c r="T64" s="29">
        <f>'gebruikte gegevens'!$B$28</f>
        <v>0</v>
      </c>
      <c r="U64" s="29">
        <f>'gebruikte gegevens'!$B$28</f>
        <v>0</v>
      </c>
      <c r="V64" s="29">
        <f>'gebruikte gegevens'!$B$28</f>
        <v>0</v>
      </c>
      <c r="W64" s="29">
        <f>'gebruikte gegevens'!$B$28</f>
        <v>0</v>
      </c>
      <c r="X64" s="29">
        <f>'gebruikte gegevens'!$B$28</f>
        <v>0</v>
      </c>
      <c r="Y64" s="29">
        <f>'gebruikte gegevens'!$B$28</f>
        <v>0</v>
      </c>
      <c r="Z64" s="29">
        <f>'gebruikte gegevens'!$B$28</f>
        <v>0</v>
      </c>
      <c r="AA64" s="29">
        <f>'gebruikte gegevens'!$B$28</f>
        <v>0</v>
      </c>
      <c r="AB64" s="29">
        <f>'gebruikte gegevens'!$B$28</f>
        <v>0</v>
      </c>
      <c r="AC64" s="29">
        <f>'gebruikte gegevens'!$B$28</f>
        <v>0</v>
      </c>
      <c r="AD64" s="29">
        <f>'gebruikte gegevens'!$B$28</f>
        <v>0</v>
      </c>
      <c r="AE64" s="29">
        <f>'gebruikte gegevens'!$B$28</f>
        <v>0</v>
      </c>
      <c r="AF64" s="29">
        <f>'gebruikte gegevens'!$B$28</f>
        <v>0</v>
      </c>
      <c r="AG64" s="29">
        <f>'gebruikte gegevens'!$B$28</f>
        <v>0</v>
      </c>
      <c r="AH64" s="29">
        <f>'gebruikte gegevens'!$B$28</f>
        <v>0</v>
      </c>
      <c r="AI64" s="29">
        <f>'gebruikte gegevens'!$B$28</f>
        <v>0</v>
      </c>
    </row>
    <row r="65" spans="1:35" s="7" customFormat="1" x14ac:dyDescent="0.3">
      <c r="B65" s="195" t="s">
        <v>77</v>
      </c>
      <c r="C65" s="196"/>
      <c r="D65" s="196"/>
      <c r="E65" s="28">
        <f>-E63*'gebruikte gegevens'!$B$19</f>
        <v>0</v>
      </c>
      <c r="F65" s="7">
        <f>-F64*'gebruikte gegevens'!$B$19</f>
        <v>0</v>
      </c>
      <c r="G65" s="7">
        <f>-G64*'gebruikte gegevens'!$B$19</f>
        <v>0</v>
      </c>
      <c r="H65" s="7">
        <f>-H64*'gebruikte gegevens'!$B$19</f>
        <v>0</v>
      </c>
      <c r="I65" s="7">
        <f>-I64*'gebruikte gegevens'!$B$19</f>
        <v>0</v>
      </c>
      <c r="J65" s="7">
        <f>-J64*'gebruikte gegevens'!$B$19</f>
        <v>0</v>
      </c>
      <c r="K65" s="7">
        <f>-K64*'gebruikte gegevens'!$B$19</f>
        <v>0</v>
      </c>
      <c r="L65" s="7">
        <f>-L64*'gebruikte gegevens'!$B$19</f>
        <v>0</v>
      </c>
      <c r="M65" s="7">
        <f>-M64*'gebruikte gegevens'!$B$19</f>
        <v>0</v>
      </c>
      <c r="N65" s="7">
        <f>-N64*'gebruikte gegevens'!$B$19</f>
        <v>0</v>
      </c>
      <c r="O65" s="7">
        <f>-O64*'gebruikte gegevens'!$B$19</f>
        <v>0</v>
      </c>
      <c r="P65" s="7">
        <f>-P64*'gebruikte gegevens'!$B$19</f>
        <v>0</v>
      </c>
      <c r="Q65" s="7">
        <f>-Q64*'gebruikte gegevens'!$B$19</f>
        <v>0</v>
      </c>
      <c r="R65" s="7">
        <f>-R64*'gebruikte gegevens'!$B$19</f>
        <v>0</v>
      </c>
      <c r="S65" s="7">
        <f>-S64*'gebruikte gegevens'!$B$19</f>
        <v>0</v>
      </c>
      <c r="T65" s="7">
        <f>-T64*'gebruikte gegevens'!$B$19</f>
        <v>0</v>
      </c>
      <c r="U65" s="7">
        <f>-U64*'gebruikte gegevens'!$B$19</f>
        <v>0</v>
      </c>
      <c r="V65" s="7">
        <f>-V64*'gebruikte gegevens'!$B$19</f>
        <v>0</v>
      </c>
      <c r="W65" s="7">
        <f>-W64*'gebruikte gegevens'!$B$19</f>
        <v>0</v>
      </c>
      <c r="X65" s="7">
        <f>-X64*'gebruikte gegevens'!$B$19</f>
        <v>0</v>
      </c>
      <c r="Y65" s="7">
        <f>-Y64*'gebruikte gegevens'!$B$19</f>
        <v>0</v>
      </c>
      <c r="Z65" s="7">
        <f>-Z64*'gebruikte gegevens'!$B$19</f>
        <v>0</v>
      </c>
      <c r="AA65" s="7">
        <f>-AA64*'gebruikte gegevens'!$B$19</f>
        <v>0</v>
      </c>
      <c r="AB65" s="7">
        <f>-AB64*'gebruikte gegevens'!$B$19</f>
        <v>0</v>
      </c>
      <c r="AC65" s="7">
        <f>-AC64*'gebruikte gegevens'!$B$19</f>
        <v>0</v>
      </c>
      <c r="AD65" s="7">
        <f>-AD64*'gebruikte gegevens'!$B$19</f>
        <v>0</v>
      </c>
      <c r="AE65" s="7">
        <f>-AE64*'gebruikte gegevens'!$B$19</f>
        <v>0</v>
      </c>
      <c r="AF65" s="7">
        <f>-AF64*'gebruikte gegevens'!$B$19</f>
        <v>0</v>
      </c>
      <c r="AG65" s="7">
        <f>-AG64*'gebruikte gegevens'!$B$19</f>
        <v>0</v>
      </c>
      <c r="AH65" s="7">
        <f>-AH64*'gebruikte gegevens'!$B$19</f>
        <v>0</v>
      </c>
      <c r="AI65" s="15">
        <f>-AI64*'gebruikte gegevens'!$B$19</f>
        <v>0</v>
      </c>
    </row>
    <row r="66" spans="1:35" s="7" customFormat="1" x14ac:dyDescent="0.3">
      <c r="B66" s="195" t="s">
        <v>78</v>
      </c>
      <c r="C66" s="196"/>
      <c r="D66" s="196"/>
      <c r="E66" s="60"/>
      <c r="F66" s="61">
        <f>'gebruikte gegevens'!D12</f>
        <v>0</v>
      </c>
      <c r="G66" s="61">
        <f>'gebruikte gegevens'!E12</f>
        <v>0</v>
      </c>
      <c r="H66" s="61">
        <f>'gebruikte gegevens'!F12</f>
        <v>0</v>
      </c>
      <c r="I66" s="61">
        <f>'gebruikte gegevens'!G12</f>
        <v>0</v>
      </c>
      <c r="J66" s="61">
        <f>'gebruikte gegevens'!H12</f>
        <v>0</v>
      </c>
      <c r="K66" s="61">
        <f>'gebruikte gegevens'!I12</f>
        <v>0</v>
      </c>
      <c r="L66" s="61">
        <f>'gebruikte gegevens'!J12</f>
        <v>0</v>
      </c>
      <c r="M66" s="61">
        <f>'gebruikte gegevens'!K12</f>
        <v>0</v>
      </c>
      <c r="N66" s="61">
        <f>'gebruikte gegevens'!L12</f>
        <v>0</v>
      </c>
      <c r="O66" s="61">
        <f>'gebruikte gegevens'!M12</f>
        <v>0</v>
      </c>
      <c r="P66" s="61">
        <f>'gebruikte gegevens'!N12</f>
        <v>0</v>
      </c>
      <c r="Q66" s="61">
        <f>'gebruikte gegevens'!O12</f>
        <v>0</v>
      </c>
      <c r="R66" s="61">
        <f>'gebruikte gegevens'!P12</f>
        <v>0</v>
      </c>
      <c r="S66" s="61">
        <f>'gebruikte gegevens'!Q12</f>
        <v>0</v>
      </c>
      <c r="T66" s="61">
        <f>'gebruikte gegevens'!R12</f>
        <v>0</v>
      </c>
      <c r="U66" s="61">
        <f>'gebruikte gegevens'!S12</f>
        <v>0</v>
      </c>
      <c r="V66" s="61">
        <f>'gebruikte gegevens'!T12</f>
        <v>0</v>
      </c>
      <c r="W66" s="61">
        <f>'gebruikte gegevens'!U12</f>
        <v>0</v>
      </c>
      <c r="X66" s="61">
        <f>'gebruikte gegevens'!V12</f>
        <v>0</v>
      </c>
      <c r="Y66" s="26">
        <f>'gebruikte gegevens'!W12</f>
        <v>0</v>
      </c>
      <c r="Z66" s="61">
        <f>'gebruikte gegevens'!X12</f>
        <v>0</v>
      </c>
      <c r="AA66" s="26">
        <f>'gebruikte gegevens'!Y12</f>
        <v>0</v>
      </c>
      <c r="AB66" s="61">
        <f>'gebruikte gegevens'!Z12</f>
        <v>0</v>
      </c>
      <c r="AC66" s="26">
        <f>'gebruikte gegevens'!AA12</f>
        <v>0</v>
      </c>
      <c r="AD66" s="61">
        <f>'gebruikte gegevens'!AB12</f>
        <v>0</v>
      </c>
      <c r="AE66" s="26">
        <f>'gebruikte gegevens'!AC12</f>
        <v>0</v>
      </c>
      <c r="AF66" s="61">
        <f>'gebruikte gegevens'!AD12</f>
        <v>0</v>
      </c>
      <c r="AG66" s="26">
        <f>'gebruikte gegevens'!AE12</f>
        <v>0</v>
      </c>
      <c r="AH66" s="61">
        <f>'gebruikte gegevens'!AF12</f>
        <v>0</v>
      </c>
      <c r="AI66" s="27">
        <f>'gebruikte gegevens'!AG12</f>
        <v>0</v>
      </c>
    </row>
    <row r="67" spans="1:35" s="7" customFormat="1" x14ac:dyDescent="0.3">
      <c r="B67" s="195" t="s">
        <v>79</v>
      </c>
      <c r="C67" s="196"/>
      <c r="D67" s="196"/>
      <c r="E67" s="60"/>
      <c r="F67" s="61">
        <f>'gebruikte gegevens'!D11</f>
        <v>0</v>
      </c>
      <c r="G67" s="61">
        <f>'gebruikte gegevens'!E11</f>
        <v>0</v>
      </c>
      <c r="H67" s="61">
        <f>'gebruikte gegevens'!F11</f>
        <v>0</v>
      </c>
      <c r="I67" s="61">
        <f>'gebruikte gegevens'!G11</f>
        <v>0</v>
      </c>
      <c r="J67" s="61">
        <f>'gebruikte gegevens'!H11</f>
        <v>0</v>
      </c>
      <c r="K67" s="61">
        <f>'gebruikte gegevens'!I11</f>
        <v>0</v>
      </c>
      <c r="L67" s="61">
        <f>'gebruikte gegevens'!J11</f>
        <v>0</v>
      </c>
      <c r="M67" s="61">
        <f>'gebruikte gegevens'!K11</f>
        <v>0</v>
      </c>
      <c r="N67" s="61">
        <f>'gebruikte gegevens'!L11</f>
        <v>0</v>
      </c>
      <c r="O67" s="61">
        <f>'gebruikte gegevens'!M11</f>
        <v>0</v>
      </c>
      <c r="P67" s="61">
        <f>'gebruikte gegevens'!N11</f>
        <v>0</v>
      </c>
      <c r="Q67" s="61">
        <f>'gebruikte gegevens'!O11</f>
        <v>0</v>
      </c>
      <c r="R67" s="61">
        <f>'gebruikte gegevens'!P11</f>
        <v>0</v>
      </c>
      <c r="S67" s="61">
        <f>'gebruikte gegevens'!Q11</f>
        <v>0</v>
      </c>
      <c r="T67" s="61">
        <f>'gebruikte gegevens'!R11</f>
        <v>0</v>
      </c>
      <c r="U67" s="61">
        <f>'gebruikte gegevens'!S11</f>
        <v>0</v>
      </c>
      <c r="V67" s="61">
        <f>'gebruikte gegevens'!T11</f>
        <v>0</v>
      </c>
      <c r="W67" s="61">
        <f>'gebruikte gegevens'!U11</f>
        <v>0</v>
      </c>
      <c r="X67" s="61">
        <f>'gebruikte gegevens'!V11</f>
        <v>0</v>
      </c>
      <c r="Y67" s="26">
        <f>'gebruikte gegevens'!W11</f>
        <v>0</v>
      </c>
      <c r="Z67" s="61">
        <f>'gebruikte gegevens'!X11</f>
        <v>0</v>
      </c>
      <c r="AA67" s="26">
        <f>'gebruikte gegevens'!Y11</f>
        <v>0</v>
      </c>
      <c r="AB67" s="61">
        <f>'gebruikte gegevens'!Z11</f>
        <v>0</v>
      </c>
      <c r="AC67" s="26">
        <f>'gebruikte gegevens'!AA11</f>
        <v>0</v>
      </c>
      <c r="AD67" s="61">
        <f>'gebruikte gegevens'!AB11</f>
        <v>0</v>
      </c>
      <c r="AE67" s="26">
        <f>'gebruikte gegevens'!AC11</f>
        <v>0</v>
      </c>
      <c r="AF67" s="61">
        <f>'gebruikte gegevens'!AD11</f>
        <v>0</v>
      </c>
      <c r="AG67" s="26">
        <f>'gebruikte gegevens'!AE11</f>
        <v>0</v>
      </c>
      <c r="AH67" s="61">
        <f>'gebruikte gegevens'!AF11</f>
        <v>0</v>
      </c>
      <c r="AI67" s="27">
        <f>'gebruikte gegevens'!AG11</f>
        <v>0</v>
      </c>
    </row>
    <row r="68" spans="1:35" s="7" customFormat="1" x14ac:dyDescent="0.3">
      <c r="B68" s="191" t="s">
        <v>80</v>
      </c>
      <c r="C68" s="192"/>
      <c r="D68" s="192"/>
      <c r="E68" s="43"/>
      <c r="F68" s="29">
        <f>IF(SUM(F$66:F$67)&gt;0,SUM(F$66:F$67)*'gebruikte gegevens'!$B$19,0)</f>
        <v>0</v>
      </c>
      <c r="G68" s="29">
        <f>IF(SUM(G$66:G$67)&gt;0,SUM(G$66:G$67)*'gebruikte gegevens'!$B$19,0)</f>
        <v>0</v>
      </c>
      <c r="H68" s="29">
        <f>IF(SUM(H$66:H$67)&gt;0,SUM(H$66:H$67)*'gebruikte gegevens'!$B$19,0)</f>
        <v>0</v>
      </c>
      <c r="I68" s="29">
        <f>IF(SUM(I$66:I$67)&gt;0,SUM(I$66:I$67)*'gebruikte gegevens'!$B$19,0)</f>
        <v>0</v>
      </c>
      <c r="J68" s="29">
        <f>IF(SUM(J$66:J$67)&gt;0,SUM(J$66:J$67)*'gebruikte gegevens'!$B$19,0)</f>
        <v>0</v>
      </c>
      <c r="K68" s="29">
        <f>IF(SUM(K$66:K$67)&gt;0,SUM(K$66:K$67)*'gebruikte gegevens'!$B$19,0)</f>
        <v>0</v>
      </c>
      <c r="L68" s="29">
        <f>IF(SUM(L$66:L$67)&gt;0,SUM(L$66:L$67)*'gebruikte gegevens'!$B$19,0)</f>
        <v>0</v>
      </c>
      <c r="M68" s="29">
        <f>IF(SUM(M$66:M$67)&gt;0,SUM(M$66:M$67)*'gebruikte gegevens'!$B$19,0)</f>
        <v>0</v>
      </c>
      <c r="N68" s="29">
        <f>IF(SUM(N$66:N$67)&gt;0,SUM(N$66:N$67)*'gebruikte gegevens'!$B$19,0)</f>
        <v>0</v>
      </c>
      <c r="O68" s="29">
        <f>IF(SUM(O$66:O$67)&gt;0,SUM(O$66:O$67)*'gebruikte gegevens'!$B$19,0)</f>
        <v>0</v>
      </c>
      <c r="P68" s="29">
        <f>IF(SUM(P$66:P$67)&gt;0,SUM(P$66:P$67)*'gebruikte gegevens'!$B$19,0)</f>
        <v>0</v>
      </c>
      <c r="Q68" s="29">
        <f>IF(SUM(Q$66:Q$67)&gt;0,SUM(Q$66:Q$67)*'gebruikte gegevens'!$B$19,0)</f>
        <v>0</v>
      </c>
      <c r="R68" s="29">
        <f>IF(SUM(R$66:R$67)&gt;0,SUM(R$66:R$67)*'gebruikte gegevens'!$B$19,0)</f>
        <v>0</v>
      </c>
      <c r="S68" s="29">
        <f>IF(SUM(S$66:S$67)&gt;0,SUM(S$66:S$67)*'gebruikte gegevens'!$B$19,0)</f>
        <v>0</v>
      </c>
      <c r="T68" s="29">
        <f>IF(SUM(T$66:T$67)&gt;0,SUM(T$66:T$67)*'gebruikte gegevens'!$B$19,0)</f>
        <v>0</v>
      </c>
      <c r="U68" s="29">
        <f>IF(SUM(U$66:U$67)&gt;0,SUM(U$66:U$67)*'gebruikte gegevens'!$B$19,0)</f>
        <v>0</v>
      </c>
      <c r="V68" s="29">
        <f>IF(SUM(V$66:V$67)&gt;0,SUM(V$66:V$67)*'gebruikte gegevens'!$B$19,0)</f>
        <v>0</v>
      </c>
      <c r="W68" s="29">
        <f>IF(SUM(W$66:W$67)&gt;0,SUM(W$66:W$67)*'gebruikte gegevens'!$B$19,0)</f>
        <v>0</v>
      </c>
      <c r="X68" s="29">
        <f>IF(SUM(X$66:X$67)&gt;0,SUM(X$66:X$67)*'gebruikte gegevens'!$B$19,0)</f>
        <v>0</v>
      </c>
      <c r="Y68" s="26">
        <f>IF(SUM(Y$66:Y$67)&gt;0,SUM(Y$66:Y$67)*'gebruikte gegevens'!$B$19,0)</f>
        <v>0</v>
      </c>
      <c r="Z68" s="29">
        <f>IF(SUM(Z$66:Z$67)&gt;0,SUM(Z$66:Z$67)*'gebruikte gegevens'!$B$19,0)</f>
        <v>0</v>
      </c>
      <c r="AA68" s="26">
        <f>IF(SUM(AA$66:AA$67)&gt;0,SUM(AA$66:AA$67)*'gebruikte gegevens'!$B$19,0)</f>
        <v>0</v>
      </c>
      <c r="AB68" s="29">
        <f>IF(SUM(AB$66:AB$67)&gt;0,SUM(AB$66:AB$67)*'gebruikte gegevens'!$B$19,0)</f>
        <v>0</v>
      </c>
      <c r="AC68" s="26">
        <f>IF(SUM(AC$66:AC$67)&gt;0,SUM(AC$66:AC$67)*'gebruikte gegevens'!$B$19,0)</f>
        <v>0</v>
      </c>
      <c r="AD68" s="29">
        <f>IF(SUM(AD$66:AD$67)&gt;0,SUM(AD$66:AD$67)*'gebruikte gegevens'!$B$19,0)</f>
        <v>0</v>
      </c>
      <c r="AE68" s="26">
        <f>IF(SUM(AE$66:AE$67)&gt;0,SUM(AE$66:AE$67)*'gebruikte gegevens'!$B$19,0)</f>
        <v>0</v>
      </c>
      <c r="AF68" s="29">
        <f>IF(SUM(AF$66:AF$67)&gt;0,SUM(AF$66:AF$67)*'gebruikte gegevens'!$B$19,0)</f>
        <v>0</v>
      </c>
      <c r="AG68" s="26">
        <f>IF(SUM(AG$66:AG$67)&gt;0,SUM(AG$66:AG$67)*'gebruikte gegevens'!$B$19,0)</f>
        <v>0</v>
      </c>
      <c r="AH68" s="29">
        <f>IF(SUM(AH$66:AH$67)&gt;0,SUM(AH$66:AH$67)*'gebruikte gegevens'!$B$19,0)</f>
        <v>0</v>
      </c>
      <c r="AI68" s="27">
        <f>IF(SUM(AI$66:AI$67)&gt;0,SUM(AI$66:AI$67)*'gebruikte gegevens'!$B$19,0)</f>
        <v>0</v>
      </c>
    </row>
    <row r="69" spans="1:35" s="7" customFormat="1" x14ac:dyDescent="0.3">
      <c r="B69" s="180" t="s">
        <v>67</v>
      </c>
      <c r="C69" s="181"/>
      <c r="D69" s="181"/>
      <c r="E69" s="31">
        <f>SUM(E61:E68)</f>
        <v>0</v>
      </c>
      <c r="F69" s="32">
        <f>SUM(F61:F68)-SUM(F66:F67)</f>
        <v>0</v>
      </c>
      <c r="G69" s="32">
        <f t="shared" ref="G69:Y69" si="8">SUM(G61:G68)-SUM(G66:G67)</f>
        <v>0</v>
      </c>
      <c r="H69" s="32">
        <f t="shared" si="8"/>
        <v>0</v>
      </c>
      <c r="I69" s="32">
        <f t="shared" si="8"/>
        <v>0</v>
      </c>
      <c r="J69" s="32">
        <f t="shared" si="8"/>
        <v>0</v>
      </c>
      <c r="K69" s="32">
        <f t="shared" si="8"/>
        <v>0</v>
      </c>
      <c r="L69" s="32">
        <f t="shared" si="8"/>
        <v>0</v>
      </c>
      <c r="M69" s="32">
        <f t="shared" si="8"/>
        <v>0</v>
      </c>
      <c r="N69" s="32">
        <f t="shared" si="8"/>
        <v>0</v>
      </c>
      <c r="O69" s="32">
        <f t="shared" si="8"/>
        <v>0</v>
      </c>
      <c r="P69" s="32">
        <f t="shared" si="8"/>
        <v>0</v>
      </c>
      <c r="Q69" s="32">
        <f t="shared" si="8"/>
        <v>0</v>
      </c>
      <c r="R69" s="32">
        <f t="shared" si="8"/>
        <v>0</v>
      </c>
      <c r="S69" s="32">
        <f t="shared" si="8"/>
        <v>0</v>
      </c>
      <c r="T69" s="32">
        <f t="shared" si="8"/>
        <v>0</v>
      </c>
      <c r="U69" s="32">
        <f t="shared" si="8"/>
        <v>0</v>
      </c>
      <c r="V69" s="32">
        <f t="shared" si="8"/>
        <v>0</v>
      </c>
      <c r="W69" s="32">
        <f t="shared" si="8"/>
        <v>0</v>
      </c>
      <c r="X69" s="32">
        <f t="shared" si="8"/>
        <v>0</v>
      </c>
      <c r="Y69" s="32">
        <f t="shared" si="8"/>
        <v>0</v>
      </c>
      <c r="Z69" s="32">
        <f t="shared" ref="Z69:AI69" si="9">SUM(Z61:Z68)-SUM(Z66:Z67)</f>
        <v>0</v>
      </c>
      <c r="AA69" s="32">
        <f t="shared" si="9"/>
        <v>0</v>
      </c>
      <c r="AB69" s="32">
        <f t="shared" si="9"/>
        <v>0</v>
      </c>
      <c r="AC69" s="32">
        <f t="shared" si="9"/>
        <v>0</v>
      </c>
      <c r="AD69" s="32">
        <f t="shared" si="9"/>
        <v>0</v>
      </c>
      <c r="AE69" s="32">
        <f t="shared" si="9"/>
        <v>0</v>
      </c>
      <c r="AF69" s="32">
        <f t="shared" si="9"/>
        <v>0</v>
      </c>
      <c r="AG69" s="32">
        <f t="shared" si="9"/>
        <v>0</v>
      </c>
      <c r="AH69" s="32">
        <f t="shared" si="9"/>
        <v>0</v>
      </c>
      <c r="AI69" s="33">
        <f t="shared" si="9"/>
        <v>0</v>
      </c>
    </row>
    <row r="70" spans="1:35" s="7" customFormat="1" x14ac:dyDescent="0.3">
      <c r="A70" s="19"/>
      <c r="B70" s="19"/>
      <c r="C70" s="19"/>
      <c r="D70" s="56"/>
      <c r="E70" s="26"/>
      <c r="F70" s="26"/>
      <c r="G70" s="26"/>
      <c r="H70" s="26"/>
      <c r="I70" s="26"/>
      <c r="J70" s="26"/>
      <c r="K70" s="26"/>
      <c r="L70" s="26"/>
      <c r="M70" s="26"/>
      <c r="N70" s="26"/>
      <c r="O70" s="26"/>
      <c r="P70" s="26"/>
      <c r="Q70" s="26"/>
      <c r="R70" s="26"/>
      <c r="S70" s="26"/>
      <c r="T70" s="26"/>
    </row>
    <row r="71" spans="1:35" s="19" customFormat="1" ht="13.2" x14ac:dyDescent="0.3">
      <c r="A71" s="134" t="s">
        <v>81</v>
      </c>
      <c r="B71" s="135"/>
      <c r="C71" s="135"/>
      <c r="D71" s="136"/>
      <c r="E71" s="65"/>
    </row>
    <row r="72" spans="1:35" s="7" customFormat="1" ht="13.5" customHeight="1" x14ac:dyDescent="0.3">
      <c r="A72" s="34" t="s">
        <v>69</v>
      </c>
      <c r="B72" s="35" t="s">
        <v>82</v>
      </c>
      <c r="C72" s="137" t="e">
        <f>IRR(E69:AI69)</f>
        <v>#NUM!</v>
      </c>
      <c r="D72" s="138"/>
      <c r="E72" s="69"/>
      <c r="F72" s="70"/>
      <c r="G72" s="70"/>
      <c r="H72" s="71"/>
      <c r="I72" s="71"/>
      <c r="J72" s="71"/>
      <c r="K72" s="71"/>
      <c r="L72" s="71"/>
      <c r="M72" s="71"/>
      <c r="N72" s="71"/>
      <c r="O72" s="71"/>
      <c r="P72" s="71"/>
      <c r="Q72" s="71"/>
      <c r="R72" s="71"/>
      <c r="S72" s="71"/>
      <c r="T72" s="71"/>
      <c r="U72" s="71"/>
      <c r="V72" s="71"/>
      <c r="W72" s="71"/>
      <c r="X72" s="71"/>
      <c r="Y72" s="71"/>
    </row>
    <row r="73" spans="1:35" s="7" customFormat="1" x14ac:dyDescent="0.3">
      <c r="C73" s="36">
        <v>0</v>
      </c>
      <c r="D73" s="8"/>
    </row>
    <row r="74" spans="1:35" s="7" customFormat="1" x14ac:dyDescent="0.3">
      <c r="A74" s="39" t="s">
        <v>71</v>
      </c>
    </row>
    <row r="75" spans="1:35" s="7" customFormat="1" x14ac:dyDescent="0.3">
      <c r="A75" s="72"/>
    </row>
    <row r="76" spans="1:35" s="7" customFormat="1" ht="20.100000000000001" customHeight="1" x14ac:dyDescent="0.3">
      <c r="C76" s="182" t="s">
        <v>72</v>
      </c>
      <c r="D76" s="183" t="s">
        <v>73</v>
      </c>
      <c r="E76" s="203" t="s">
        <v>62</v>
      </c>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5"/>
    </row>
    <row r="77" spans="1:35" s="7" customFormat="1" x14ac:dyDescent="0.3">
      <c r="C77" s="182"/>
      <c r="D77" s="184"/>
      <c r="E77" s="117">
        <v>0</v>
      </c>
      <c r="F77" s="118">
        <v>1</v>
      </c>
      <c r="G77" s="118">
        <v>2</v>
      </c>
      <c r="H77" s="118">
        <v>3</v>
      </c>
      <c r="I77" s="118">
        <v>4</v>
      </c>
      <c r="J77" s="118">
        <v>5</v>
      </c>
      <c r="K77" s="118">
        <v>6</v>
      </c>
      <c r="L77" s="118">
        <v>7</v>
      </c>
      <c r="M77" s="118">
        <v>8</v>
      </c>
      <c r="N77" s="118">
        <v>9</v>
      </c>
      <c r="O77" s="118">
        <v>10</v>
      </c>
      <c r="P77" s="118">
        <v>11</v>
      </c>
      <c r="Q77" s="118">
        <v>12</v>
      </c>
      <c r="R77" s="118">
        <v>13</v>
      </c>
      <c r="S77" s="118">
        <v>14</v>
      </c>
      <c r="T77" s="118">
        <v>15</v>
      </c>
      <c r="U77" s="118">
        <v>16</v>
      </c>
      <c r="V77" s="118">
        <v>17</v>
      </c>
      <c r="W77" s="118">
        <v>18</v>
      </c>
      <c r="X77" s="118">
        <v>19</v>
      </c>
      <c r="Y77" s="118">
        <v>20</v>
      </c>
      <c r="Z77" s="118">
        <v>21</v>
      </c>
      <c r="AA77" s="118">
        <v>22</v>
      </c>
      <c r="AB77" s="118">
        <v>23</v>
      </c>
      <c r="AC77" s="118">
        <v>24</v>
      </c>
      <c r="AD77" s="118">
        <v>25</v>
      </c>
      <c r="AE77" s="118">
        <v>26</v>
      </c>
      <c r="AF77" s="118">
        <v>27</v>
      </c>
      <c r="AG77" s="118">
        <v>28</v>
      </c>
      <c r="AH77" s="118">
        <v>29</v>
      </c>
      <c r="AI77" s="119">
        <v>30</v>
      </c>
    </row>
    <row r="78" spans="1:35" s="7" customFormat="1" x14ac:dyDescent="0.3">
      <c r="C78" s="40">
        <v>0</v>
      </c>
      <c r="D78" s="41">
        <f>SUM(E78:AI78)</f>
        <v>0</v>
      </c>
      <c r="E78" s="73">
        <f>(SUM(E$61:E$68)-SUM(E$66:E$67))/POWER(1+$C78/100,E$60)</f>
        <v>0</v>
      </c>
      <c r="F78" s="74">
        <f t="shared" ref="F78:Z88" si="10">(SUM(F$61:F$68)-SUM(F$66:F$67))/POWER(1+$C78/100,F$60)</f>
        <v>0</v>
      </c>
      <c r="G78" s="74">
        <f t="shared" si="10"/>
        <v>0</v>
      </c>
      <c r="H78" s="74">
        <f t="shared" si="10"/>
        <v>0</v>
      </c>
      <c r="I78" s="74">
        <f t="shared" si="10"/>
        <v>0</v>
      </c>
      <c r="J78" s="74">
        <f t="shared" si="10"/>
        <v>0</v>
      </c>
      <c r="K78" s="74">
        <f t="shared" si="10"/>
        <v>0</v>
      </c>
      <c r="L78" s="74">
        <f t="shared" si="10"/>
        <v>0</v>
      </c>
      <c r="M78" s="74">
        <f t="shared" si="10"/>
        <v>0</v>
      </c>
      <c r="N78" s="74">
        <f t="shared" si="10"/>
        <v>0</v>
      </c>
      <c r="O78" s="74">
        <f t="shared" si="10"/>
        <v>0</v>
      </c>
      <c r="P78" s="74">
        <f t="shared" si="10"/>
        <v>0</v>
      </c>
      <c r="Q78" s="74">
        <f t="shared" si="10"/>
        <v>0</v>
      </c>
      <c r="R78" s="74">
        <f t="shared" si="10"/>
        <v>0</v>
      </c>
      <c r="S78" s="74">
        <f t="shared" si="10"/>
        <v>0</v>
      </c>
      <c r="T78" s="74">
        <f t="shared" si="10"/>
        <v>0</v>
      </c>
      <c r="U78" s="74">
        <f t="shared" si="10"/>
        <v>0</v>
      </c>
      <c r="V78" s="74">
        <f t="shared" si="10"/>
        <v>0</v>
      </c>
      <c r="W78" s="74">
        <f t="shared" si="10"/>
        <v>0</v>
      </c>
      <c r="X78" s="74">
        <f t="shared" si="10"/>
        <v>0</v>
      </c>
      <c r="Y78" s="74">
        <f t="shared" si="10"/>
        <v>0</v>
      </c>
      <c r="Z78" s="74">
        <f t="shared" si="10"/>
        <v>0</v>
      </c>
      <c r="AA78" s="74">
        <f t="shared" ref="Z78:AI88" si="11">(SUM(AA$61:AA$68)-SUM(AA$66:AA$67))/POWER(1+$C78/100,AA$60)</f>
        <v>0</v>
      </c>
      <c r="AB78" s="74">
        <f t="shared" si="11"/>
        <v>0</v>
      </c>
      <c r="AC78" s="74">
        <f t="shared" si="11"/>
        <v>0</v>
      </c>
      <c r="AD78" s="74">
        <f t="shared" si="11"/>
        <v>0</v>
      </c>
      <c r="AE78" s="74">
        <f t="shared" si="11"/>
        <v>0</v>
      </c>
      <c r="AF78" s="74">
        <f t="shared" si="11"/>
        <v>0</v>
      </c>
      <c r="AG78" s="74">
        <f t="shared" si="11"/>
        <v>0</v>
      </c>
      <c r="AH78" s="74">
        <f t="shared" si="11"/>
        <v>0</v>
      </c>
      <c r="AI78" s="75">
        <f t="shared" si="11"/>
        <v>0</v>
      </c>
    </row>
    <row r="79" spans="1:35" s="7" customFormat="1" x14ac:dyDescent="0.3">
      <c r="C79" s="43">
        <f>C78+5</f>
        <v>5</v>
      </c>
      <c r="D79" s="44">
        <f t="shared" ref="D79:D88" si="12">SUM(E79:AI79)</f>
        <v>0</v>
      </c>
      <c r="E79" s="74">
        <f t="shared" ref="E79:E88" si="13">(SUM(E$61:E$68)-SUM(E$66:E$67))/POWER(1+$C79/100,E$60)</f>
        <v>0</v>
      </c>
      <c r="F79" s="74">
        <f t="shared" si="10"/>
        <v>0</v>
      </c>
      <c r="G79" s="74">
        <f t="shared" si="10"/>
        <v>0</v>
      </c>
      <c r="H79" s="74">
        <f t="shared" si="10"/>
        <v>0</v>
      </c>
      <c r="I79" s="74">
        <f t="shared" si="10"/>
        <v>0</v>
      </c>
      <c r="J79" s="74">
        <f t="shared" si="10"/>
        <v>0</v>
      </c>
      <c r="K79" s="74">
        <f t="shared" si="10"/>
        <v>0</v>
      </c>
      <c r="L79" s="74">
        <f t="shared" si="10"/>
        <v>0</v>
      </c>
      <c r="M79" s="74">
        <f t="shared" si="10"/>
        <v>0</v>
      </c>
      <c r="N79" s="74">
        <f t="shared" si="10"/>
        <v>0</v>
      </c>
      <c r="O79" s="74">
        <f t="shared" si="10"/>
        <v>0</v>
      </c>
      <c r="P79" s="74">
        <f t="shared" si="10"/>
        <v>0</v>
      </c>
      <c r="Q79" s="74">
        <f t="shared" si="10"/>
        <v>0</v>
      </c>
      <c r="R79" s="74">
        <f t="shared" si="10"/>
        <v>0</v>
      </c>
      <c r="S79" s="74">
        <f t="shared" si="10"/>
        <v>0</v>
      </c>
      <c r="T79" s="74">
        <f t="shared" si="10"/>
        <v>0</v>
      </c>
      <c r="U79" s="74">
        <f t="shared" si="10"/>
        <v>0</v>
      </c>
      <c r="V79" s="74">
        <f t="shared" si="10"/>
        <v>0</v>
      </c>
      <c r="W79" s="74">
        <f t="shared" si="10"/>
        <v>0</v>
      </c>
      <c r="X79" s="74">
        <f t="shared" si="10"/>
        <v>0</v>
      </c>
      <c r="Y79" s="74">
        <f t="shared" si="10"/>
        <v>0</v>
      </c>
      <c r="Z79" s="74">
        <f t="shared" si="11"/>
        <v>0</v>
      </c>
      <c r="AA79" s="74">
        <f t="shared" si="11"/>
        <v>0</v>
      </c>
      <c r="AB79" s="74">
        <f t="shared" si="11"/>
        <v>0</v>
      </c>
      <c r="AC79" s="74">
        <f t="shared" si="11"/>
        <v>0</v>
      </c>
      <c r="AD79" s="74">
        <f t="shared" si="11"/>
        <v>0</v>
      </c>
      <c r="AE79" s="74">
        <f t="shared" si="11"/>
        <v>0</v>
      </c>
      <c r="AF79" s="74">
        <f t="shared" si="11"/>
        <v>0</v>
      </c>
      <c r="AG79" s="74">
        <f t="shared" si="11"/>
        <v>0</v>
      </c>
      <c r="AH79" s="74">
        <f t="shared" si="11"/>
        <v>0</v>
      </c>
      <c r="AI79" s="75">
        <f t="shared" si="11"/>
        <v>0</v>
      </c>
    </row>
    <row r="80" spans="1:35" s="7" customFormat="1" x14ac:dyDescent="0.3">
      <c r="C80" s="43">
        <f t="shared" ref="C80:C88" si="14">C79+5</f>
        <v>10</v>
      </c>
      <c r="D80" s="44">
        <f t="shared" si="12"/>
        <v>0</v>
      </c>
      <c r="E80" s="74">
        <f t="shared" si="13"/>
        <v>0</v>
      </c>
      <c r="F80" s="74">
        <f t="shared" si="10"/>
        <v>0</v>
      </c>
      <c r="G80" s="74">
        <f t="shared" si="10"/>
        <v>0</v>
      </c>
      <c r="H80" s="74">
        <f t="shared" si="10"/>
        <v>0</v>
      </c>
      <c r="I80" s="74">
        <f t="shared" si="10"/>
        <v>0</v>
      </c>
      <c r="J80" s="74">
        <f t="shared" si="10"/>
        <v>0</v>
      </c>
      <c r="K80" s="74">
        <f t="shared" si="10"/>
        <v>0</v>
      </c>
      <c r="L80" s="74">
        <f t="shared" si="10"/>
        <v>0</v>
      </c>
      <c r="M80" s="74">
        <f t="shared" si="10"/>
        <v>0</v>
      </c>
      <c r="N80" s="74">
        <f t="shared" si="10"/>
        <v>0</v>
      </c>
      <c r="O80" s="74">
        <f t="shared" si="10"/>
        <v>0</v>
      </c>
      <c r="P80" s="74">
        <f t="shared" si="10"/>
        <v>0</v>
      </c>
      <c r="Q80" s="74">
        <f t="shared" si="10"/>
        <v>0</v>
      </c>
      <c r="R80" s="74">
        <f t="shared" si="10"/>
        <v>0</v>
      </c>
      <c r="S80" s="74">
        <f t="shared" si="10"/>
        <v>0</v>
      </c>
      <c r="T80" s="74">
        <f t="shared" si="10"/>
        <v>0</v>
      </c>
      <c r="U80" s="74">
        <f t="shared" si="10"/>
        <v>0</v>
      </c>
      <c r="V80" s="74">
        <f t="shared" si="10"/>
        <v>0</v>
      </c>
      <c r="W80" s="74">
        <f t="shared" si="10"/>
        <v>0</v>
      </c>
      <c r="X80" s="74">
        <f t="shared" si="10"/>
        <v>0</v>
      </c>
      <c r="Y80" s="74">
        <f t="shared" si="10"/>
        <v>0</v>
      </c>
      <c r="Z80" s="74">
        <f t="shared" si="11"/>
        <v>0</v>
      </c>
      <c r="AA80" s="74">
        <f t="shared" si="11"/>
        <v>0</v>
      </c>
      <c r="AB80" s="74">
        <f t="shared" si="11"/>
        <v>0</v>
      </c>
      <c r="AC80" s="74">
        <f t="shared" si="11"/>
        <v>0</v>
      </c>
      <c r="AD80" s="74">
        <f t="shared" si="11"/>
        <v>0</v>
      </c>
      <c r="AE80" s="74">
        <f t="shared" si="11"/>
        <v>0</v>
      </c>
      <c r="AF80" s="74">
        <f t="shared" si="11"/>
        <v>0</v>
      </c>
      <c r="AG80" s="74">
        <f t="shared" si="11"/>
        <v>0</v>
      </c>
      <c r="AH80" s="74">
        <f t="shared" si="11"/>
        <v>0</v>
      </c>
      <c r="AI80" s="75">
        <f t="shared" si="11"/>
        <v>0</v>
      </c>
    </row>
    <row r="81" spans="1:35" s="7" customFormat="1" x14ac:dyDescent="0.3">
      <c r="C81" s="43">
        <f t="shared" si="14"/>
        <v>15</v>
      </c>
      <c r="D81" s="44">
        <f t="shared" si="12"/>
        <v>0</v>
      </c>
      <c r="E81" s="74">
        <f t="shared" si="13"/>
        <v>0</v>
      </c>
      <c r="F81" s="74">
        <f t="shared" si="10"/>
        <v>0</v>
      </c>
      <c r="G81" s="74">
        <f t="shared" si="10"/>
        <v>0</v>
      </c>
      <c r="H81" s="74">
        <f t="shared" si="10"/>
        <v>0</v>
      </c>
      <c r="I81" s="74">
        <f t="shared" si="10"/>
        <v>0</v>
      </c>
      <c r="J81" s="74">
        <f t="shared" si="10"/>
        <v>0</v>
      </c>
      <c r="K81" s="74">
        <f t="shared" si="10"/>
        <v>0</v>
      </c>
      <c r="L81" s="74">
        <f t="shared" si="10"/>
        <v>0</v>
      </c>
      <c r="M81" s="74">
        <f t="shared" si="10"/>
        <v>0</v>
      </c>
      <c r="N81" s="74">
        <f t="shared" si="10"/>
        <v>0</v>
      </c>
      <c r="O81" s="74">
        <f t="shared" si="10"/>
        <v>0</v>
      </c>
      <c r="P81" s="74">
        <f t="shared" si="10"/>
        <v>0</v>
      </c>
      <c r="Q81" s="74">
        <f t="shared" si="10"/>
        <v>0</v>
      </c>
      <c r="R81" s="74">
        <f t="shared" si="10"/>
        <v>0</v>
      </c>
      <c r="S81" s="74">
        <f t="shared" si="10"/>
        <v>0</v>
      </c>
      <c r="T81" s="74">
        <f t="shared" si="10"/>
        <v>0</v>
      </c>
      <c r="U81" s="74">
        <f t="shared" si="10"/>
        <v>0</v>
      </c>
      <c r="V81" s="74">
        <f t="shared" si="10"/>
        <v>0</v>
      </c>
      <c r="W81" s="74">
        <f t="shared" si="10"/>
        <v>0</v>
      </c>
      <c r="X81" s="74">
        <f t="shared" si="10"/>
        <v>0</v>
      </c>
      <c r="Y81" s="74">
        <f t="shared" si="10"/>
        <v>0</v>
      </c>
      <c r="Z81" s="74">
        <f t="shared" si="11"/>
        <v>0</v>
      </c>
      <c r="AA81" s="74">
        <f t="shared" si="11"/>
        <v>0</v>
      </c>
      <c r="AB81" s="74">
        <f t="shared" si="11"/>
        <v>0</v>
      </c>
      <c r="AC81" s="74">
        <f t="shared" si="11"/>
        <v>0</v>
      </c>
      <c r="AD81" s="74">
        <f t="shared" si="11"/>
        <v>0</v>
      </c>
      <c r="AE81" s="74">
        <f t="shared" si="11"/>
        <v>0</v>
      </c>
      <c r="AF81" s="74">
        <f t="shared" si="11"/>
        <v>0</v>
      </c>
      <c r="AG81" s="74">
        <f t="shared" si="11"/>
        <v>0</v>
      </c>
      <c r="AH81" s="74">
        <f t="shared" si="11"/>
        <v>0</v>
      </c>
      <c r="AI81" s="75">
        <f t="shared" si="11"/>
        <v>0</v>
      </c>
    </row>
    <row r="82" spans="1:35" s="7" customFormat="1" x14ac:dyDescent="0.3">
      <c r="C82" s="43">
        <f t="shared" si="14"/>
        <v>20</v>
      </c>
      <c r="D82" s="44">
        <f t="shared" si="12"/>
        <v>0</v>
      </c>
      <c r="E82" s="74">
        <f t="shared" si="13"/>
        <v>0</v>
      </c>
      <c r="F82" s="74">
        <f t="shared" si="10"/>
        <v>0</v>
      </c>
      <c r="G82" s="74">
        <f t="shared" si="10"/>
        <v>0</v>
      </c>
      <c r="H82" s="74">
        <f t="shared" si="10"/>
        <v>0</v>
      </c>
      <c r="I82" s="74">
        <f t="shared" si="10"/>
        <v>0</v>
      </c>
      <c r="J82" s="74">
        <f t="shared" si="10"/>
        <v>0</v>
      </c>
      <c r="K82" s="74">
        <f t="shared" si="10"/>
        <v>0</v>
      </c>
      <c r="L82" s="74">
        <f t="shared" si="10"/>
        <v>0</v>
      </c>
      <c r="M82" s="74">
        <f t="shared" si="10"/>
        <v>0</v>
      </c>
      <c r="N82" s="74">
        <f t="shared" si="10"/>
        <v>0</v>
      </c>
      <c r="O82" s="74">
        <f t="shared" si="10"/>
        <v>0</v>
      </c>
      <c r="P82" s="74">
        <f t="shared" si="10"/>
        <v>0</v>
      </c>
      <c r="Q82" s="74">
        <f t="shared" si="10"/>
        <v>0</v>
      </c>
      <c r="R82" s="74">
        <f t="shared" si="10"/>
        <v>0</v>
      </c>
      <c r="S82" s="74">
        <f t="shared" si="10"/>
        <v>0</v>
      </c>
      <c r="T82" s="74">
        <f t="shared" si="10"/>
        <v>0</v>
      </c>
      <c r="U82" s="74">
        <f t="shared" si="10"/>
        <v>0</v>
      </c>
      <c r="V82" s="74">
        <f t="shared" si="10"/>
        <v>0</v>
      </c>
      <c r="W82" s="74">
        <f t="shared" si="10"/>
        <v>0</v>
      </c>
      <c r="X82" s="74">
        <f t="shared" si="10"/>
        <v>0</v>
      </c>
      <c r="Y82" s="74">
        <f t="shared" si="10"/>
        <v>0</v>
      </c>
      <c r="Z82" s="74">
        <f t="shared" si="11"/>
        <v>0</v>
      </c>
      <c r="AA82" s="74">
        <f t="shared" si="11"/>
        <v>0</v>
      </c>
      <c r="AB82" s="74">
        <f t="shared" si="11"/>
        <v>0</v>
      </c>
      <c r="AC82" s="74">
        <f t="shared" si="11"/>
        <v>0</v>
      </c>
      <c r="AD82" s="74">
        <f t="shared" si="11"/>
        <v>0</v>
      </c>
      <c r="AE82" s="74">
        <f t="shared" si="11"/>
        <v>0</v>
      </c>
      <c r="AF82" s="74">
        <f t="shared" si="11"/>
        <v>0</v>
      </c>
      <c r="AG82" s="74">
        <f t="shared" si="11"/>
        <v>0</v>
      </c>
      <c r="AH82" s="74">
        <f t="shared" si="11"/>
        <v>0</v>
      </c>
      <c r="AI82" s="75">
        <f t="shared" si="11"/>
        <v>0</v>
      </c>
    </row>
    <row r="83" spans="1:35" s="7" customFormat="1" x14ac:dyDescent="0.3">
      <c r="C83" s="43">
        <f t="shared" si="14"/>
        <v>25</v>
      </c>
      <c r="D83" s="44">
        <f t="shared" si="12"/>
        <v>0</v>
      </c>
      <c r="E83" s="74">
        <f t="shared" si="13"/>
        <v>0</v>
      </c>
      <c r="F83" s="74">
        <f t="shared" si="10"/>
        <v>0</v>
      </c>
      <c r="G83" s="74">
        <f t="shared" si="10"/>
        <v>0</v>
      </c>
      <c r="H83" s="74">
        <f t="shared" si="10"/>
        <v>0</v>
      </c>
      <c r="I83" s="74">
        <f t="shared" si="10"/>
        <v>0</v>
      </c>
      <c r="J83" s="74">
        <f t="shared" si="10"/>
        <v>0</v>
      </c>
      <c r="K83" s="74">
        <f t="shared" si="10"/>
        <v>0</v>
      </c>
      <c r="L83" s="74">
        <f t="shared" si="10"/>
        <v>0</v>
      </c>
      <c r="M83" s="74">
        <f t="shared" si="10"/>
        <v>0</v>
      </c>
      <c r="N83" s="74">
        <f t="shared" si="10"/>
        <v>0</v>
      </c>
      <c r="O83" s="74">
        <f t="shared" si="10"/>
        <v>0</v>
      </c>
      <c r="P83" s="74">
        <f t="shared" si="10"/>
        <v>0</v>
      </c>
      <c r="Q83" s="74">
        <f t="shared" si="10"/>
        <v>0</v>
      </c>
      <c r="R83" s="74">
        <f t="shared" si="10"/>
        <v>0</v>
      </c>
      <c r="S83" s="74">
        <f t="shared" si="10"/>
        <v>0</v>
      </c>
      <c r="T83" s="74">
        <f t="shared" si="10"/>
        <v>0</v>
      </c>
      <c r="U83" s="74">
        <f t="shared" si="10"/>
        <v>0</v>
      </c>
      <c r="V83" s="74">
        <f t="shared" si="10"/>
        <v>0</v>
      </c>
      <c r="W83" s="74">
        <f t="shared" si="10"/>
        <v>0</v>
      </c>
      <c r="X83" s="74">
        <f t="shared" si="10"/>
        <v>0</v>
      </c>
      <c r="Y83" s="74">
        <f t="shared" si="10"/>
        <v>0</v>
      </c>
      <c r="Z83" s="74">
        <f t="shared" si="11"/>
        <v>0</v>
      </c>
      <c r="AA83" s="74">
        <f t="shared" si="11"/>
        <v>0</v>
      </c>
      <c r="AB83" s="74">
        <f t="shared" si="11"/>
        <v>0</v>
      </c>
      <c r="AC83" s="74">
        <f t="shared" si="11"/>
        <v>0</v>
      </c>
      <c r="AD83" s="74">
        <f t="shared" si="11"/>
        <v>0</v>
      </c>
      <c r="AE83" s="74">
        <f t="shared" si="11"/>
        <v>0</v>
      </c>
      <c r="AF83" s="74">
        <f t="shared" si="11"/>
        <v>0</v>
      </c>
      <c r="AG83" s="74">
        <f t="shared" si="11"/>
        <v>0</v>
      </c>
      <c r="AH83" s="74">
        <f t="shared" si="11"/>
        <v>0</v>
      </c>
      <c r="AI83" s="75">
        <f t="shared" si="11"/>
        <v>0</v>
      </c>
    </row>
    <row r="84" spans="1:35" s="7" customFormat="1" x14ac:dyDescent="0.3">
      <c r="C84" s="43">
        <f t="shared" si="14"/>
        <v>30</v>
      </c>
      <c r="D84" s="44">
        <f t="shared" si="12"/>
        <v>0</v>
      </c>
      <c r="E84" s="74">
        <f t="shared" si="13"/>
        <v>0</v>
      </c>
      <c r="F84" s="74">
        <f t="shared" si="10"/>
        <v>0</v>
      </c>
      <c r="G84" s="74">
        <f t="shared" si="10"/>
        <v>0</v>
      </c>
      <c r="H84" s="74">
        <f t="shared" si="10"/>
        <v>0</v>
      </c>
      <c r="I84" s="74">
        <f t="shared" si="10"/>
        <v>0</v>
      </c>
      <c r="J84" s="74">
        <f t="shared" si="10"/>
        <v>0</v>
      </c>
      <c r="K84" s="74">
        <f t="shared" si="10"/>
        <v>0</v>
      </c>
      <c r="L84" s="74">
        <f t="shared" si="10"/>
        <v>0</v>
      </c>
      <c r="M84" s="74">
        <f t="shared" si="10"/>
        <v>0</v>
      </c>
      <c r="N84" s="74">
        <f t="shared" si="10"/>
        <v>0</v>
      </c>
      <c r="O84" s="74">
        <f t="shared" si="10"/>
        <v>0</v>
      </c>
      <c r="P84" s="74">
        <f t="shared" si="10"/>
        <v>0</v>
      </c>
      <c r="Q84" s="74">
        <f t="shared" si="10"/>
        <v>0</v>
      </c>
      <c r="R84" s="74">
        <f t="shared" si="10"/>
        <v>0</v>
      </c>
      <c r="S84" s="74">
        <f t="shared" si="10"/>
        <v>0</v>
      </c>
      <c r="T84" s="74">
        <f t="shared" si="10"/>
        <v>0</v>
      </c>
      <c r="U84" s="74">
        <f t="shared" si="10"/>
        <v>0</v>
      </c>
      <c r="V84" s="74">
        <f t="shared" si="10"/>
        <v>0</v>
      </c>
      <c r="W84" s="74">
        <f t="shared" si="10"/>
        <v>0</v>
      </c>
      <c r="X84" s="74">
        <f t="shared" si="10"/>
        <v>0</v>
      </c>
      <c r="Y84" s="74">
        <f t="shared" si="10"/>
        <v>0</v>
      </c>
      <c r="Z84" s="74">
        <f t="shared" si="11"/>
        <v>0</v>
      </c>
      <c r="AA84" s="74">
        <f t="shared" si="11"/>
        <v>0</v>
      </c>
      <c r="AB84" s="74">
        <f t="shared" si="11"/>
        <v>0</v>
      </c>
      <c r="AC84" s="74">
        <f t="shared" si="11"/>
        <v>0</v>
      </c>
      <c r="AD84" s="74">
        <f t="shared" si="11"/>
        <v>0</v>
      </c>
      <c r="AE84" s="74">
        <f t="shared" si="11"/>
        <v>0</v>
      </c>
      <c r="AF84" s="74">
        <f t="shared" si="11"/>
        <v>0</v>
      </c>
      <c r="AG84" s="74">
        <f t="shared" si="11"/>
        <v>0</v>
      </c>
      <c r="AH84" s="74">
        <f t="shared" si="11"/>
        <v>0</v>
      </c>
      <c r="AI84" s="75">
        <f t="shared" si="11"/>
        <v>0</v>
      </c>
    </row>
    <row r="85" spans="1:35" s="7" customFormat="1" x14ac:dyDescent="0.3">
      <c r="C85" s="43">
        <f t="shared" si="14"/>
        <v>35</v>
      </c>
      <c r="D85" s="44">
        <f t="shared" si="12"/>
        <v>0</v>
      </c>
      <c r="E85" s="74">
        <f t="shared" si="13"/>
        <v>0</v>
      </c>
      <c r="F85" s="74">
        <f t="shared" si="10"/>
        <v>0</v>
      </c>
      <c r="G85" s="74">
        <f t="shared" si="10"/>
        <v>0</v>
      </c>
      <c r="H85" s="74">
        <f t="shared" si="10"/>
        <v>0</v>
      </c>
      <c r="I85" s="74">
        <f t="shared" si="10"/>
        <v>0</v>
      </c>
      <c r="J85" s="74">
        <f t="shared" si="10"/>
        <v>0</v>
      </c>
      <c r="K85" s="74">
        <f t="shared" si="10"/>
        <v>0</v>
      </c>
      <c r="L85" s="74">
        <f t="shared" si="10"/>
        <v>0</v>
      </c>
      <c r="M85" s="74">
        <f t="shared" si="10"/>
        <v>0</v>
      </c>
      <c r="N85" s="74">
        <f t="shared" si="10"/>
        <v>0</v>
      </c>
      <c r="O85" s="74">
        <f t="shared" si="10"/>
        <v>0</v>
      </c>
      <c r="P85" s="74">
        <f t="shared" si="10"/>
        <v>0</v>
      </c>
      <c r="Q85" s="74">
        <f t="shared" si="10"/>
        <v>0</v>
      </c>
      <c r="R85" s="74">
        <f t="shared" si="10"/>
        <v>0</v>
      </c>
      <c r="S85" s="74">
        <f t="shared" si="10"/>
        <v>0</v>
      </c>
      <c r="T85" s="74">
        <f t="shared" si="10"/>
        <v>0</v>
      </c>
      <c r="U85" s="74">
        <f t="shared" si="10"/>
        <v>0</v>
      </c>
      <c r="V85" s="74">
        <f t="shared" si="10"/>
        <v>0</v>
      </c>
      <c r="W85" s="74">
        <f t="shared" si="10"/>
        <v>0</v>
      </c>
      <c r="X85" s="74">
        <f t="shared" si="10"/>
        <v>0</v>
      </c>
      <c r="Y85" s="74">
        <f t="shared" si="10"/>
        <v>0</v>
      </c>
      <c r="Z85" s="74">
        <f t="shared" si="11"/>
        <v>0</v>
      </c>
      <c r="AA85" s="74">
        <f t="shared" si="11"/>
        <v>0</v>
      </c>
      <c r="AB85" s="74">
        <f t="shared" si="11"/>
        <v>0</v>
      </c>
      <c r="AC85" s="74">
        <f t="shared" si="11"/>
        <v>0</v>
      </c>
      <c r="AD85" s="74">
        <f t="shared" si="11"/>
        <v>0</v>
      </c>
      <c r="AE85" s="74">
        <f t="shared" si="11"/>
        <v>0</v>
      </c>
      <c r="AF85" s="74">
        <f t="shared" si="11"/>
        <v>0</v>
      </c>
      <c r="AG85" s="74">
        <f t="shared" si="11"/>
        <v>0</v>
      </c>
      <c r="AH85" s="74">
        <f t="shared" si="11"/>
        <v>0</v>
      </c>
      <c r="AI85" s="75">
        <f t="shared" si="11"/>
        <v>0</v>
      </c>
    </row>
    <row r="86" spans="1:35" s="7" customFormat="1" x14ac:dyDescent="0.3">
      <c r="C86" s="43">
        <f t="shared" si="14"/>
        <v>40</v>
      </c>
      <c r="D86" s="44">
        <f t="shared" si="12"/>
        <v>0</v>
      </c>
      <c r="E86" s="74">
        <f t="shared" si="13"/>
        <v>0</v>
      </c>
      <c r="F86" s="74">
        <f t="shared" si="10"/>
        <v>0</v>
      </c>
      <c r="G86" s="74">
        <f t="shared" si="10"/>
        <v>0</v>
      </c>
      <c r="H86" s="74">
        <f t="shared" si="10"/>
        <v>0</v>
      </c>
      <c r="I86" s="74">
        <f t="shared" si="10"/>
        <v>0</v>
      </c>
      <c r="J86" s="74">
        <f t="shared" si="10"/>
        <v>0</v>
      </c>
      <c r="K86" s="74">
        <f t="shared" si="10"/>
        <v>0</v>
      </c>
      <c r="L86" s="74">
        <f t="shared" si="10"/>
        <v>0</v>
      </c>
      <c r="M86" s="74">
        <f t="shared" si="10"/>
        <v>0</v>
      </c>
      <c r="N86" s="74">
        <f t="shared" si="10"/>
        <v>0</v>
      </c>
      <c r="O86" s="74">
        <f t="shared" si="10"/>
        <v>0</v>
      </c>
      <c r="P86" s="74">
        <f t="shared" si="10"/>
        <v>0</v>
      </c>
      <c r="Q86" s="74">
        <f t="shared" si="10"/>
        <v>0</v>
      </c>
      <c r="R86" s="74">
        <f t="shared" si="10"/>
        <v>0</v>
      </c>
      <c r="S86" s="74">
        <f t="shared" si="10"/>
        <v>0</v>
      </c>
      <c r="T86" s="74">
        <f t="shared" si="10"/>
        <v>0</v>
      </c>
      <c r="U86" s="74">
        <f t="shared" si="10"/>
        <v>0</v>
      </c>
      <c r="V86" s="74">
        <f t="shared" si="10"/>
        <v>0</v>
      </c>
      <c r="W86" s="74">
        <f t="shared" si="10"/>
        <v>0</v>
      </c>
      <c r="X86" s="74">
        <f t="shared" si="10"/>
        <v>0</v>
      </c>
      <c r="Y86" s="74">
        <f t="shared" si="10"/>
        <v>0</v>
      </c>
      <c r="Z86" s="74">
        <f t="shared" si="11"/>
        <v>0</v>
      </c>
      <c r="AA86" s="74">
        <f t="shared" si="11"/>
        <v>0</v>
      </c>
      <c r="AB86" s="74">
        <f t="shared" si="11"/>
        <v>0</v>
      </c>
      <c r="AC86" s="74">
        <f t="shared" si="11"/>
        <v>0</v>
      </c>
      <c r="AD86" s="74">
        <f t="shared" si="11"/>
        <v>0</v>
      </c>
      <c r="AE86" s="74">
        <f t="shared" si="11"/>
        <v>0</v>
      </c>
      <c r="AF86" s="74">
        <f t="shared" si="11"/>
        <v>0</v>
      </c>
      <c r="AG86" s="74">
        <f t="shared" si="11"/>
        <v>0</v>
      </c>
      <c r="AH86" s="74">
        <f t="shared" si="11"/>
        <v>0</v>
      </c>
      <c r="AI86" s="75">
        <f t="shared" si="11"/>
        <v>0</v>
      </c>
    </row>
    <row r="87" spans="1:35" s="7" customFormat="1" x14ac:dyDescent="0.3">
      <c r="C87" s="43">
        <f t="shared" si="14"/>
        <v>45</v>
      </c>
      <c r="D87" s="44">
        <f t="shared" si="12"/>
        <v>0</v>
      </c>
      <c r="E87" s="74">
        <f t="shared" si="13"/>
        <v>0</v>
      </c>
      <c r="F87" s="74">
        <f t="shared" si="10"/>
        <v>0</v>
      </c>
      <c r="G87" s="74">
        <f t="shared" si="10"/>
        <v>0</v>
      </c>
      <c r="H87" s="74">
        <f t="shared" si="10"/>
        <v>0</v>
      </c>
      <c r="I87" s="74">
        <f t="shared" si="10"/>
        <v>0</v>
      </c>
      <c r="J87" s="74">
        <f t="shared" si="10"/>
        <v>0</v>
      </c>
      <c r="K87" s="74">
        <f t="shared" si="10"/>
        <v>0</v>
      </c>
      <c r="L87" s="74">
        <f t="shared" si="10"/>
        <v>0</v>
      </c>
      <c r="M87" s="74">
        <f t="shared" si="10"/>
        <v>0</v>
      </c>
      <c r="N87" s="74">
        <f t="shared" si="10"/>
        <v>0</v>
      </c>
      <c r="O87" s="74">
        <f t="shared" si="10"/>
        <v>0</v>
      </c>
      <c r="P87" s="74">
        <f t="shared" si="10"/>
        <v>0</v>
      </c>
      <c r="Q87" s="74">
        <f t="shared" si="10"/>
        <v>0</v>
      </c>
      <c r="R87" s="74">
        <f t="shared" si="10"/>
        <v>0</v>
      </c>
      <c r="S87" s="74">
        <f t="shared" si="10"/>
        <v>0</v>
      </c>
      <c r="T87" s="74">
        <f t="shared" si="10"/>
        <v>0</v>
      </c>
      <c r="U87" s="74">
        <f t="shared" si="10"/>
        <v>0</v>
      </c>
      <c r="V87" s="74">
        <f t="shared" si="10"/>
        <v>0</v>
      </c>
      <c r="W87" s="74">
        <f t="shared" si="10"/>
        <v>0</v>
      </c>
      <c r="X87" s="74">
        <f t="shared" si="10"/>
        <v>0</v>
      </c>
      <c r="Y87" s="74">
        <f t="shared" si="10"/>
        <v>0</v>
      </c>
      <c r="Z87" s="74">
        <f t="shared" si="11"/>
        <v>0</v>
      </c>
      <c r="AA87" s="74">
        <f t="shared" si="11"/>
        <v>0</v>
      </c>
      <c r="AB87" s="74">
        <f t="shared" si="11"/>
        <v>0</v>
      </c>
      <c r="AC87" s="74">
        <f t="shared" si="11"/>
        <v>0</v>
      </c>
      <c r="AD87" s="74">
        <f t="shared" si="11"/>
        <v>0</v>
      </c>
      <c r="AE87" s="74">
        <f t="shared" si="11"/>
        <v>0</v>
      </c>
      <c r="AF87" s="74">
        <f t="shared" si="11"/>
        <v>0</v>
      </c>
      <c r="AG87" s="74">
        <f t="shared" si="11"/>
        <v>0</v>
      </c>
      <c r="AH87" s="74">
        <f t="shared" si="11"/>
        <v>0</v>
      </c>
      <c r="AI87" s="75">
        <f t="shared" si="11"/>
        <v>0</v>
      </c>
    </row>
    <row r="88" spans="1:35" s="7" customFormat="1" x14ac:dyDescent="0.3">
      <c r="C88" s="48">
        <f t="shared" si="14"/>
        <v>50</v>
      </c>
      <c r="D88" s="49">
        <f t="shared" si="12"/>
        <v>0</v>
      </c>
      <c r="E88" s="76">
        <f t="shared" si="13"/>
        <v>0</v>
      </c>
      <c r="F88" s="76">
        <f t="shared" si="10"/>
        <v>0</v>
      </c>
      <c r="G88" s="76">
        <f t="shared" si="10"/>
        <v>0</v>
      </c>
      <c r="H88" s="76">
        <f t="shared" si="10"/>
        <v>0</v>
      </c>
      <c r="I88" s="76">
        <f t="shared" si="10"/>
        <v>0</v>
      </c>
      <c r="J88" s="76">
        <f t="shared" si="10"/>
        <v>0</v>
      </c>
      <c r="K88" s="76">
        <f t="shared" si="10"/>
        <v>0</v>
      </c>
      <c r="L88" s="76">
        <f t="shared" si="10"/>
        <v>0</v>
      </c>
      <c r="M88" s="76">
        <f t="shared" si="10"/>
        <v>0</v>
      </c>
      <c r="N88" s="76">
        <f t="shared" si="10"/>
        <v>0</v>
      </c>
      <c r="O88" s="76">
        <f t="shared" si="10"/>
        <v>0</v>
      </c>
      <c r="P88" s="76">
        <f t="shared" si="10"/>
        <v>0</v>
      </c>
      <c r="Q88" s="76">
        <f t="shared" si="10"/>
        <v>0</v>
      </c>
      <c r="R88" s="76">
        <f t="shared" si="10"/>
        <v>0</v>
      </c>
      <c r="S88" s="76">
        <f t="shared" si="10"/>
        <v>0</v>
      </c>
      <c r="T88" s="76">
        <f t="shared" si="10"/>
        <v>0</v>
      </c>
      <c r="U88" s="76">
        <f t="shared" si="10"/>
        <v>0</v>
      </c>
      <c r="V88" s="76">
        <f t="shared" si="10"/>
        <v>0</v>
      </c>
      <c r="W88" s="76">
        <f t="shared" si="10"/>
        <v>0</v>
      </c>
      <c r="X88" s="76">
        <f t="shared" si="10"/>
        <v>0</v>
      </c>
      <c r="Y88" s="76">
        <f t="shared" si="10"/>
        <v>0</v>
      </c>
      <c r="Z88" s="76">
        <f t="shared" si="11"/>
        <v>0</v>
      </c>
      <c r="AA88" s="76">
        <f t="shared" si="11"/>
        <v>0</v>
      </c>
      <c r="AB88" s="76">
        <f t="shared" si="11"/>
        <v>0</v>
      </c>
      <c r="AC88" s="76">
        <f t="shared" si="11"/>
        <v>0</v>
      </c>
      <c r="AD88" s="76">
        <f t="shared" si="11"/>
        <v>0</v>
      </c>
      <c r="AE88" s="76">
        <f t="shared" si="11"/>
        <v>0</v>
      </c>
      <c r="AF88" s="76">
        <f t="shared" si="11"/>
        <v>0</v>
      </c>
      <c r="AG88" s="76">
        <f t="shared" si="11"/>
        <v>0</v>
      </c>
      <c r="AH88" s="76">
        <f t="shared" si="11"/>
        <v>0</v>
      </c>
      <c r="AI88" s="77">
        <f t="shared" si="11"/>
        <v>0</v>
      </c>
    </row>
    <row r="89" spans="1:35" s="7" customFormat="1" x14ac:dyDescent="0.3">
      <c r="D89" s="78"/>
      <c r="E89" s="79"/>
    </row>
    <row r="90" spans="1:35" s="7" customFormat="1" x14ac:dyDescent="0.3">
      <c r="C90" s="188" t="s">
        <v>83</v>
      </c>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90"/>
    </row>
    <row r="91" spans="1:35" x14ac:dyDescent="0.3">
      <c r="D91" s="81"/>
      <c r="E91" s="82"/>
    </row>
    <row r="92" spans="1:35" x14ac:dyDescent="0.3">
      <c r="D92" s="81"/>
      <c r="E92" s="82"/>
    </row>
    <row r="93" spans="1:35" ht="15.6" x14ac:dyDescent="0.3">
      <c r="A93" s="221" t="s">
        <v>84</v>
      </c>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3"/>
    </row>
    <row r="94" spans="1:35" x14ac:dyDescent="0.3">
      <c r="D94" s="81"/>
      <c r="E94" s="82"/>
    </row>
    <row r="95" spans="1:35" x14ac:dyDescent="0.3">
      <c r="A95" s="7"/>
      <c r="B95" s="7"/>
      <c r="C95" s="7"/>
      <c r="D95" s="58"/>
      <c r="E95" s="200" t="s">
        <v>62</v>
      </c>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2"/>
    </row>
    <row r="96" spans="1:35" x14ac:dyDescent="0.3">
      <c r="A96" s="7"/>
      <c r="B96" s="7"/>
      <c r="C96" s="7"/>
      <c r="D96" s="56"/>
      <c r="E96" s="109">
        <v>0</v>
      </c>
      <c r="F96" s="110">
        <v>1</v>
      </c>
      <c r="G96" s="110">
        <v>2</v>
      </c>
      <c r="H96" s="110">
        <v>3</v>
      </c>
      <c r="I96" s="110">
        <v>4</v>
      </c>
      <c r="J96" s="110">
        <v>5</v>
      </c>
      <c r="K96" s="110">
        <v>6</v>
      </c>
      <c r="L96" s="110">
        <v>7</v>
      </c>
      <c r="M96" s="110">
        <v>8</v>
      </c>
      <c r="N96" s="110">
        <v>9</v>
      </c>
      <c r="O96" s="110">
        <v>10</v>
      </c>
      <c r="P96" s="110">
        <v>11</v>
      </c>
      <c r="Q96" s="110">
        <v>12</v>
      </c>
      <c r="R96" s="110">
        <v>13</v>
      </c>
      <c r="S96" s="110">
        <v>14</v>
      </c>
      <c r="T96" s="110">
        <v>15</v>
      </c>
      <c r="U96" s="110">
        <v>16</v>
      </c>
      <c r="V96" s="110">
        <v>17</v>
      </c>
      <c r="W96" s="110">
        <v>18</v>
      </c>
      <c r="X96" s="110">
        <v>19</v>
      </c>
      <c r="Y96" s="110">
        <v>20</v>
      </c>
      <c r="Z96" s="110">
        <v>21</v>
      </c>
      <c r="AA96" s="110">
        <v>22</v>
      </c>
      <c r="AB96" s="110">
        <v>23</v>
      </c>
      <c r="AC96" s="110">
        <v>24</v>
      </c>
      <c r="AD96" s="110">
        <v>25</v>
      </c>
      <c r="AE96" s="110">
        <v>26</v>
      </c>
      <c r="AF96" s="110">
        <v>27</v>
      </c>
      <c r="AG96" s="110">
        <v>28</v>
      </c>
      <c r="AH96" s="110">
        <v>29</v>
      </c>
      <c r="AI96" s="111">
        <v>30</v>
      </c>
    </row>
    <row r="97" spans="1:35" x14ac:dyDescent="0.3">
      <c r="A97" s="7"/>
      <c r="B97" s="193" t="s">
        <v>76</v>
      </c>
      <c r="C97" s="194"/>
      <c r="D97" s="194"/>
      <c r="E97" s="22">
        <f>-('gebruikte gegevens'!$G$20)</f>
        <v>0</v>
      </c>
      <c r="F97" s="26"/>
      <c r="G97" s="26"/>
      <c r="H97" s="26"/>
      <c r="I97" s="26"/>
      <c r="J97" s="26"/>
      <c r="K97" s="26"/>
      <c r="L97" s="26"/>
      <c r="M97" s="26"/>
      <c r="N97" s="26"/>
      <c r="O97" s="26"/>
      <c r="P97" s="26"/>
      <c r="Q97" s="26"/>
      <c r="R97" s="26"/>
      <c r="S97" s="26"/>
      <c r="T97" s="61">
        <f>-('gebruikte gegevens'!$G$22)</f>
        <v>0</v>
      </c>
      <c r="U97" s="26"/>
      <c r="V97" s="26"/>
      <c r="W97" s="26"/>
      <c r="X97" s="26"/>
      <c r="Y97" s="26"/>
      <c r="Z97" s="26"/>
      <c r="AA97" s="26"/>
      <c r="AB97" s="26"/>
      <c r="AC97" s="26"/>
      <c r="AD97" s="26"/>
      <c r="AE97" s="26"/>
      <c r="AF97" s="26"/>
      <c r="AG97" s="26"/>
      <c r="AH97" s="26"/>
      <c r="AI97" s="24"/>
    </row>
    <row r="98" spans="1:35" x14ac:dyDescent="0.3">
      <c r="A98" s="7"/>
      <c r="B98" s="195" t="s">
        <v>64</v>
      </c>
      <c r="C98" s="196"/>
      <c r="D98" s="196"/>
      <c r="E98" s="25">
        <f>-('gebruikte gegevens'!$G$21)</f>
        <v>0</v>
      </c>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7"/>
    </row>
    <row r="99" spans="1:35" x14ac:dyDescent="0.3">
      <c r="A99" s="7"/>
      <c r="B99" s="195" t="s">
        <v>65</v>
      </c>
      <c r="C99" s="196"/>
      <c r="D99" s="196"/>
      <c r="E99" s="25">
        <f>-('gebruikte gegevens'!$B$30)</f>
        <v>0</v>
      </c>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7"/>
    </row>
    <row r="100" spans="1:35" x14ac:dyDescent="0.3">
      <c r="A100" s="7"/>
      <c r="B100" s="195" t="s">
        <v>49</v>
      </c>
      <c r="C100" s="196"/>
      <c r="D100" s="196"/>
      <c r="E100" s="59">
        <f>'gebruikte gegevens'!G29</f>
        <v>0</v>
      </c>
      <c r="F100" s="7"/>
      <c r="G100" s="7"/>
      <c r="H100" s="7"/>
      <c r="I100" s="7"/>
      <c r="J100" s="7"/>
      <c r="K100" s="7"/>
      <c r="L100" s="7"/>
      <c r="M100" s="7"/>
      <c r="N100" s="7"/>
      <c r="O100" s="7"/>
      <c r="P100" s="26"/>
      <c r="Q100" s="26"/>
      <c r="R100" s="26"/>
      <c r="S100" s="26"/>
      <c r="T100" s="26"/>
      <c r="U100" s="26"/>
      <c r="V100" s="26"/>
      <c r="W100" s="26"/>
      <c r="X100" s="26"/>
      <c r="Y100" s="26"/>
      <c r="Z100" s="26"/>
      <c r="AA100" s="26"/>
      <c r="AB100" s="26"/>
      <c r="AC100" s="26"/>
      <c r="AD100" s="26"/>
      <c r="AE100" s="26"/>
      <c r="AF100" s="26"/>
      <c r="AG100" s="26"/>
      <c r="AH100" s="26"/>
      <c r="AI100" s="27"/>
    </row>
    <row r="101" spans="1:35" x14ac:dyDescent="0.3">
      <c r="A101" s="7"/>
      <c r="B101" s="195" t="s">
        <v>66</v>
      </c>
      <c r="C101" s="196"/>
      <c r="D101" s="196"/>
      <c r="E101" s="43"/>
      <c r="F101" s="29">
        <f>'gebruikte gegevens'!$B$28</f>
        <v>0</v>
      </c>
      <c r="G101" s="29">
        <f>'gebruikte gegevens'!$B$28</f>
        <v>0</v>
      </c>
      <c r="H101" s="29">
        <f>'gebruikte gegevens'!$B$28</f>
        <v>0</v>
      </c>
      <c r="I101" s="29">
        <f>'gebruikte gegevens'!$B$28</f>
        <v>0</v>
      </c>
      <c r="J101" s="29">
        <f>'gebruikte gegevens'!$B$28</f>
        <v>0</v>
      </c>
      <c r="K101" s="29">
        <f>'gebruikte gegevens'!$B$28</f>
        <v>0</v>
      </c>
      <c r="L101" s="29">
        <f>'gebruikte gegevens'!$B$28</f>
        <v>0</v>
      </c>
      <c r="M101" s="29">
        <f>'gebruikte gegevens'!$B$28</f>
        <v>0</v>
      </c>
      <c r="N101" s="29">
        <f>'gebruikte gegevens'!$B$28</f>
        <v>0</v>
      </c>
      <c r="O101" s="29">
        <f>'gebruikte gegevens'!$B$28</f>
        <v>0</v>
      </c>
      <c r="P101" s="29">
        <f>'gebruikte gegevens'!$B$28</f>
        <v>0</v>
      </c>
      <c r="Q101" s="29">
        <f>'gebruikte gegevens'!$B$28</f>
        <v>0</v>
      </c>
      <c r="R101" s="29">
        <f>'gebruikte gegevens'!$B$28</f>
        <v>0</v>
      </c>
      <c r="S101" s="29">
        <f>'gebruikte gegevens'!$B$28</f>
        <v>0</v>
      </c>
      <c r="T101" s="29">
        <f>'gebruikte gegevens'!$B$28</f>
        <v>0</v>
      </c>
      <c r="U101" s="29">
        <f>'gebruikte gegevens'!$B$28</f>
        <v>0</v>
      </c>
      <c r="V101" s="29">
        <f>'gebruikte gegevens'!$B$28</f>
        <v>0</v>
      </c>
      <c r="W101" s="29">
        <f>'gebruikte gegevens'!$B$28</f>
        <v>0</v>
      </c>
      <c r="X101" s="29">
        <f>'gebruikte gegevens'!$B$28</f>
        <v>0</v>
      </c>
      <c r="Y101" s="29">
        <f>'gebruikte gegevens'!$B$28</f>
        <v>0</v>
      </c>
      <c r="Z101" s="29">
        <f>'gebruikte gegevens'!$B$28</f>
        <v>0</v>
      </c>
      <c r="AA101" s="29">
        <f>'gebruikte gegevens'!$B$28</f>
        <v>0</v>
      </c>
      <c r="AB101" s="29">
        <f>'gebruikte gegevens'!$B$28</f>
        <v>0</v>
      </c>
      <c r="AC101" s="29">
        <f>'gebruikte gegevens'!$B$28</f>
        <v>0</v>
      </c>
      <c r="AD101" s="29">
        <f>'gebruikte gegevens'!$B$28</f>
        <v>0</v>
      </c>
      <c r="AE101" s="29">
        <f>'gebruikte gegevens'!$B$28</f>
        <v>0</v>
      </c>
      <c r="AF101" s="29">
        <f>'gebruikte gegevens'!$B$28</f>
        <v>0</v>
      </c>
      <c r="AG101" s="29">
        <f>'gebruikte gegevens'!$B$28</f>
        <v>0</v>
      </c>
      <c r="AH101" s="29">
        <f>'gebruikte gegevens'!$B$28</f>
        <v>0</v>
      </c>
      <c r="AI101" s="29">
        <f>'gebruikte gegevens'!$B$28</f>
        <v>0</v>
      </c>
    </row>
    <row r="102" spans="1:35" x14ac:dyDescent="0.3">
      <c r="A102" s="7"/>
      <c r="B102" s="195" t="s">
        <v>77</v>
      </c>
      <c r="C102" s="196"/>
      <c r="D102" s="196"/>
      <c r="E102" s="28">
        <f>-E100*'gebruikte gegevens'!$B$19</f>
        <v>0</v>
      </c>
      <c r="F102" s="7">
        <f>-F101*'gebruikte gegevens'!$B$19</f>
        <v>0</v>
      </c>
      <c r="G102" s="7">
        <f>-G101*'gebruikte gegevens'!$B$19</f>
        <v>0</v>
      </c>
      <c r="H102" s="7">
        <f>-H101*'gebruikte gegevens'!$B$19</f>
        <v>0</v>
      </c>
      <c r="I102" s="7">
        <f>-I101*'gebruikte gegevens'!$B$19</f>
        <v>0</v>
      </c>
      <c r="J102" s="7">
        <f>-J101*'gebruikte gegevens'!$B$19</f>
        <v>0</v>
      </c>
      <c r="K102" s="7">
        <f>-K101*'gebruikte gegevens'!$B$19</f>
        <v>0</v>
      </c>
      <c r="L102" s="7">
        <f>-L101*'gebruikte gegevens'!$B$19</f>
        <v>0</v>
      </c>
      <c r="M102" s="7">
        <f>-M101*'gebruikte gegevens'!$B$19</f>
        <v>0</v>
      </c>
      <c r="N102" s="7">
        <f>-N101*'gebruikte gegevens'!$B$19</f>
        <v>0</v>
      </c>
      <c r="O102" s="7">
        <f>-O101*'gebruikte gegevens'!$B$19</f>
        <v>0</v>
      </c>
      <c r="P102" s="7">
        <f>-P101*'gebruikte gegevens'!$B$19</f>
        <v>0</v>
      </c>
      <c r="Q102" s="7">
        <f>-Q101*'gebruikte gegevens'!$B$19</f>
        <v>0</v>
      </c>
      <c r="R102" s="7">
        <f>-R101*'gebruikte gegevens'!$B$19</f>
        <v>0</v>
      </c>
      <c r="S102" s="7">
        <f>-S101*'gebruikte gegevens'!$B$19</f>
        <v>0</v>
      </c>
      <c r="T102" s="7">
        <f>-T101*'gebruikte gegevens'!$B$19</f>
        <v>0</v>
      </c>
      <c r="U102" s="7">
        <f>-U101*'gebruikte gegevens'!$B$19</f>
        <v>0</v>
      </c>
      <c r="V102" s="7">
        <f>-V101*'gebruikte gegevens'!$B$19</f>
        <v>0</v>
      </c>
      <c r="W102" s="7">
        <f>-W101*'gebruikte gegevens'!$B$19</f>
        <v>0</v>
      </c>
      <c r="X102" s="7">
        <f>-X101*'gebruikte gegevens'!$B$19</f>
        <v>0</v>
      </c>
      <c r="Y102" s="7">
        <f>-Y101*'gebruikte gegevens'!$B$19</f>
        <v>0</v>
      </c>
      <c r="Z102" s="7">
        <f>-Z101*'gebruikte gegevens'!$B$19</f>
        <v>0</v>
      </c>
      <c r="AA102" s="7">
        <f>-AA101*'gebruikte gegevens'!$B$19</f>
        <v>0</v>
      </c>
      <c r="AB102" s="7">
        <f>-AB101*'gebruikte gegevens'!$B$19</f>
        <v>0</v>
      </c>
      <c r="AC102" s="7">
        <f>-AC101*'gebruikte gegevens'!$B$19</f>
        <v>0</v>
      </c>
      <c r="AD102" s="7">
        <f>-AD101*'gebruikte gegevens'!$B$19</f>
        <v>0</v>
      </c>
      <c r="AE102" s="7">
        <f>-AE101*'gebruikte gegevens'!$B$19</f>
        <v>0</v>
      </c>
      <c r="AF102" s="7">
        <f>-AF101*'gebruikte gegevens'!$B$19</f>
        <v>0</v>
      </c>
      <c r="AG102" s="7">
        <f>-AG101*'gebruikte gegevens'!$B$19</f>
        <v>0</v>
      </c>
      <c r="AH102" s="7">
        <f>-AH101*'gebruikte gegevens'!$B$19</f>
        <v>0</v>
      </c>
      <c r="AI102" s="15">
        <f>-AI101*'gebruikte gegevens'!$B$19</f>
        <v>0</v>
      </c>
    </row>
    <row r="103" spans="1:35" x14ac:dyDescent="0.3">
      <c r="A103" s="7"/>
      <c r="B103" s="195" t="s">
        <v>78</v>
      </c>
      <c r="C103" s="196"/>
      <c r="D103" s="196"/>
      <c r="E103" s="60"/>
      <c r="F103" s="61">
        <f>'gebruikte gegevens'!D50</f>
        <v>0</v>
      </c>
      <c r="G103" s="61">
        <f>'gebruikte gegevens'!E50</f>
        <v>0</v>
      </c>
      <c r="H103" s="61">
        <f>'gebruikte gegevens'!F50</f>
        <v>0</v>
      </c>
      <c r="I103" s="61">
        <f>'gebruikte gegevens'!G50</f>
        <v>0</v>
      </c>
      <c r="J103" s="61">
        <f>'gebruikte gegevens'!H50</f>
        <v>0</v>
      </c>
      <c r="K103" s="61">
        <f>'gebruikte gegevens'!I50</f>
        <v>0</v>
      </c>
      <c r="L103" s="61">
        <f>'gebruikte gegevens'!J50</f>
        <v>0</v>
      </c>
      <c r="M103" s="61">
        <f>'gebruikte gegevens'!K50</f>
        <v>0</v>
      </c>
      <c r="N103" s="61">
        <f>'gebruikte gegevens'!L50</f>
        <v>0</v>
      </c>
      <c r="O103" s="61">
        <f>'gebruikte gegevens'!M50</f>
        <v>0</v>
      </c>
      <c r="P103" s="61">
        <f>'gebruikte gegevens'!N50</f>
        <v>0</v>
      </c>
      <c r="Q103" s="61">
        <f>'gebruikte gegevens'!O50</f>
        <v>0</v>
      </c>
      <c r="R103" s="61">
        <f>'gebruikte gegevens'!P50</f>
        <v>0</v>
      </c>
      <c r="S103" s="61">
        <f>'gebruikte gegevens'!Q50</f>
        <v>0</v>
      </c>
      <c r="T103" s="61">
        <f>'gebruikte gegevens'!R50</f>
        <v>0</v>
      </c>
      <c r="U103" s="61">
        <f>'gebruikte gegevens'!S50</f>
        <v>0</v>
      </c>
      <c r="V103" s="61">
        <f>'gebruikte gegevens'!T50</f>
        <v>0</v>
      </c>
      <c r="W103" s="61">
        <f>'gebruikte gegevens'!U50</f>
        <v>0</v>
      </c>
      <c r="X103" s="61">
        <f>'gebruikte gegevens'!V50</f>
        <v>0</v>
      </c>
      <c r="Y103" s="26">
        <f>'gebruikte gegevens'!W50</f>
        <v>0</v>
      </c>
      <c r="Z103" s="61">
        <f>'gebruikte gegevens'!X50</f>
        <v>0</v>
      </c>
      <c r="AA103" s="26">
        <f>'gebruikte gegevens'!Y50</f>
        <v>0</v>
      </c>
      <c r="AB103" s="61">
        <f>'gebruikte gegevens'!Z50</f>
        <v>0</v>
      </c>
      <c r="AC103" s="26">
        <f>'gebruikte gegevens'!AA50</f>
        <v>0</v>
      </c>
      <c r="AD103" s="61">
        <f>'gebruikte gegevens'!AB50</f>
        <v>0</v>
      </c>
      <c r="AE103" s="26">
        <f>'gebruikte gegevens'!AC50</f>
        <v>0</v>
      </c>
      <c r="AF103" s="61">
        <f>'gebruikte gegevens'!AD50</f>
        <v>0</v>
      </c>
      <c r="AG103" s="26">
        <f>'gebruikte gegevens'!AE50</f>
        <v>0</v>
      </c>
      <c r="AH103" s="61">
        <f>'gebruikte gegevens'!AF50</f>
        <v>0</v>
      </c>
      <c r="AI103" s="27">
        <f>'gebruikte gegevens'!AG50</f>
        <v>0</v>
      </c>
    </row>
    <row r="104" spans="1:35" x14ac:dyDescent="0.3">
      <c r="A104" s="7"/>
      <c r="B104" s="195" t="s">
        <v>79</v>
      </c>
      <c r="C104" s="196"/>
      <c r="D104" s="196"/>
      <c r="E104" s="60"/>
      <c r="F104" s="61">
        <f>'gebruikte gegevens'!D49</f>
        <v>0</v>
      </c>
      <c r="G104" s="61">
        <f>'gebruikte gegevens'!E49</f>
        <v>0</v>
      </c>
      <c r="H104" s="61">
        <f>'gebruikte gegevens'!F49</f>
        <v>0</v>
      </c>
      <c r="I104" s="61">
        <f>'gebruikte gegevens'!G49</f>
        <v>0</v>
      </c>
      <c r="J104" s="61">
        <f>'gebruikte gegevens'!H49</f>
        <v>0</v>
      </c>
      <c r="K104" s="61">
        <f>'gebruikte gegevens'!I49</f>
        <v>0</v>
      </c>
      <c r="L104" s="61">
        <f>'gebruikte gegevens'!J49</f>
        <v>0</v>
      </c>
      <c r="M104" s="61">
        <f>'gebruikte gegevens'!K49</f>
        <v>0</v>
      </c>
      <c r="N104" s="61">
        <f>'gebruikte gegevens'!L49</f>
        <v>0</v>
      </c>
      <c r="O104" s="61">
        <f>'gebruikte gegevens'!M49</f>
        <v>0</v>
      </c>
      <c r="P104" s="61">
        <f>'gebruikte gegevens'!N49</f>
        <v>0</v>
      </c>
      <c r="Q104" s="61">
        <f>'gebruikte gegevens'!O49</f>
        <v>0</v>
      </c>
      <c r="R104" s="61">
        <f>'gebruikte gegevens'!P49</f>
        <v>0</v>
      </c>
      <c r="S104" s="61">
        <f>'gebruikte gegevens'!Q49</f>
        <v>0</v>
      </c>
      <c r="T104" s="61">
        <f>'gebruikte gegevens'!R49</f>
        <v>0</v>
      </c>
      <c r="U104" s="61">
        <f>'gebruikte gegevens'!S49</f>
        <v>0</v>
      </c>
      <c r="V104" s="61">
        <f>'gebruikte gegevens'!T49</f>
        <v>0</v>
      </c>
      <c r="W104" s="61">
        <f>'gebruikte gegevens'!U49</f>
        <v>0</v>
      </c>
      <c r="X104" s="61">
        <f>'gebruikte gegevens'!V49</f>
        <v>0</v>
      </c>
      <c r="Y104" s="26">
        <f>'gebruikte gegevens'!W49</f>
        <v>0</v>
      </c>
      <c r="Z104" s="61">
        <f>'gebruikte gegevens'!X49</f>
        <v>0</v>
      </c>
      <c r="AA104" s="26">
        <f>'gebruikte gegevens'!Y49</f>
        <v>0</v>
      </c>
      <c r="AB104" s="61">
        <f>'gebruikte gegevens'!Z49</f>
        <v>0</v>
      </c>
      <c r="AC104" s="26">
        <f>'gebruikte gegevens'!AA49</f>
        <v>0</v>
      </c>
      <c r="AD104" s="61">
        <f>'gebruikte gegevens'!AB49</f>
        <v>0</v>
      </c>
      <c r="AE104" s="26">
        <f>'gebruikte gegevens'!AC49</f>
        <v>0</v>
      </c>
      <c r="AF104" s="61">
        <f>'gebruikte gegevens'!AD49</f>
        <v>0</v>
      </c>
      <c r="AG104" s="26">
        <f>'gebruikte gegevens'!AE49</f>
        <v>0</v>
      </c>
      <c r="AH104" s="61">
        <f>'gebruikte gegevens'!AF49</f>
        <v>0</v>
      </c>
      <c r="AI104" s="27">
        <f>'gebruikte gegevens'!AG49</f>
        <v>0</v>
      </c>
    </row>
    <row r="105" spans="1:35" x14ac:dyDescent="0.3">
      <c r="A105" s="7"/>
      <c r="B105" s="191" t="s">
        <v>80</v>
      </c>
      <c r="C105" s="192"/>
      <c r="D105" s="192"/>
      <c r="E105" s="43"/>
      <c r="F105" s="29">
        <f>IF(SUM(F$66:F$67)&gt;0,SUM(F$66:F$67)*'gebruikte gegevens'!$B$19,0)</f>
        <v>0</v>
      </c>
      <c r="G105" s="29">
        <f>IF(SUM(G$66:G$67)&gt;0,SUM(G$66:G$67)*'gebruikte gegevens'!$B$19,0)</f>
        <v>0</v>
      </c>
      <c r="H105" s="29">
        <f>IF(SUM(H$66:H$67)&gt;0,SUM(H$66:H$67)*'gebruikte gegevens'!$B$19,0)</f>
        <v>0</v>
      </c>
      <c r="I105" s="29">
        <f>IF(SUM(I$66:I$67)&gt;0,SUM(I$66:I$67)*'gebruikte gegevens'!$B$19,0)</f>
        <v>0</v>
      </c>
      <c r="J105" s="29">
        <f>IF(SUM(J$66:J$67)&gt;0,SUM(J$66:J$67)*'gebruikte gegevens'!$B$19,0)</f>
        <v>0</v>
      </c>
      <c r="K105" s="29">
        <f>IF(SUM(K$66:K$67)&gt;0,SUM(K$66:K$67)*'gebruikte gegevens'!$B$19,0)</f>
        <v>0</v>
      </c>
      <c r="L105" s="29">
        <f>IF(SUM(L$66:L$67)&gt;0,SUM(L$66:L$67)*'gebruikte gegevens'!$B$19,0)</f>
        <v>0</v>
      </c>
      <c r="M105" s="29">
        <f>IF(SUM(M$66:M$67)&gt;0,SUM(M$66:M$67)*'gebruikte gegevens'!$B$19,0)</f>
        <v>0</v>
      </c>
      <c r="N105" s="29">
        <f>IF(SUM(N$66:N$67)&gt;0,SUM(N$66:N$67)*'gebruikte gegevens'!$B$19,0)</f>
        <v>0</v>
      </c>
      <c r="O105" s="29">
        <f>IF(SUM(O$66:O$67)&gt;0,SUM(O$66:O$67)*'gebruikte gegevens'!$B$19,0)</f>
        <v>0</v>
      </c>
      <c r="P105" s="29">
        <f>IF(SUM(P$66:P$67)&gt;0,SUM(P$66:P$67)*'gebruikte gegevens'!$B$19,0)</f>
        <v>0</v>
      </c>
      <c r="Q105" s="29">
        <f>IF(SUM(Q$66:Q$67)&gt;0,SUM(Q$66:Q$67)*'gebruikte gegevens'!$B$19,0)</f>
        <v>0</v>
      </c>
      <c r="R105" s="29">
        <f>IF(SUM(R$66:R$67)&gt;0,SUM(R$66:R$67)*'gebruikte gegevens'!$B$19,0)</f>
        <v>0</v>
      </c>
      <c r="S105" s="29">
        <f>IF(SUM(S$66:S$67)&gt;0,SUM(S$66:S$67)*'gebruikte gegevens'!$B$19,0)</f>
        <v>0</v>
      </c>
      <c r="T105" s="29">
        <f>IF(SUM(T$66:T$67)&gt;0,SUM(T$66:T$67)*'gebruikte gegevens'!$B$19,0)</f>
        <v>0</v>
      </c>
      <c r="U105" s="29">
        <f>IF(SUM(U$66:U$67)&gt;0,SUM(U$66:U$67)*'gebruikte gegevens'!$B$19,0)</f>
        <v>0</v>
      </c>
      <c r="V105" s="29">
        <f>IF(SUM(V$66:V$67)&gt;0,SUM(V$66:V$67)*'gebruikte gegevens'!$B$19,0)</f>
        <v>0</v>
      </c>
      <c r="W105" s="29">
        <f>IF(SUM(W$66:W$67)&gt;0,SUM(W$66:W$67)*'gebruikte gegevens'!$B$19,0)</f>
        <v>0</v>
      </c>
      <c r="X105" s="29">
        <f>IF(SUM(X$66:X$67)&gt;0,SUM(X$66:X$67)*'gebruikte gegevens'!$B$19,0)</f>
        <v>0</v>
      </c>
      <c r="Y105" s="26">
        <f>IF(SUM(Y$66:Y$67)&gt;0,SUM(Y$66:Y$67)*'gebruikte gegevens'!$B$19,0)</f>
        <v>0</v>
      </c>
      <c r="Z105" s="29">
        <f>IF(SUM(Z$66:Z$67)&gt;0,SUM(Z$66:Z$67)*'gebruikte gegevens'!$B$19,0)</f>
        <v>0</v>
      </c>
      <c r="AA105" s="26">
        <f>IF(SUM(AA$66:AA$67)&gt;0,SUM(AA$66:AA$67)*'gebruikte gegevens'!$B$19,0)</f>
        <v>0</v>
      </c>
      <c r="AB105" s="29">
        <f>IF(SUM(AB$66:AB$67)&gt;0,SUM(AB$66:AB$67)*'gebruikte gegevens'!$B$19,0)</f>
        <v>0</v>
      </c>
      <c r="AC105" s="26">
        <f>IF(SUM(AC$66:AC$67)&gt;0,SUM(AC$66:AC$67)*'gebruikte gegevens'!$B$19,0)</f>
        <v>0</v>
      </c>
      <c r="AD105" s="29">
        <f>IF(SUM(AD$66:AD$67)&gt;0,SUM(AD$66:AD$67)*'gebruikte gegevens'!$B$19,0)</f>
        <v>0</v>
      </c>
      <c r="AE105" s="26">
        <f>IF(SUM(AE$66:AE$67)&gt;0,SUM(AE$66:AE$67)*'gebruikte gegevens'!$B$19,0)</f>
        <v>0</v>
      </c>
      <c r="AF105" s="29">
        <f>IF(SUM(AF$66:AF$67)&gt;0,SUM(AF$66:AF$67)*'gebruikte gegevens'!$B$19,0)</f>
        <v>0</v>
      </c>
      <c r="AG105" s="26">
        <f>IF(SUM(AG$66:AG$67)&gt;0,SUM(AG$66:AG$67)*'gebruikte gegevens'!$B$19,0)</f>
        <v>0</v>
      </c>
      <c r="AH105" s="29">
        <f>IF(SUM(AH$66:AH$67)&gt;0,SUM(AH$66:AH$67)*'gebruikte gegevens'!$B$19,0)</f>
        <v>0</v>
      </c>
      <c r="AI105" s="27">
        <f>IF(SUM(AI$66:AI$67)&gt;0,SUM(AI$66:AI$67)*'gebruikte gegevens'!$B$19,0)</f>
        <v>0</v>
      </c>
    </row>
    <row r="106" spans="1:35" x14ac:dyDescent="0.3">
      <c r="A106" s="7"/>
      <c r="B106" s="180" t="s">
        <v>67</v>
      </c>
      <c r="C106" s="181"/>
      <c r="D106" s="181"/>
      <c r="E106" s="31">
        <f>SUM(E97:E105)</f>
        <v>0</v>
      </c>
      <c r="F106" s="32">
        <f>SUM(F97:F105)-SUM(F103:F104)</f>
        <v>0</v>
      </c>
      <c r="G106" s="32">
        <f t="shared" ref="G106:Y106" si="15">SUM(G97:G105)-SUM(G103:G104)</f>
        <v>0</v>
      </c>
      <c r="H106" s="32">
        <f t="shared" si="15"/>
        <v>0</v>
      </c>
      <c r="I106" s="32">
        <f t="shared" si="15"/>
        <v>0</v>
      </c>
      <c r="J106" s="32">
        <f t="shared" si="15"/>
        <v>0</v>
      </c>
      <c r="K106" s="32">
        <f t="shared" si="15"/>
        <v>0</v>
      </c>
      <c r="L106" s="32">
        <f t="shared" si="15"/>
        <v>0</v>
      </c>
      <c r="M106" s="32">
        <f t="shared" si="15"/>
        <v>0</v>
      </c>
      <c r="N106" s="32">
        <f t="shared" si="15"/>
        <v>0</v>
      </c>
      <c r="O106" s="32">
        <f t="shared" si="15"/>
        <v>0</v>
      </c>
      <c r="P106" s="32">
        <f t="shared" si="15"/>
        <v>0</v>
      </c>
      <c r="Q106" s="32">
        <f t="shared" si="15"/>
        <v>0</v>
      </c>
      <c r="R106" s="32">
        <f t="shared" si="15"/>
        <v>0</v>
      </c>
      <c r="S106" s="32">
        <f t="shared" si="15"/>
        <v>0</v>
      </c>
      <c r="T106" s="32">
        <f t="shared" si="15"/>
        <v>0</v>
      </c>
      <c r="U106" s="32">
        <f t="shared" si="15"/>
        <v>0</v>
      </c>
      <c r="V106" s="32">
        <f t="shared" si="15"/>
        <v>0</v>
      </c>
      <c r="W106" s="32">
        <f t="shared" si="15"/>
        <v>0</v>
      </c>
      <c r="X106" s="32">
        <f t="shared" si="15"/>
        <v>0</v>
      </c>
      <c r="Y106" s="32">
        <f t="shared" si="15"/>
        <v>0</v>
      </c>
      <c r="Z106" s="32">
        <f t="shared" ref="Z106:AI106" si="16">SUM(Z97:Z105)-SUM(Z103:Z104)</f>
        <v>0</v>
      </c>
      <c r="AA106" s="32">
        <f t="shared" si="16"/>
        <v>0</v>
      </c>
      <c r="AB106" s="32">
        <f t="shared" si="16"/>
        <v>0</v>
      </c>
      <c r="AC106" s="32">
        <f t="shared" si="16"/>
        <v>0</v>
      </c>
      <c r="AD106" s="32">
        <f t="shared" si="16"/>
        <v>0</v>
      </c>
      <c r="AE106" s="32">
        <f t="shared" si="16"/>
        <v>0</v>
      </c>
      <c r="AF106" s="32">
        <f t="shared" si="16"/>
        <v>0</v>
      </c>
      <c r="AG106" s="32">
        <f t="shared" si="16"/>
        <v>0</v>
      </c>
      <c r="AH106" s="32">
        <f t="shared" si="16"/>
        <v>0</v>
      </c>
      <c r="AI106" s="33">
        <f t="shared" si="16"/>
        <v>0</v>
      </c>
    </row>
    <row r="107" spans="1:35" x14ac:dyDescent="0.3">
      <c r="A107" s="19"/>
      <c r="B107" s="19"/>
      <c r="C107" s="19"/>
      <c r="D107" s="56"/>
      <c r="E107" s="26"/>
      <c r="F107" s="26"/>
      <c r="G107" s="26"/>
      <c r="H107" s="26"/>
      <c r="I107" s="26"/>
      <c r="J107" s="26"/>
      <c r="K107" s="26"/>
      <c r="L107" s="26"/>
      <c r="M107" s="26"/>
      <c r="N107" s="26"/>
      <c r="O107" s="26"/>
      <c r="P107" s="26"/>
      <c r="Q107" s="26"/>
      <c r="R107" s="26"/>
      <c r="S107" s="26"/>
      <c r="T107" s="26"/>
      <c r="U107" s="7"/>
      <c r="V107" s="7"/>
      <c r="W107" s="7"/>
      <c r="X107" s="7"/>
      <c r="Y107" s="7"/>
    </row>
    <row r="108" spans="1:35" x14ac:dyDescent="0.3">
      <c r="A108" s="62" t="s">
        <v>81</v>
      </c>
      <c r="B108" s="63"/>
      <c r="C108" s="63"/>
      <c r="D108" s="64"/>
      <c r="E108" s="65"/>
      <c r="F108" s="19"/>
      <c r="G108" s="19"/>
      <c r="H108" s="19"/>
      <c r="I108" s="19"/>
      <c r="J108" s="19"/>
      <c r="K108" s="19"/>
      <c r="L108" s="19"/>
      <c r="M108" s="19"/>
      <c r="N108" s="19"/>
      <c r="O108" s="19"/>
      <c r="P108" s="19"/>
      <c r="Q108" s="19"/>
      <c r="R108" s="19"/>
      <c r="S108" s="19"/>
      <c r="T108" s="19"/>
      <c r="U108" s="19"/>
      <c r="V108" s="19"/>
      <c r="W108" s="19"/>
      <c r="X108" s="19"/>
      <c r="Y108" s="19"/>
    </row>
    <row r="109" spans="1:35" x14ac:dyDescent="0.3">
      <c r="A109" s="66" t="s">
        <v>69</v>
      </c>
      <c r="B109" s="67" t="s">
        <v>82</v>
      </c>
      <c r="C109" s="68" t="e">
        <f>IRR(E106:AI106)</f>
        <v>#NUM!</v>
      </c>
      <c r="D109" s="139"/>
      <c r="E109" s="83"/>
      <c r="F109" s="83"/>
      <c r="G109" s="83"/>
      <c r="H109" s="83"/>
      <c r="I109" s="83"/>
      <c r="J109" s="83"/>
      <c r="K109" s="83"/>
      <c r="L109" s="83"/>
      <c r="M109" s="83"/>
      <c r="N109" s="83"/>
      <c r="O109" s="83"/>
      <c r="P109" s="83"/>
      <c r="Q109" s="83"/>
      <c r="R109" s="83"/>
      <c r="S109" s="83"/>
      <c r="T109" s="83"/>
      <c r="U109" s="83"/>
      <c r="V109" s="83"/>
      <c r="W109" s="83"/>
      <c r="X109" s="83"/>
      <c r="Y109" s="83"/>
    </row>
    <row r="110" spans="1:35" x14ac:dyDescent="0.3">
      <c r="A110" s="7"/>
      <c r="B110" s="7"/>
      <c r="C110" s="36">
        <v>0</v>
      </c>
      <c r="D110" s="8"/>
      <c r="E110" s="7"/>
      <c r="F110" s="7"/>
      <c r="G110" s="7"/>
      <c r="H110" s="7"/>
      <c r="I110" s="7"/>
      <c r="J110" s="7"/>
      <c r="K110" s="7"/>
      <c r="L110" s="7"/>
      <c r="M110" s="7"/>
      <c r="N110" s="7"/>
      <c r="O110" s="7"/>
      <c r="P110" s="7"/>
      <c r="Q110" s="7"/>
      <c r="R110" s="7"/>
      <c r="S110" s="7"/>
      <c r="T110" s="7"/>
      <c r="U110" s="7"/>
      <c r="V110" s="7"/>
      <c r="W110" s="7"/>
      <c r="X110" s="7"/>
      <c r="Y110" s="7"/>
    </row>
    <row r="111" spans="1:35" x14ac:dyDescent="0.3">
      <c r="A111" s="39" t="s">
        <v>71</v>
      </c>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35" x14ac:dyDescent="0.3">
      <c r="A112" s="72"/>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35" x14ac:dyDescent="0.3">
      <c r="A113" s="7"/>
      <c r="B113" s="7"/>
      <c r="C113" s="182" t="s">
        <v>72</v>
      </c>
      <c r="D113" s="183" t="s">
        <v>73</v>
      </c>
      <c r="E113" s="185" t="s">
        <v>62</v>
      </c>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7"/>
    </row>
    <row r="114" spans="1:35" x14ac:dyDescent="0.3">
      <c r="A114" s="7"/>
      <c r="B114" s="7"/>
      <c r="C114" s="182"/>
      <c r="D114" s="184"/>
      <c r="E114" s="117">
        <v>0</v>
      </c>
      <c r="F114" s="118">
        <v>1</v>
      </c>
      <c r="G114" s="118">
        <v>2</v>
      </c>
      <c r="H114" s="118">
        <v>3</v>
      </c>
      <c r="I114" s="118">
        <v>4</v>
      </c>
      <c r="J114" s="118">
        <v>5</v>
      </c>
      <c r="K114" s="118">
        <v>6</v>
      </c>
      <c r="L114" s="118">
        <v>7</v>
      </c>
      <c r="M114" s="118">
        <v>8</v>
      </c>
      <c r="N114" s="118">
        <v>9</v>
      </c>
      <c r="O114" s="118">
        <v>10</v>
      </c>
      <c r="P114" s="118">
        <v>11</v>
      </c>
      <c r="Q114" s="118">
        <v>12</v>
      </c>
      <c r="R114" s="118">
        <v>13</v>
      </c>
      <c r="S114" s="118">
        <v>14</v>
      </c>
      <c r="T114" s="118">
        <v>15</v>
      </c>
      <c r="U114" s="118">
        <v>16</v>
      </c>
      <c r="V114" s="118">
        <v>17</v>
      </c>
      <c r="W114" s="118">
        <v>18</v>
      </c>
      <c r="X114" s="118">
        <v>19</v>
      </c>
      <c r="Y114" s="118">
        <v>20</v>
      </c>
      <c r="Z114" s="118">
        <v>21</v>
      </c>
      <c r="AA114" s="118">
        <v>22</v>
      </c>
      <c r="AB114" s="118">
        <v>23</v>
      </c>
      <c r="AC114" s="118">
        <v>24</v>
      </c>
      <c r="AD114" s="118">
        <v>25</v>
      </c>
      <c r="AE114" s="118">
        <v>26</v>
      </c>
      <c r="AF114" s="118">
        <v>27</v>
      </c>
      <c r="AG114" s="118">
        <v>28</v>
      </c>
      <c r="AH114" s="118">
        <v>29</v>
      </c>
      <c r="AI114" s="119">
        <v>30</v>
      </c>
    </row>
    <row r="115" spans="1:35" x14ac:dyDescent="0.3">
      <c r="A115" s="7"/>
      <c r="B115" s="7"/>
      <c r="C115" s="40">
        <v>0</v>
      </c>
      <c r="D115" s="41">
        <f>SUM(E115:AI115)</f>
        <v>0</v>
      </c>
      <c r="E115" s="74">
        <f>(SUM(E$97:E$105)-SUM(E$103:E$104))/POWER(1+$C115/100,E$96)</f>
        <v>0</v>
      </c>
      <c r="F115" s="74">
        <f t="shared" ref="F115:Z125" si="17">(SUM(F$97:F$105)-SUM(F$103:F$104))/POWER(1+$C115/100,F$96)</f>
        <v>0</v>
      </c>
      <c r="G115" s="74">
        <f t="shared" si="17"/>
        <v>0</v>
      </c>
      <c r="H115" s="74">
        <f t="shared" si="17"/>
        <v>0</v>
      </c>
      <c r="I115" s="74">
        <f t="shared" si="17"/>
        <v>0</v>
      </c>
      <c r="J115" s="74">
        <f t="shared" si="17"/>
        <v>0</v>
      </c>
      <c r="K115" s="74">
        <f t="shared" si="17"/>
        <v>0</v>
      </c>
      <c r="L115" s="74">
        <f t="shared" si="17"/>
        <v>0</v>
      </c>
      <c r="M115" s="74">
        <f t="shared" si="17"/>
        <v>0</v>
      </c>
      <c r="N115" s="74">
        <f t="shared" si="17"/>
        <v>0</v>
      </c>
      <c r="O115" s="74">
        <f t="shared" si="17"/>
        <v>0</v>
      </c>
      <c r="P115" s="74">
        <f t="shared" si="17"/>
        <v>0</v>
      </c>
      <c r="Q115" s="74">
        <f t="shared" si="17"/>
        <v>0</v>
      </c>
      <c r="R115" s="74">
        <f t="shared" si="17"/>
        <v>0</v>
      </c>
      <c r="S115" s="74">
        <f t="shared" si="17"/>
        <v>0</v>
      </c>
      <c r="T115" s="74">
        <f t="shared" si="17"/>
        <v>0</v>
      </c>
      <c r="U115" s="74">
        <f t="shared" si="17"/>
        <v>0</v>
      </c>
      <c r="V115" s="74">
        <f t="shared" si="17"/>
        <v>0</v>
      </c>
      <c r="W115" s="74">
        <f t="shared" si="17"/>
        <v>0</v>
      </c>
      <c r="X115" s="74">
        <f t="shared" si="17"/>
        <v>0</v>
      </c>
      <c r="Y115" s="74">
        <f t="shared" si="17"/>
        <v>0</v>
      </c>
      <c r="Z115" s="74">
        <f t="shared" si="17"/>
        <v>0</v>
      </c>
      <c r="AA115" s="74">
        <f t="shared" ref="Z115:AI125" si="18">(SUM(AA$97:AA$105)-SUM(AA$103:AA$104))/POWER(1+$C115/100,AA$96)</f>
        <v>0</v>
      </c>
      <c r="AB115" s="74">
        <f t="shared" si="18"/>
        <v>0</v>
      </c>
      <c r="AC115" s="74">
        <f t="shared" si="18"/>
        <v>0</v>
      </c>
      <c r="AD115" s="74">
        <f t="shared" si="18"/>
        <v>0</v>
      </c>
      <c r="AE115" s="74">
        <f t="shared" si="18"/>
        <v>0</v>
      </c>
      <c r="AF115" s="74">
        <f t="shared" si="18"/>
        <v>0</v>
      </c>
      <c r="AG115" s="74">
        <f t="shared" si="18"/>
        <v>0</v>
      </c>
      <c r="AH115" s="74">
        <f t="shared" si="18"/>
        <v>0</v>
      </c>
      <c r="AI115" s="75">
        <f t="shared" si="18"/>
        <v>0</v>
      </c>
    </row>
    <row r="116" spans="1:35" x14ac:dyDescent="0.3">
      <c r="A116" s="7"/>
      <c r="B116" s="7"/>
      <c r="C116" s="43">
        <f>C115+5</f>
        <v>5</v>
      </c>
      <c r="D116" s="44">
        <f t="shared" ref="D116:D125" si="19">SUM(E116:AI116)</f>
        <v>0</v>
      </c>
      <c r="E116" s="74">
        <f t="shared" ref="E116:E125" si="20">(SUM(E$97:E$105)-SUM(E$103:E$104))/POWER(1+$C116/100,E$96)</f>
        <v>0</v>
      </c>
      <c r="F116" s="74">
        <f>(SUM(F$97:F$105)-SUM(F$103:F$104))/POWER(1+$C116/100,F$96)</f>
        <v>0</v>
      </c>
      <c r="G116" s="74">
        <f t="shared" si="17"/>
        <v>0</v>
      </c>
      <c r="H116" s="74">
        <f t="shared" si="17"/>
        <v>0</v>
      </c>
      <c r="I116" s="74">
        <f t="shared" si="17"/>
        <v>0</v>
      </c>
      <c r="J116" s="74">
        <f t="shared" si="17"/>
        <v>0</v>
      </c>
      <c r="K116" s="74">
        <f t="shared" si="17"/>
        <v>0</v>
      </c>
      <c r="L116" s="74">
        <f t="shared" si="17"/>
        <v>0</v>
      </c>
      <c r="M116" s="74">
        <f t="shared" si="17"/>
        <v>0</v>
      </c>
      <c r="N116" s="74">
        <f t="shared" si="17"/>
        <v>0</v>
      </c>
      <c r="O116" s="74">
        <f t="shared" si="17"/>
        <v>0</v>
      </c>
      <c r="P116" s="74">
        <f t="shared" si="17"/>
        <v>0</v>
      </c>
      <c r="Q116" s="74">
        <f t="shared" si="17"/>
        <v>0</v>
      </c>
      <c r="R116" s="74">
        <f t="shared" si="17"/>
        <v>0</v>
      </c>
      <c r="S116" s="74">
        <f t="shared" si="17"/>
        <v>0</v>
      </c>
      <c r="T116" s="74">
        <f t="shared" si="17"/>
        <v>0</v>
      </c>
      <c r="U116" s="74">
        <f t="shared" si="17"/>
        <v>0</v>
      </c>
      <c r="V116" s="74">
        <f t="shared" si="17"/>
        <v>0</v>
      </c>
      <c r="W116" s="74">
        <f t="shared" si="17"/>
        <v>0</v>
      </c>
      <c r="X116" s="74">
        <f t="shared" si="17"/>
        <v>0</v>
      </c>
      <c r="Y116" s="74">
        <f t="shared" si="17"/>
        <v>0</v>
      </c>
      <c r="Z116" s="74">
        <f t="shared" si="18"/>
        <v>0</v>
      </c>
      <c r="AA116" s="74">
        <f t="shared" si="18"/>
        <v>0</v>
      </c>
      <c r="AB116" s="74">
        <f t="shared" si="18"/>
        <v>0</v>
      </c>
      <c r="AC116" s="74">
        <f t="shared" si="18"/>
        <v>0</v>
      </c>
      <c r="AD116" s="74">
        <f t="shared" si="18"/>
        <v>0</v>
      </c>
      <c r="AE116" s="74">
        <f t="shared" si="18"/>
        <v>0</v>
      </c>
      <c r="AF116" s="74">
        <f t="shared" si="18"/>
        <v>0</v>
      </c>
      <c r="AG116" s="74">
        <f t="shared" si="18"/>
        <v>0</v>
      </c>
      <c r="AH116" s="74">
        <f t="shared" si="18"/>
        <v>0</v>
      </c>
      <c r="AI116" s="75">
        <f t="shared" si="18"/>
        <v>0</v>
      </c>
    </row>
    <row r="117" spans="1:35" x14ac:dyDescent="0.3">
      <c r="A117" s="7"/>
      <c r="B117" s="7"/>
      <c r="C117" s="43">
        <f t="shared" ref="C117:C125" si="21">C116+5</f>
        <v>10</v>
      </c>
      <c r="D117" s="44">
        <f t="shared" si="19"/>
        <v>0</v>
      </c>
      <c r="E117" s="74">
        <f t="shared" si="20"/>
        <v>0</v>
      </c>
      <c r="F117" s="74">
        <f t="shared" si="17"/>
        <v>0</v>
      </c>
      <c r="G117" s="74">
        <f t="shared" si="17"/>
        <v>0</v>
      </c>
      <c r="H117" s="74">
        <f t="shared" si="17"/>
        <v>0</v>
      </c>
      <c r="I117" s="74">
        <f t="shared" si="17"/>
        <v>0</v>
      </c>
      <c r="J117" s="74">
        <f t="shared" si="17"/>
        <v>0</v>
      </c>
      <c r="K117" s="74">
        <f t="shared" si="17"/>
        <v>0</v>
      </c>
      <c r="L117" s="74">
        <f t="shared" si="17"/>
        <v>0</v>
      </c>
      <c r="M117" s="74">
        <f t="shared" si="17"/>
        <v>0</v>
      </c>
      <c r="N117" s="74">
        <f t="shared" si="17"/>
        <v>0</v>
      </c>
      <c r="O117" s="74">
        <f t="shared" si="17"/>
        <v>0</v>
      </c>
      <c r="P117" s="74">
        <f t="shared" si="17"/>
        <v>0</v>
      </c>
      <c r="Q117" s="74">
        <f t="shared" si="17"/>
        <v>0</v>
      </c>
      <c r="R117" s="74">
        <f t="shared" si="17"/>
        <v>0</v>
      </c>
      <c r="S117" s="74">
        <f t="shared" si="17"/>
        <v>0</v>
      </c>
      <c r="T117" s="74">
        <f t="shared" si="17"/>
        <v>0</v>
      </c>
      <c r="U117" s="74">
        <f t="shared" si="17"/>
        <v>0</v>
      </c>
      <c r="V117" s="74">
        <f t="shared" si="17"/>
        <v>0</v>
      </c>
      <c r="W117" s="74">
        <f t="shared" si="17"/>
        <v>0</v>
      </c>
      <c r="X117" s="74">
        <f t="shared" si="17"/>
        <v>0</v>
      </c>
      <c r="Y117" s="74">
        <f t="shared" si="17"/>
        <v>0</v>
      </c>
      <c r="Z117" s="74">
        <f t="shared" si="18"/>
        <v>0</v>
      </c>
      <c r="AA117" s="74">
        <f t="shared" si="18"/>
        <v>0</v>
      </c>
      <c r="AB117" s="74">
        <f t="shared" si="18"/>
        <v>0</v>
      </c>
      <c r="AC117" s="74">
        <f t="shared" si="18"/>
        <v>0</v>
      </c>
      <c r="AD117" s="74">
        <f t="shared" si="18"/>
        <v>0</v>
      </c>
      <c r="AE117" s="74">
        <f t="shared" si="18"/>
        <v>0</v>
      </c>
      <c r="AF117" s="74">
        <f t="shared" si="18"/>
        <v>0</v>
      </c>
      <c r="AG117" s="74">
        <f t="shared" si="18"/>
        <v>0</v>
      </c>
      <c r="AH117" s="74">
        <f t="shared" si="18"/>
        <v>0</v>
      </c>
      <c r="AI117" s="75">
        <f t="shared" si="18"/>
        <v>0</v>
      </c>
    </row>
    <row r="118" spans="1:35" x14ac:dyDescent="0.3">
      <c r="A118" s="7"/>
      <c r="B118" s="7"/>
      <c r="C118" s="43">
        <f t="shared" si="21"/>
        <v>15</v>
      </c>
      <c r="D118" s="44">
        <f t="shared" si="19"/>
        <v>0</v>
      </c>
      <c r="E118" s="74">
        <f t="shared" si="20"/>
        <v>0</v>
      </c>
      <c r="F118" s="74">
        <f t="shared" si="17"/>
        <v>0</v>
      </c>
      <c r="G118" s="74">
        <f t="shared" si="17"/>
        <v>0</v>
      </c>
      <c r="H118" s="74">
        <f t="shared" si="17"/>
        <v>0</v>
      </c>
      <c r="I118" s="74">
        <f t="shared" si="17"/>
        <v>0</v>
      </c>
      <c r="J118" s="74">
        <f t="shared" si="17"/>
        <v>0</v>
      </c>
      <c r="K118" s="74">
        <f t="shared" si="17"/>
        <v>0</v>
      </c>
      <c r="L118" s="74">
        <f t="shared" si="17"/>
        <v>0</v>
      </c>
      <c r="M118" s="74">
        <f t="shared" si="17"/>
        <v>0</v>
      </c>
      <c r="N118" s="74">
        <f t="shared" si="17"/>
        <v>0</v>
      </c>
      <c r="O118" s="74">
        <f t="shared" si="17"/>
        <v>0</v>
      </c>
      <c r="P118" s="74">
        <f t="shared" si="17"/>
        <v>0</v>
      </c>
      <c r="Q118" s="74">
        <f t="shared" si="17"/>
        <v>0</v>
      </c>
      <c r="R118" s="74">
        <f t="shared" si="17"/>
        <v>0</v>
      </c>
      <c r="S118" s="74">
        <f t="shared" si="17"/>
        <v>0</v>
      </c>
      <c r="T118" s="74">
        <f t="shared" si="17"/>
        <v>0</v>
      </c>
      <c r="U118" s="74">
        <f t="shared" si="17"/>
        <v>0</v>
      </c>
      <c r="V118" s="74">
        <f t="shared" si="17"/>
        <v>0</v>
      </c>
      <c r="W118" s="74">
        <f t="shared" si="17"/>
        <v>0</v>
      </c>
      <c r="X118" s="74">
        <f t="shared" si="17"/>
        <v>0</v>
      </c>
      <c r="Y118" s="74">
        <f t="shared" si="17"/>
        <v>0</v>
      </c>
      <c r="Z118" s="74">
        <f t="shared" si="18"/>
        <v>0</v>
      </c>
      <c r="AA118" s="74">
        <f t="shared" si="18"/>
        <v>0</v>
      </c>
      <c r="AB118" s="74">
        <f t="shared" si="18"/>
        <v>0</v>
      </c>
      <c r="AC118" s="74">
        <f t="shared" si="18"/>
        <v>0</v>
      </c>
      <c r="AD118" s="74">
        <f t="shared" si="18"/>
        <v>0</v>
      </c>
      <c r="AE118" s="74">
        <f t="shared" si="18"/>
        <v>0</v>
      </c>
      <c r="AF118" s="74">
        <f t="shared" si="18"/>
        <v>0</v>
      </c>
      <c r="AG118" s="74">
        <f t="shared" si="18"/>
        <v>0</v>
      </c>
      <c r="AH118" s="74">
        <f t="shared" si="18"/>
        <v>0</v>
      </c>
      <c r="AI118" s="75">
        <f t="shared" si="18"/>
        <v>0</v>
      </c>
    </row>
    <row r="119" spans="1:35" x14ac:dyDescent="0.3">
      <c r="A119" s="7"/>
      <c r="B119" s="7"/>
      <c r="C119" s="43">
        <f t="shared" si="21"/>
        <v>20</v>
      </c>
      <c r="D119" s="44">
        <f t="shared" si="19"/>
        <v>0</v>
      </c>
      <c r="E119" s="74">
        <f t="shared" si="20"/>
        <v>0</v>
      </c>
      <c r="F119" s="74">
        <f t="shared" si="17"/>
        <v>0</v>
      </c>
      <c r="G119" s="74">
        <f t="shared" si="17"/>
        <v>0</v>
      </c>
      <c r="H119" s="74">
        <f t="shared" si="17"/>
        <v>0</v>
      </c>
      <c r="I119" s="74">
        <f t="shared" si="17"/>
        <v>0</v>
      </c>
      <c r="J119" s="74">
        <f t="shared" si="17"/>
        <v>0</v>
      </c>
      <c r="K119" s="74">
        <f t="shared" si="17"/>
        <v>0</v>
      </c>
      <c r="L119" s="74">
        <f t="shared" si="17"/>
        <v>0</v>
      </c>
      <c r="M119" s="74">
        <f t="shared" si="17"/>
        <v>0</v>
      </c>
      <c r="N119" s="74">
        <f t="shared" si="17"/>
        <v>0</v>
      </c>
      <c r="O119" s="74">
        <f t="shared" si="17"/>
        <v>0</v>
      </c>
      <c r="P119" s="74">
        <f t="shared" si="17"/>
        <v>0</v>
      </c>
      <c r="Q119" s="74">
        <f t="shared" si="17"/>
        <v>0</v>
      </c>
      <c r="R119" s="74">
        <f t="shared" si="17"/>
        <v>0</v>
      </c>
      <c r="S119" s="74">
        <f t="shared" si="17"/>
        <v>0</v>
      </c>
      <c r="T119" s="74">
        <f t="shared" si="17"/>
        <v>0</v>
      </c>
      <c r="U119" s="74">
        <f t="shared" si="17"/>
        <v>0</v>
      </c>
      <c r="V119" s="74">
        <f t="shared" si="17"/>
        <v>0</v>
      </c>
      <c r="W119" s="74">
        <f t="shared" si="17"/>
        <v>0</v>
      </c>
      <c r="X119" s="74">
        <f t="shared" si="17"/>
        <v>0</v>
      </c>
      <c r="Y119" s="74">
        <f t="shared" si="17"/>
        <v>0</v>
      </c>
      <c r="Z119" s="74">
        <f t="shared" si="18"/>
        <v>0</v>
      </c>
      <c r="AA119" s="74">
        <f t="shared" si="18"/>
        <v>0</v>
      </c>
      <c r="AB119" s="74">
        <f t="shared" si="18"/>
        <v>0</v>
      </c>
      <c r="AC119" s="74">
        <f t="shared" si="18"/>
        <v>0</v>
      </c>
      <c r="AD119" s="74">
        <f t="shared" si="18"/>
        <v>0</v>
      </c>
      <c r="AE119" s="74">
        <f t="shared" si="18"/>
        <v>0</v>
      </c>
      <c r="AF119" s="74">
        <f t="shared" si="18"/>
        <v>0</v>
      </c>
      <c r="AG119" s="74">
        <f t="shared" si="18"/>
        <v>0</v>
      </c>
      <c r="AH119" s="74">
        <f t="shared" si="18"/>
        <v>0</v>
      </c>
      <c r="AI119" s="75">
        <f t="shared" si="18"/>
        <v>0</v>
      </c>
    </row>
    <row r="120" spans="1:35" x14ac:dyDescent="0.3">
      <c r="A120" s="7"/>
      <c r="B120" s="7"/>
      <c r="C120" s="43">
        <f t="shared" si="21"/>
        <v>25</v>
      </c>
      <c r="D120" s="44">
        <f t="shared" si="19"/>
        <v>0</v>
      </c>
      <c r="E120" s="74">
        <f t="shared" si="20"/>
        <v>0</v>
      </c>
      <c r="F120" s="74">
        <f t="shared" si="17"/>
        <v>0</v>
      </c>
      <c r="G120" s="74">
        <f t="shared" si="17"/>
        <v>0</v>
      </c>
      <c r="H120" s="74">
        <f t="shared" si="17"/>
        <v>0</v>
      </c>
      <c r="I120" s="74">
        <f t="shared" si="17"/>
        <v>0</v>
      </c>
      <c r="J120" s="74">
        <f t="shared" si="17"/>
        <v>0</v>
      </c>
      <c r="K120" s="74">
        <f t="shared" si="17"/>
        <v>0</v>
      </c>
      <c r="L120" s="74">
        <f t="shared" si="17"/>
        <v>0</v>
      </c>
      <c r="M120" s="74">
        <f t="shared" si="17"/>
        <v>0</v>
      </c>
      <c r="N120" s="74">
        <f t="shared" si="17"/>
        <v>0</v>
      </c>
      <c r="O120" s="74">
        <f t="shared" si="17"/>
        <v>0</v>
      </c>
      <c r="P120" s="74">
        <f t="shared" si="17"/>
        <v>0</v>
      </c>
      <c r="Q120" s="74">
        <f t="shared" si="17"/>
        <v>0</v>
      </c>
      <c r="R120" s="74">
        <f t="shared" si="17"/>
        <v>0</v>
      </c>
      <c r="S120" s="74">
        <f t="shared" si="17"/>
        <v>0</v>
      </c>
      <c r="T120" s="74">
        <f t="shared" si="17"/>
        <v>0</v>
      </c>
      <c r="U120" s="74">
        <f t="shared" si="17"/>
        <v>0</v>
      </c>
      <c r="V120" s="74">
        <f t="shared" si="17"/>
        <v>0</v>
      </c>
      <c r="W120" s="74">
        <f t="shared" si="17"/>
        <v>0</v>
      </c>
      <c r="X120" s="74">
        <f t="shared" si="17"/>
        <v>0</v>
      </c>
      <c r="Y120" s="74">
        <f t="shared" si="17"/>
        <v>0</v>
      </c>
      <c r="Z120" s="74">
        <f t="shared" si="18"/>
        <v>0</v>
      </c>
      <c r="AA120" s="74">
        <f t="shared" si="18"/>
        <v>0</v>
      </c>
      <c r="AB120" s="74">
        <f t="shared" si="18"/>
        <v>0</v>
      </c>
      <c r="AC120" s="74">
        <f t="shared" si="18"/>
        <v>0</v>
      </c>
      <c r="AD120" s="74">
        <f t="shared" si="18"/>
        <v>0</v>
      </c>
      <c r="AE120" s="74">
        <f t="shared" si="18"/>
        <v>0</v>
      </c>
      <c r="AF120" s="74">
        <f t="shared" si="18"/>
        <v>0</v>
      </c>
      <c r="AG120" s="74">
        <f t="shared" si="18"/>
        <v>0</v>
      </c>
      <c r="AH120" s="74">
        <f t="shared" si="18"/>
        <v>0</v>
      </c>
      <c r="AI120" s="75">
        <f t="shared" si="18"/>
        <v>0</v>
      </c>
    </row>
    <row r="121" spans="1:35" x14ac:dyDescent="0.3">
      <c r="A121" s="7"/>
      <c r="B121" s="7"/>
      <c r="C121" s="43">
        <f t="shared" si="21"/>
        <v>30</v>
      </c>
      <c r="D121" s="44">
        <f t="shared" si="19"/>
        <v>0</v>
      </c>
      <c r="E121" s="74">
        <f t="shared" si="20"/>
        <v>0</v>
      </c>
      <c r="F121" s="74">
        <f t="shared" si="17"/>
        <v>0</v>
      </c>
      <c r="G121" s="74">
        <f t="shared" si="17"/>
        <v>0</v>
      </c>
      <c r="H121" s="74">
        <f t="shared" si="17"/>
        <v>0</v>
      </c>
      <c r="I121" s="74">
        <f t="shared" si="17"/>
        <v>0</v>
      </c>
      <c r="J121" s="74">
        <f t="shared" si="17"/>
        <v>0</v>
      </c>
      <c r="K121" s="74">
        <f t="shared" si="17"/>
        <v>0</v>
      </c>
      <c r="L121" s="74">
        <f t="shared" si="17"/>
        <v>0</v>
      </c>
      <c r="M121" s="74">
        <f t="shared" si="17"/>
        <v>0</v>
      </c>
      <c r="N121" s="74">
        <f t="shared" si="17"/>
        <v>0</v>
      </c>
      <c r="O121" s="74">
        <f t="shared" si="17"/>
        <v>0</v>
      </c>
      <c r="P121" s="74">
        <f t="shared" si="17"/>
        <v>0</v>
      </c>
      <c r="Q121" s="74">
        <f t="shared" si="17"/>
        <v>0</v>
      </c>
      <c r="R121" s="74">
        <f t="shared" si="17"/>
        <v>0</v>
      </c>
      <c r="S121" s="74">
        <f t="shared" si="17"/>
        <v>0</v>
      </c>
      <c r="T121" s="74">
        <f t="shared" si="17"/>
        <v>0</v>
      </c>
      <c r="U121" s="74">
        <f t="shared" si="17"/>
        <v>0</v>
      </c>
      <c r="V121" s="74">
        <f t="shared" si="17"/>
        <v>0</v>
      </c>
      <c r="W121" s="74">
        <f t="shared" si="17"/>
        <v>0</v>
      </c>
      <c r="X121" s="74">
        <f t="shared" si="17"/>
        <v>0</v>
      </c>
      <c r="Y121" s="74">
        <f t="shared" si="17"/>
        <v>0</v>
      </c>
      <c r="Z121" s="74">
        <f t="shared" si="18"/>
        <v>0</v>
      </c>
      <c r="AA121" s="74">
        <f t="shared" si="18"/>
        <v>0</v>
      </c>
      <c r="AB121" s="74">
        <f t="shared" si="18"/>
        <v>0</v>
      </c>
      <c r="AC121" s="74">
        <f t="shared" si="18"/>
        <v>0</v>
      </c>
      <c r="AD121" s="74">
        <f t="shared" si="18"/>
        <v>0</v>
      </c>
      <c r="AE121" s="74">
        <f t="shared" si="18"/>
        <v>0</v>
      </c>
      <c r="AF121" s="74">
        <f t="shared" si="18"/>
        <v>0</v>
      </c>
      <c r="AG121" s="74">
        <f t="shared" si="18"/>
        <v>0</v>
      </c>
      <c r="AH121" s="74">
        <f t="shared" si="18"/>
        <v>0</v>
      </c>
      <c r="AI121" s="75">
        <f t="shared" si="18"/>
        <v>0</v>
      </c>
    </row>
    <row r="122" spans="1:35" x14ac:dyDescent="0.3">
      <c r="A122" s="7"/>
      <c r="B122" s="7"/>
      <c r="C122" s="43">
        <f t="shared" si="21"/>
        <v>35</v>
      </c>
      <c r="D122" s="44">
        <f t="shared" si="19"/>
        <v>0</v>
      </c>
      <c r="E122" s="74">
        <f t="shared" si="20"/>
        <v>0</v>
      </c>
      <c r="F122" s="74">
        <f t="shared" si="17"/>
        <v>0</v>
      </c>
      <c r="G122" s="74">
        <f t="shared" si="17"/>
        <v>0</v>
      </c>
      <c r="H122" s="74">
        <f t="shared" si="17"/>
        <v>0</v>
      </c>
      <c r="I122" s="74">
        <f t="shared" si="17"/>
        <v>0</v>
      </c>
      <c r="J122" s="74">
        <f t="shared" si="17"/>
        <v>0</v>
      </c>
      <c r="K122" s="74">
        <f t="shared" si="17"/>
        <v>0</v>
      </c>
      <c r="L122" s="74">
        <f t="shared" si="17"/>
        <v>0</v>
      </c>
      <c r="M122" s="74">
        <f t="shared" si="17"/>
        <v>0</v>
      </c>
      <c r="N122" s="74">
        <f t="shared" si="17"/>
        <v>0</v>
      </c>
      <c r="O122" s="74">
        <f t="shared" si="17"/>
        <v>0</v>
      </c>
      <c r="P122" s="74">
        <f t="shared" si="17"/>
        <v>0</v>
      </c>
      <c r="Q122" s="74">
        <f t="shared" si="17"/>
        <v>0</v>
      </c>
      <c r="R122" s="74">
        <f t="shared" si="17"/>
        <v>0</v>
      </c>
      <c r="S122" s="74">
        <f t="shared" si="17"/>
        <v>0</v>
      </c>
      <c r="T122" s="74">
        <f t="shared" si="17"/>
        <v>0</v>
      </c>
      <c r="U122" s="74">
        <f t="shared" si="17"/>
        <v>0</v>
      </c>
      <c r="V122" s="74">
        <f t="shared" si="17"/>
        <v>0</v>
      </c>
      <c r="W122" s="74">
        <f t="shared" si="17"/>
        <v>0</v>
      </c>
      <c r="X122" s="74">
        <f t="shared" si="17"/>
        <v>0</v>
      </c>
      <c r="Y122" s="74">
        <f t="shared" si="17"/>
        <v>0</v>
      </c>
      <c r="Z122" s="74">
        <f t="shared" si="18"/>
        <v>0</v>
      </c>
      <c r="AA122" s="74">
        <f t="shared" si="18"/>
        <v>0</v>
      </c>
      <c r="AB122" s="74">
        <f t="shared" si="18"/>
        <v>0</v>
      </c>
      <c r="AC122" s="74">
        <f t="shared" si="18"/>
        <v>0</v>
      </c>
      <c r="AD122" s="74">
        <f t="shared" si="18"/>
        <v>0</v>
      </c>
      <c r="AE122" s="74">
        <f t="shared" si="18"/>
        <v>0</v>
      </c>
      <c r="AF122" s="74">
        <f t="shared" si="18"/>
        <v>0</v>
      </c>
      <c r="AG122" s="74">
        <f t="shared" si="18"/>
        <v>0</v>
      </c>
      <c r="AH122" s="74">
        <f t="shared" si="18"/>
        <v>0</v>
      </c>
      <c r="AI122" s="75">
        <f t="shared" si="18"/>
        <v>0</v>
      </c>
    </row>
    <row r="123" spans="1:35" x14ac:dyDescent="0.3">
      <c r="A123" s="7"/>
      <c r="B123" s="7"/>
      <c r="C123" s="43">
        <f t="shared" si="21"/>
        <v>40</v>
      </c>
      <c r="D123" s="44">
        <f t="shared" si="19"/>
        <v>0</v>
      </c>
      <c r="E123" s="74">
        <f t="shared" si="20"/>
        <v>0</v>
      </c>
      <c r="F123" s="74">
        <f t="shared" si="17"/>
        <v>0</v>
      </c>
      <c r="G123" s="74">
        <f t="shared" si="17"/>
        <v>0</v>
      </c>
      <c r="H123" s="74">
        <f t="shared" si="17"/>
        <v>0</v>
      </c>
      <c r="I123" s="74">
        <f t="shared" si="17"/>
        <v>0</v>
      </c>
      <c r="J123" s="74">
        <f t="shared" si="17"/>
        <v>0</v>
      </c>
      <c r="K123" s="74">
        <f t="shared" si="17"/>
        <v>0</v>
      </c>
      <c r="L123" s="74">
        <f t="shared" si="17"/>
        <v>0</v>
      </c>
      <c r="M123" s="74">
        <f t="shared" si="17"/>
        <v>0</v>
      </c>
      <c r="N123" s="74">
        <f t="shared" si="17"/>
        <v>0</v>
      </c>
      <c r="O123" s="74">
        <f t="shared" si="17"/>
        <v>0</v>
      </c>
      <c r="P123" s="74">
        <f t="shared" si="17"/>
        <v>0</v>
      </c>
      <c r="Q123" s="74">
        <f t="shared" si="17"/>
        <v>0</v>
      </c>
      <c r="R123" s="74">
        <f t="shared" si="17"/>
        <v>0</v>
      </c>
      <c r="S123" s="74">
        <f t="shared" si="17"/>
        <v>0</v>
      </c>
      <c r="T123" s="74">
        <f t="shared" si="17"/>
        <v>0</v>
      </c>
      <c r="U123" s="74">
        <f t="shared" si="17"/>
        <v>0</v>
      </c>
      <c r="V123" s="74">
        <f t="shared" si="17"/>
        <v>0</v>
      </c>
      <c r="W123" s="74">
        <f t="shared" si="17"/>
        <v>0</v>
      </c>
      <c r="X123" s="74">
        <f t="shared" si="17"/>
        <v>0</v>
      </c>
      <c r="Y123" s="74">
        <f t="shared" si="17"/>
        <v>0</v>
      </c>
      <c r="Z123" s="74">
        <f t="shared" si="18"/>
        <v>0</v>
      </c>
      <c r="AA123" s="74">
        <f t="shared" si="18"/>
        <v>0</v>
      </c>
      <c r="AB123" s="74">
        <f t="shared" si="18"/>
        <v>0</v>
      </c>
      <c r="AC123" s="74">
        <f t="shared" si="18"/>
        <v>0</v>
      </c>
      <c r="AD123" s="74">
        <f t="shared" si="18"/>
        <v>0</v>
      </c>
      <c r="AE123" s="74">
        <f t="shared" si="18"/>
        <v>0</v>
      </c>
      <c r="AF123" s="74">
        <f t="shared" si="18"/>
        <v>0</v>
      </c>
      <c r="AG123" s="74">
        <f t="shared" si="18"/>
        <v>0</v>
      </c>
      <c r="AH123" s="74">
        <f t="shared" si="18"/>
        <v>0</v>
      </c>
      <c r="AI123" s="75">
        <f t="shared" si="18"/>
        <v>0</v>
      </c>
    </row>
    <row r="124" spans="1:35" x14ac:dyDescent="0.3">
      <c r="A124" s="7"/>
      <c r="B124" s="7"/>
      <c r="C124" s="43">
        <f t="shared" si="21"/>
        <v>45</v>
      </c>
      <c r="D124" s="44">
        <f t="shared" si="19"/>
        <v>0</v>
      </c>
      <c r="E124" s="74">
        <f t="shared" si="20"/>
        <v>0</v>
      </c>
      <c r="F124" s="74">
        <f t="shared" si="17"/>
        <v>0</v>
      </c>
      <c r="G124" s="74">
        <f t="shared" si="17"/>
        <v>0</v>
      </c>
      <c r="H124" s="74">
        <f t="shared" si="17"/>
        <v>0</v>
      </c>
      <c r="I124" s="74">
        <f t="shared" si="17"/>
        <v>0</v>
      </c>
      <c r="J124" s="74">
        <f t="shared" si="17"/>
        <v>0</v>
      </c>
      <c r="K124" s="74">
        <f t="shared" si="17"/>
        <v>0</v>
      </c>
      <c r="L124" s="74">
        <f t="shared" si="17"/>
        <v>0</v>
      </c>
      <c r="M124" s="74">
        <f t="shared" si="17"/>
        <v>0</v>
      </c>
      <c r="N124" s="74">
        <f t="shared" si="17"/>
        <v>0</v>
      </c>
      <c r="O124" s="74">
        <f t="shared" si="17"/>
        <v>0</v>
      </c>
      <c r="P124" s="74">
        <f t="shared" si="17"/>
        <v>0</v>
      </c>
      <c r="Q124" s="74">
        <f t="shared" si="17"/>
        <v>0</v>
      </c>
      <c r="R124" s="74">
        <f t="shared" si="17"/>
        <v>0</v>
      </c>
      <c r="S124" s="74">
        <f t="shared" si="17"/>
        <v>0</v>
      </c>
      <c r="T124" s="74">
        <f t="shared" si="17"/>
        <v>0</v>
      </c>
      <c r="U124" s="74">
        <f t="shared" si="17"/>
        <v>0</v>
      </c>
      <c r="V124" s="74">
        <f t="shared" si="17"/>
        <v>0</v>
      </c>
      <c r="W124" s="74">
        <f t="shared" si="17"/>
        <v>0</v>
      </c>
      <c r="X124" s="74">
        <f t="shared" si="17"/>
        <v>0</v>
      </c>
      <c r="Y124" s="74">
        <f t="shared" si="17"/>
        <v>0</v>
      </c>
      <c r="Z124" s="74">
        <f t="shared" si="18"/>
        <v>0</v>
      </c>
      <c r="AA124" s="74">
        <f t="shared" si="18"/>
        <v>0</v>
      </c>
      <c r="AB124" s="74">
        <f t="shared" si="18"/>
        <v>0</v>
      </c>
      <c r="AC124" s="74">
        <f t="shared" si="18"/>
        <v>0</v>
      </c>
      <c r="AD124" s="74">
        <f t="shared" si="18"/>
        <v>0</v>
      </c>
      <c r="AE124" s="74">
        <f t="shared" si="18"/>
        <v>0</v>
      </c>
      <c r="AF124" s="74">
        <f t="shared" si="18"/>
        <v>0</v>
      </c>
      <c r="AG124" s="74">
        <f t="shared" si="18"/>
        <v>0</v>
      </c>
      <c r="AH124" s="74">
        <f t="shared" si="18"/>
        <v>0</v>
      </c>
      <c r="AI124" s="75">
        <f t="shared" si="18"/>
        <v>0</v>
      </c>
    </row>
    <row r="125" spans="1:35" x14ac:dyDescent="0.3">
      <c r="A125" s="7"/>
      <c r="B125" s="7"/>
      <c r="C125" s="48">
        <f t="shared" si="21"/>
        <v>50</v>
      </c>
      <c r="D125" s="49">
        <f t="shared" si="19"/>
        <v>0</v>
      </c>
      <c r="E125" s="76">
        <f t="shared" si="20"/>
        <v>0</v>
      </c>
      <c r="F125" s="76">
        <f t="shared" si="17"/>
        <v>0</v>
      </c>
      <c r="G125" s="76">
        <f t="shared" si="17"/>
        <v>0</v>
      </c>
      <c r="H125" s="76">
        <f t="shared" si="17"/>
        <v>0</v>
      </c>
      <c r="I125" s="76">
        <f t="shared" si="17"/>
        <v>0</v>
      </c>
      <c r="J125" s="76">
        <f t="shared" si="17"/>
        <v>0</v>
      </c>
      <c r="K125" s="76">
        <f t="shared" si="17"/>
        <v>0</v>
      </c>
      <c r="L125" s="76">
        <f t="shared" si="17"/>
        <v>0</v>
      </c>
      <c r="M125" s="76">
        <f t="shared" si="17"/>
        <v>0</v>
      </c>
      <c r="N125" s="76">
        <f t="shared" si="17"/>
        <v>0</v>
      </c>
      <c r="O125" s="76">
        <f t="shared" si="17"/>
        <v>0</v>
      </c>
      <c r="P125" s="76">
        <f t="shared" si="17"/>
        <v>0</v>
      </c>
      <c r="Q125" s="76">
        <f t="shared" si="17"/>
        <v>0</v>
      </c>
      <c r="R125" s="76">
        <f t="shared" si="17"/>
        <v>0</v>
      </c>
      <c r="S125" s="76">
        <f t="shared" si="17"/>
        <v>0</v>
      </c>
      <c r="T125" s="76">
        <f t="shared" si="17"/>
        <v>0</v>
      </c>
      <c r="U125" s="76">
        <f t="shared" si="17"/>
        <v>0</v>
      </c>
      <c r="V125" s="76">
        <f t="shared" si="17"/>
        <v>0</v>
      </c>
      <c r="W125" s="76">
        <f t="shared" si="17"/>
        <v>0</v>
      </c>
      <c r="X125" s="76">
        <f t="shared" si="17"/>
        <v>0</v>
      </c>
      <c r="Y125" s="76">
        <f t="shared" si="17"/>
        <v>0</v>
      </c>
      <c r="Z125" s="76">
        <f t="shared" si="18"/>
        <v>0</v>
      </c>
      <c r="AA125" s="76">
        <f t="shared" si="18"/>
        <v>0</v>
      </c>
      <c r="AB125" s="76">
        <f t="shared" si="18"/>
        <v>0</v>
      </c>
      <c r="AC125" s="76">
        <f t="shared" si="18"/>
        <v>0</v>
      </c>
      <c r="AD125" s="76">
        <f t="shared" si="18"/>
        <v>0</v>
      </c>
      <c r="AE125" s="76">
        <f t="shared" si="18"/>
        <v>0</v>
      </c>
      <c r="AF125" s="76">
        <f t="shared" si="18"/>
        <v>0</v>
      </c>
      <c r="AG125" s="76">
        <f t="shared" si="18"/>
        <v>0</v>
      </c>
      <c r="AH125" s="76">
        <f t="shared" si="18"/>
        <v>0</v>
      </c>
      <c r="AI125" s="77">
        <f t="shared" si="18"/>
        <v>0</v>
      </c>
    </row>
    <row r="126" spans="1:35" x14ac:dyDescent="0.3">
      <c r="A126" s="7"/>
      <c r="B126" s="7"/>
      <c r="C126" s="7"/>
      <c r="D126" s="78"/>
      <c r="E126" s="79"/>
      <c r="F126" s="7"/>
      <c r="G126" s="7"/>
      <c r="H126" s="7"/>
      <c r="I126" s="7"/>
      <c r="J126" s="7"/>
      <c r="K126" s="7"/>
      <c r="L126" s="7"/>
      <c r="M126" s="7"/>
      <c r="N126" s="7"/>
      <c r="O126" s="7"/>
      <c r="P126" s="7"/>
      <c r="Q126" s="7"/>
      <c r="R126" s="7"/>
      <c r="S126" s="7"/>
      <c r="T126" s="7"/>
      <c r="U126" s="7"/>
      <c r="V126" s="7"/>
      <c r="W126" s="7"/>
      <c r="X126" s="7"/>
      <c r="Y126" s="7"/>
    </row>
    <row r="127" spans="1:35" x14ac:dyDescent="0.3">
      <c r="A127" s="7"/>
      <c r="B127" s="7"/>
      <c r="C127" s="188" t="s">
        <v>83</v>
      </c>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90"/>
    </row>
  </sheetData>
  <sheetProtection algorithmName="SHA-512" hashValue="oQkzJk6j+qJA3ulBQopd9M7A+aTyLqWq5NM5HzsealM46Svy7CORxyHgK49xN9sZ7mdwAKJS1mP3XYBJP+NbRw==" saltValue="uZVnpLE7HPeL7zwvW1X91A==" spinCount="100000" sheet="1" selectLockedCells="1"/>
  <mergeCells count="44">
    <mergeCell ref="E76:AI76"/>
    <mergeCell ref="C90:AI90"/>
    <mergeCell ref="A93:AI93"/>
    <mergeCell ref="E95:AI95"/>
    <mergeCell ref="B65:D65"/>
    <mergeCell ref="B66:D66"/>
    <mergeCell ref="B67:D67"/>
    <mergeCell ref="B68:D68"/>
    <mergeCell ref="B69:D69"/>
    <mergeCell ref="C76:C77"/>
    <mergeCell ref="D76:D77"/>
    <mergeCell ref="E40:AI40"/>
    <mergeCell ref="E27:AI27"/>
    <mergeCell ref="A25:AI25"/>
    <mergeCell ref="C54:AI54"/>
    <mergeCell ref="A1:X1"/>
    <mergeCell ref="B10:H10"/>
    <mergeCell ref="B29:D29"/>
    <mergeCell ref="B31:D31"/>
    <mergeCell ref="B32:D32"/>
    <mergeCell ref="B33:D33"/>
    <mergeCell ref="A35:D35"/>
    <mergeCell ref="C40:C41"/>
    <mergeCell ref="D40:D41"/>
    <mergeCell ref="A57:AI57"/>
    <mergeCell ref="B61:D61"/>
    <mergeCell ref="B62:D62"/>
    <mergeCell ref="B63:D63"/>
    <mergeCell ref="B64:D64"/>
    <mergeCell ref="E59:AI59"/>
    <mergeCell ref="B105:D105"/>
    <mergeCell ref="B97:D97"/>
    <mergeCell ref="B98:D98"/>
    <mergeCell ref="B99:D99"/>
    <mergeCell ref="B100:D100"/>
    <mergeCell ref="B101:D101"/>
    <mergeCell ref="B102:D102"/>
    <mergeCell ref="B103:D103"/>
    <mergeCell ref="B104:D104"/>
    <mergeCell ref="B106:D106"/>
    <mergeCell ref="C113:C114"/>
    <mergeCell ref="D113:D114"/>
    <mergeCell ref="E113:AI113"/>
    <mergeCell ref="C127:AI127"/>
  </mergeCells>
  <pageMargins left="0.7" right="0.7" top="0.75" bottom="0.75" header="0.3" footer="0.3"/>
  <pageSetup paperSize="9" orientation="portrait" r:id="rId1"/>
  <ignoredErrors>
    <ignoredError sqref="E30:Y30 E33:S33 E32:F32 E65 E115 C114:Y114 C117:C125 C115 F115:Y115 C116 E116 G116:Y116 F68 C113:E113 E117:Y125 U33:Y33 H3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64c0fc7cf144e1cb4730053a8ff9b9a xmlns="3bac7649-eb37-460d-9f8a-9ca85f036e36">
      <Terms xmlns="http://schemas.microsoft.com/office/infopath/2007/PartnerControls">
        <TermInfo xmlns="http://schemas.microsoft.com/office/infopath/2007/PartnerControls">
          <TermName xmlns="http://schemas.microsoft.com/office/infopath/2007/PartnerControls">organisatie</TermName>
          <TermId xmlns="http://schemas.microsoft.com/office/infopath/2007/PartnerControls">b245395b-102f-4f7d-bc5d-0f7997ff1df0</TermId>
        </TermInfo>
      </Terms>
    </h64c0fc7cf144e1cb4730053a8ff9b9a>
    <Dossiernummer xmlns="3bac7649-eb37-460d-9f8a-9ca85f036e36" xsi:nil="true"/>
    <j3b8960de90a4c1586d92c8ae5ff774c xmlns="3bac7649-eb37-460d-9f8a-9ca85f036e36">
      <Terms xmlns="http://schemas.microsoft.com/office/infopath/2007/PartnerControls"/>
    </j3b8960de90a4c1586d92c8ae5ff774c>
    <TaxCatchAll xmlns="9a9ec0f0-7796-43d0-ac1f-4c8c46ee0bd1">
      <Value>427</Value>
    </TaxCatchAll>
    <Type_x0020_document xmlns="5db66c54-90b6-4465-8954-e0bb8b309d2d">
      <Value>Ingediend</Value>
    </Type_x0020_document>
    <m067e0cc8cc14bb79ddad7841153b535 xmlns="3bac7649-eb37-460d-9f8a-9ca85f036e36">
      <Terms xmlns="http://schemas.microsoft.com/office/infopath/2007/PartnerControls"/>
    </m067e0cc8cc14bb79ddad7841153b535>
    <j8fa6b92914e4ae9b830c87969e146f2 xmlns="3bac7649-eb37-460d-9f8a-9ca85f036e36">
      <Terms xmlns="http://schemas.microsoft.com/office/infopath/2007/PartnerControls"/>
    </j8fa6b92914e4ae9b830c87969e146f2>
    <_dlc_DocId xmlns="3bac7649-eb37-460d-9f8a-9ca85f036e36">CNSPRC6EMTMN-1221577760-17696</_dlc_DocId>
    <_dlc_DocIdUrl xmlns="3bac7649-eb37-460d-9f8a-9ca85f036e36">
      <Url>https://vlaamseoverheid.sharepoint.com/sites/vea-intern/_layouts/15/DocIdRedir.aspx?ID=CNSPRC6EMTMN-1221577760-17696</Url>
      <Description>CNSPRC6EMTMN-1221577760-17696</Description>
    </_dlc_DocIdUrl>
    <lcf76f155ced4ddcb4097134ff3c332f xmlns="5db66c54-90b6-4465-8954-e0bb8b309d2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Call Document" ma:contentTypeID="0x01010007F2C6DDE7A4DE428B1DBA7B29F271F200013766101C5864489B12BA87690A6650" ma:contentTypeVersion="72" ma:contentTypeDescription="" ma:contentTypeScope="" ma:versionID="818dde0e54cf58bd5a89bf94eaeaf3b6">
  <xsd:schema xmlns:xsd="http://www.w3.org/2001/XMLSchema" xmlns:xs="http://www.w3.org/2001/XMLSchema" xmlns:p="http://schemas.microsoft.com/office/2006/metadata/properties" xmlns:ns2="3bac7649-eb37-460d-9f8a-9ca85f036e36" xmlns:ns3="5db66c54-90b6-4465-8954-e0bb8b309d2d" xmlns:ns4="9a9ec0f0-7796-43d0-ac1f-4c8c46ee0bd1" targetNamespace="http://schemas.microsoft.com/office/2006/metadata/properties" ma:root="true" ma:fieldsID="4959aa6b8e74374955dddabc139c5e6b" ns2:_="" ns3:_="" ns4:_="">
    <xsd:import namespace="3bac7649-eb37-460d-9f8a-9ca85f036e36"/>
    <xsd:import namespace="5db66c54-90b6-4465-8954-e0bb8b309d2d"/>
    <xsd:import namespace="9a9ec0f0-7796-43d0-ac1f-4c8c46ee0bd1"/>
    <xsd:element name="properties">
      <xsd:complexType>
        <xsd:sequence>
          <xsd:element name="documentManagement">
            <xsd:complexType>
              <xsd:all>
                <xsd:element ref="ns2:Dossiernummer" minOccurs="0"/>
                <xsd:element ref="ns3:Type_x0020_document" minOccurs="0"/>
                <xsd:element ref="ns4:TaxCatchAllLabel" minOccurs="0"/>
                <xsd:element ref="ns2:h64c0fc7cf144e1cb4730053a8ff9b9a" minOccurs="0"/>
                <xsd:element ref="ns2:j8fa6b92914e4ae9b830c87969e146f2" minOccurs="0"/>
                <xsd:element ref="ns4:TaxCatchAll" minOccurs="0"/>
                <xsd:element ref="ns2:j3b8960de90a4c1586d92c8ae5ff774c" minOccurs="0"/>
                <xsd:element ref="ns2:m067e0cc8cc14bb79ddad7841153b535"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2:_dlc_DocId" minOccurs="0"/>
                <xsd:element ref="ns2:_dlc_DocIdUrl" minOccurs="0"/>
                <xsd:element ref="ns2:_dlc_DocIdPersistId" minOccurs="0"/>
                <xsd:element ref="ns3:lcf76f155ced4ddcb4097134ff3c332f"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c7649-eb37-460d-9f8a-9ca85f036e36" elementFormDefault="qualified">
    <xsd:import namespace="http://schemas.microsoft.com/office/2006/documentManagement/types"/>
    <xsd:import namespace="http://schemas.microsoft.com/office/infopath/2007/PartnerControls"/>
    <xsd:element name="Dossiernummer" ma:index="6" nillable="true" ma:displayName="Dossiernummer" ma:indexed="true" ma:internalName="Dossiernummer" ma:readOnly="false">
      <xsd:simpleType>
        <xsd:restriction base="dms:Text">
          <xsd:maxLength value="255"/>
        </xsd:restriction>
      </xsd:simpleType>
    </xsd:element>
    <xsd:element name="h64c0fc7cf144e1cb4730053a8ff9b9a" ma:index="12" nillable="true" ma:taxonomy="true" ma:internalName="h64c0fc7cf144e1cb4730053a8ff9b9a" ma:taxonomyFieldName="Technologie" ma:displayName="Technologie" ma:indexed="true" ma:readOnly="false" ma:fieldId="{164c0fc7-cf14-4e1c-b473-0053a8ff9b9a}" ma:sspId="49ca8161-7180-459b-a0ef-1a71cf6ffea5" ma:termSetId="74075f5b-5283-496e-833f-9ee4013d8a68" ma:anchorId="00000000-0000-0000-0000-000000000000" ma:open="true" ma:isKeyword="false">
      <xsd:complexType>
        <xsd:sequence>
          <xsd:element ref="pc:Terms" minOccurs="0" maxOccurs="1"/>
        </xsd:sequence>
      </xsd:complexType>
    </xsd:element>
    <xsd:element name="j8fa6b92914e4ae9b830c87969e146f2" ma:index="15" nillable="true" ma:taxonomy="true" ma:internalName="j8fa6b92914e4ae9b830c87969e146f2" ma:taxonomyFieldName="Jaar" ma:displayName="Jaar" ma:indexed="true" ma:readOnly="false" ma:default="1167;#2024|745ccb64-ecb9-4e75-93e6-2266c2d9779b" ma:fieldId="{0fd6a5dc-b436-4ba4-93e7-418995960b34}" ma:sspId="49ca8161-7180-459b-a0ef-1a71cf6ffea5" ma:termSetId="5ac14f2e-1c49-4245-8414-29f56be4175f" ma:anchorId="00000000-0000-0000-0000-000000000000" ma:open="true" ma:isKeyword="false">
      <xsd:complexType>
        <xsd:sequence>
          <xsd:element ref="pc:Terms" minOccurs="0" maxOccurs="1"/>
        </xsd:sequence>
      </xsd:complexType>
    </xsd:element>
    <xsd:element name="j3b8960de90a4c1586d92c8ae5ff774c" ma:index="17" nillable="true" ma:taxonomy="true" ma:internalName="j3b8960de90a4c1586d92c8ae5ff774c" ma:taxonomyFieldName="Vea_x0020_MEP_x0020_Partners" ma:displayName="Vea MEP Partners" ma:indexed="true" ma:readOnly="false" ma:fieldId="{33b8960d-e90a-4c15-86d9-2c8ae5ff774c}" ma:sspId="49ca8161-7180-459b-a0ef-1a71cf6ffea5" ma:termSetId="5567bf58-1096-4a5e-af82-0d5be128e7a9" ma:anchorId="00000000-0000-0000-0000-000000000000" ma:open="true" ma:isKeyword="false">
      <xsd:complexType>
        <xsd:sequence>
          <xsd:element ref="pc:Terms" minOccurs="0" maxOccurs="1"/>
        </xsd:sequence>
      </xsd:complexType>
    </xsd:element>
    <xsd:element name="m067e0cc8cc14bb79ddad7841153b535" ma:index="18" nillable="true" ma:taxonomy="true" ma:internalName="m067e0cc8cc14bb79ddad7841153b535" ma:taxonomyFieldName="Aanvrager" ma:displayName="Aanvrager" ma:readOnly="false" ma:fieldId="{6067e0cc-8cc1-4bb7-9dda-d7841153b535}" ma:sspId="49ca8161-7180-459b-a0ef-1a71cf6ffea5" ma:termSetId="0fa12c55-682a-4e04-bedd-8e44b029b523" ma:anchorId="00000000-0000-0000-0000-000000000000" ma:open="true" ma:isKeyword="false">
      <xsd:complexType>
        <xsd:sequence>
          <xsd:element ref="pc:Terms" minOccurs="0" maxOccurs="1"/>
        </xsd:sequence>
      </xsd:complexType>
    </xsd:element>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element name="_dlc_DocId" ma:index="31" nillable="true" ma:displayName="Waarde van de document-id" ma:description="De waarde van de document-id die aan dit item is toegewezen." ma:internalName="_dlc_DocId" ma:readOnly="true">
      <xsd:simpleType>
        <xsd:restriction base="dms:Text"/>
      </xsd:simpleType>
    </xsd:element>
    <xsd:element name="_dlc_DocIdUrl" ma:index="32"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db66c54-90b6-4465-8954-e0bb8b309d2d" elementFormDefault="qualified">
    <xsd:import namespace="http://schemas.microsoft.com/office/2006/documentManagement/types"/>
    <xsd:import namespace="http://schemas.microsoft.com/office/infopath/2007/PartnerControls"/>
    <xsd:element name="Type_x0020_document" ma:index="8" nillable="true" ma:displayName="Type document" ma:default="Ingediend" ma:internalName="Type_x0020_document" ma:readOnly="false">
      <xsd:complexType>
        <xsd:complexContent>
          <xsd:extension base="dms:MultiChoice">
            <xsd:sequence>
              <xsd:element name="Value" maxOccurs="unbounded" minOccurs="0" nillable="true">
                <xsd:simpleType>
                  <xsd:restriction base="dms:Choice">
                    <xsd:enumeration value="Goedkeuring"/>
                    <xsd:enumeration value="Oude versie"/>
                    <xsd:enumeration value="Ingediend"/>
                  </xsd:restrict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Location" ma:index="37" nillable="true" ma:displayName="Location" ma:indexed="true" ma:internalName="MediaServiceLocation"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Label" ma:index="10" nillable="true" ma:displayName="Taxonomy Catch All Column1" ma:hidden="true" ma:list="{66135908-2f38-4d3f-9ad1-ad6003cfd7ec}" ma:internalName="TaxCatchAllLabel" ma:readOnly="true" ma:showField="CatchAllDataLabel" ma:web="3bac7649-eb37-460d-9f8a-9ca85f036e36">
      <xsd:complexType>
        <xsd:complexContent>
          <xsd:extension base="dms:MultiChoiceLookup">
            <xsd:sequence>
              <xsd:element name="Value" type="dms:Lookup" maxOccurs="unbounded" minOccurs="0" nillable="true"/>
            </xsd:sequence>
          </xsd:extension>
        </xsd:complexContent>
      </xsd:complexType>
    </xsd:element>
    <xsd:element name="TaxCatchAll" ma:index="16" nillable="true" ma:displayName="Taxonomy Catch All Column" ma:hidden="true" ma:list="{66135908-2f38-4d3f-9ad1-ad6003cfd7ec}" ma:internalName="TaxCatchAll" ma:readOnly="false" ma:showField="CatchAllData" ma:web="3bac7649-eb37-460d-9f8a-9ca85f036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D7492E-AF90-4996-AA0A-05DA15B8C6DC}">
  <ds:schemaRefs>
    <ds:schemaRef ds:uri="http://schemas.microsoft.com/office/2006/metadata/properties"/>
    <ds:schemaRef ds:uri="http://schemas.microsoft.com/office/infopath/2007/PartnerControls"/>
    <ds:schemaRef ds:uri="3bac7649-eb37-460d-9f8a-9ca85f036e36"/>
    <ds:schemaRef ds:uri="9a9ec0f0-7796-43d0-ac1f-4c8c46ee0bd1"/>
    <ds:schemaRef ds:uri="5db66c54-90b6-4465-8954-e0bb8b309d2d"/>
  </ds:schemaRefs>
</ds:datastoreItem>
</file>

<file path=customXml/itemProps2.xml><?xml version="1.0" encoding="utf-8"?>
<ds:datastoreItem xmlns:ds="http://schemas.openxmlformats.org/officeDocument/2006/customXml" ds:itemID="{EE3B5980-999B-4B07-8322-B71129887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c7649-eb37-460d-9f8a-9ca85f036e36"/>
    <ds:schemaRef ds:uri="5db66c54-90b6-4465-8954-e0bb8b309d2d"/>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1651D2-1E54-4C96-9764-2A197F8A5D52}">
  <ds:schemaRefs>
    <ds:schemaRef ds:uri="http://schemas.microsoft.com/sharepoint/events"/>
  </ds:schemaRefs>
</ds:datastoreItem>
</file>

<file path=customXml/itemProps4.xml><?xml version="1.0" encoding="utf-8"?>
<ds:datastoreItem xmlns:ds="http://schemas.openxmlformats.org/officeDocument/2006/customXml" ds:itemID="{E9E2E9F3-C48D-42DE-93F1-A0497DD1BB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input gegevens</vt:lpstr>
      <vt:lpstr>gebruikte gegevens</vt:lpstr>
      <vt:lpstr>IRR</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Vermeulen, Caroline</dc:creator>
  <cp:keywords/>
  <dc:description/>
  <cp:lastModifiedBy>Van Tricht Sarah</cp:lastModifiedBy>
  <cp:revision/>
  <dcterms:created xsi:type="dcterms:W3CDTF">2020-01-23T09:35:28Z</dcterms:created>
  <dcterms:modified xsi:type="dcterms:W3CDTF">2024-09-04T08:42:38Z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0x01010007F2C6DDE7A4DE428B1DBA7B29F271F200013766101C5864489B12BA87690A6650</vt:lpwstr>
  </property>
  <property fmtid="{D5CDD505-2E9C-101B-9397-08002B2CF9AE}" pid="3" name="Jaar">
    <vt:lpwstr/>
  </property>
  <property fmtid="{D5CDD505-2E9C-101B-9397-08002B2CF9AE}" pid="4" name="Technologie">
    <vt:lpwstr>427;#organisatie|b245395b-102f-4f7d-bc5d-0f7997ff1df0</vt:lpwstr>
  </property>
  <property fmtid="{D5CDD505-2E9C-101B-9397-08002B2CF9AE}" pid="5" name="Vea MEP Partners">
    <vt:lpwstr/>
  </property>
  <property fmtid="{D5CDD505-2E9C-101B-9397-08002B2CF9AE}" pid="6" name="Aanvrager">
    <vt:lpwstr/>
  </property>
  <property fmtid="{D5CDD505-2E9C-101B-9397-08002B2CF9AE}" pid="7" name="_dlc_DocIdItemGuid">
    <vt:lpwstr>2cd14b4c-4bb5-4ecd-b1eb-aa718807afb6</vt:lpwstr>
  </property>
  <property fmtid="{D5CDD505-2E9C-101B-9397-08002B2CF9AE}" pid="8" name="MediaServiceImageTags">
    <vt:lpwstr/>
  </property>
</Properties>
</file>