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prieussa\Downloads\"/>
    </mc:Choice>
  </mc:AlternateContent>
  <xr:revisionPtr revIDLastSave="0" documentId="13_ncr:1_{FBB6C837-1AD9-45D6-8FDA-7A68C71D2CBF}" xr6:coauthVersionLast="47" xr6:coauthVersionMax="47" xr10:uidLastSave="{00000000-0000-0000-0000-000000000000}"/>
  <bookViews>
    <workbookView xWindow="105" yWindow="0" windowWidth="28635" windowHeight="15600" tabRatio="787" xr2:uid="{AC8E29FD-479C-48AD-A390-E765DF7C3D23}"/>
  </bookViews>
  <sheets>
    <sheet name="Algemeen" sheetId="9" r:id="rId1"/>
    <sheet name="1 Entiteit" sheetId="7" r:id="rId2"/>
    <sheet name="2 Bezettingsmeting" sheetId="11" r:id="rId3"/>
    <sheet name="3 Toekomstige strategie" sheetId="15" r:id="rId4"/>
    <sheet name="4 Behoefte werkpl (intern)" sheetId="5" r:id="rId5"/>
    <sheet name="5 Behoefte werkpl (extern) " sheetId="17" r:id="rId6"/>
    <sheet name="6 Specifieke noden" sheetId="3" r:id="rId7"/>
    <sheet name="7 Behoefte papieren dossiers" sheetId="13" r:id="rId8"/>
    <sheet name="8 Dienstvoertuigen" sheetId="1" r:id="rId9"/>
    <sheet name="9 ICT noden" sheetId="19" r:id="rId10"/>
    <sheet name="10 Kosten" sheetId="18" r:id="rId11"/>
    <sheet name="11 Beoordeling HFB" sheetId="14" r:id="rId12"/>
    <sheet name="Brief IF" sheetId="8" r:id="rId13"/>
    <sheet name="Cijfers brief IF" sheetId="6" r:id="rId14"/>
    <sheet name="Personeelsbesparing" sheetId="16" r:id="rId15"/>
    <sheet name="Keuzelijst" sheetId="2" r:id="rId16"/>
  </sheets>
  <definedNames>
    <definedName name="_xlnm._FilterDatabase" localSheetId="14" hidden="1">Personeelsbesparing!$A$5:$M$5</definedName>
    <definedName name="_ftn1" localSheetId="12">'Brief IF'!#REF!</definedName>
    <definedName name="_ftnref1" localSheetId="12">'Brief IF'!#REF!</definedName>
    <definedName name="_xlnm.Print_Area" localSheetId="1">'1 Entiteit'!$A$1:$E$51</definedName>
    <definedName name="_xlnm.Print_Area" localSheetId="10">'10 Kosten'!$A$1:$E$38</definedName>
    <definedName name="_xlnm.Print_Area" localSheetId="2">'2 Bezettingsmeting'!$A$1:$G$42</definedName>
    <definedName name="_xlnm.Print_Area" localSheetId="3">'3 Toekomstige strategie'!$A$1:$G$25</definedName>
    <definedName name="_xlnm.Print_Area" localSheetId="4">'4 Behoefte werkpl (intern)'!$A$1:$N$367</definedName>
    <definedName name="_xlnm.Print_Area" localSheetId="5">'5 Behoefte werkpl (extern) '!$A$1:$L$111</definedName>
    <definedName name="_xlnm.Print_Area" localSheetId="6">'6 Specifieke noden'!$A$1:$H$48</definedName>
    <definedName name="_xlnm.Print_Area" localSheetId="7">'7 Behoefte papieren dossiers'!$A$1:$K$36</definedName>
    <definedName name="_xlnm.Print_Area" localSheetId="8">'8 Dienstvoertuigen'!$A$1:$J$38</definedName>
    <definedName name="_xlnm.Print_Area" localSheetId="0">Algemeen!$A$1:$F$60</definedName>
    <definedName name="_xlnm.Print_Area" localSheetId="12">'Brief IF'!$A$1:$E$86</definedName>
    <definedName name="okenm" localSheetId="12">'Brief IF'!$B$15</definedName>
    <definedName name="Text16">'Brief IF'!$A$7</definedName>
    <definedName name="Text33">'Brief IF'!$A$5</definedName>
    <definedName name="Text39">'Brief IF'!$A$8</definedName>
    <definedName name="Text40">'Brief IF'!$A$11</definedName>
    <definedName name="Text41">'Brief IF'!$A$9</definedName>
    <definedName name="Text42">'Brief IF'!$A$10</definedName>
    <definedName name="ukenm" localSheetId="12">'Brief IF'!$A$15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6" l="1"/>
  <c r="J6" i="16"/>
  <c r="K6" i="16" s="1"/>
  <c r="J55" i="16" l="1"/>
  <c r="K55" i="16" s="1"/>
  <c r="J7" i="16"/>
  <c r="K7" i="16" s="1"/>
  <c r="J8" i="16"/>
  <c r="K8" i="16" s="1"/>
  <c r="J9" i="16"/>
  <c r="K9" i="16" s="1"/>
  <c r="J10" i="16"/>
  <c r="K10" i="16" s="1"/>
  <c r="J11" i="16"/>
  <c r="K11" i="16" s="1"/>
  <c r="J12" i="16"/>
  <c r="K12" i="16" s="1"/>
  <c r="J13" i="16"/>
  <c r="K13" i="16" s="1"/>
  <c r="J14" i="16"/>
  <c r="K14" i="16" s="1"/>
  <c r="J15" i="16"/>
  <c r="K15" i="16" s="1"/>
  <c r="J16" i="16"/>
  <c r="K16" i="16" s="1"/>
  <c r="J17" i="16"/>
  <c r="K17" i="16" s="1"/>
  <c r="J18" i="16"/>
  <c r="K18" i="16" s="1"/>
  <c r="J19" i="16"/>
  <c r="K19" i="16" s="1"/>
  <c r="J20" i="16"/>
  <c r="K20" i="16" s="1"/>
  <c r="J21" i="16"/>
  <c r="K21" i="16" s="1"/>
  <c r="J22" i="16"/>
  <c r="K22" i="16" s="1"/>
  <c r="J23" i="16"/>
  <c r="K23" i="16" s="1"/>
  <c r="J24" i="16"/>
  <c r="K24" i="16" s="1"/>
  <c r="J25" i="16"/>
  <c r="K25" i="16" s="1"/>
  <c r="J26" i="16"/>
  <c r="K26" i="16" s="1"/>
  <c r="J27" i="16"/>
  <c r="K27" i="16" s="1"/>
  <c r="J28" i="16"/>
  <c r="K28" i="16" s="1"/>
  <c r="J29" i="16"/>
  <c r="K29" i="16"/>
  <c r="J30" i="16"/>
  <c r="K30" i="16" s="1"/>
  <c r="J31" i="16"/>
  <c r="K31" i="16" s="1"/>
  <c r="J32" i="16"/>
  <c r="K32" i="16" s="1"/>
  <c r="J33" i="16"/>
  <c r="K33" i="16" s="1"/>
  <c r="J34" i="16"/>
  <c r="K34" i="16" s="1"/>
  <c r="J35" i="16"/>
  <c r="K35" i="16" s="1"/>
  <c r="J36" i="16"/>
  <c r="K36" i="16" s="1"/>
  <c r="J37" i="16"/>
  <c r="K37" i="16" s="1"/>
  <c r="J38" i="16"/>
  <c r="K38" i="16" s="1"/>
  <c r="J39" i="16"/>
  <c r="K39" i="16" s="1"/>
  <c r="J40" i="16"/>
  <c r="K40" i="16" s="1"/>
  <c r="J41" i="16"/>
  <c r="K41" i="16" s="1"/>
  <c r="J42" i="16"/>
  <c r="K42" i="16" s="1"/>
  <c r="J43" i="16"/>
  <c r="K43" i="16" s="1"/>
  <c r="J44" i="16"/>
  <c r="K44" i="16" s="1"/>
  <c r="J45" i="16"/>
  <c r="K45" i="16" s="1"/>
  <c r="J46" i="16"/>
  <c r="K46" i="16" s="1"/>
  <c r="J47" i="16"/>
  <c r="K47" i="16" s="1"/>
  <c r="J48" i="16"/>
  <c r="K48" i="16" s="1"/>
  <c r="J49" i="16"/>
  <c r="K49" i="16" s="1"/>
  <c r="J50" i="16"/>
  <c r="K50" i="16" s="1"/>
  <c r="J51" i="16"/>
  <c r="K51" i="16" s="1"/>
  <c r="J52" i="16"/>
  <c r="K52" i="16" s="1"/>
  <c r="J53" i="16"/>
  <c r="K53" i="16" s="1"/>
  <c r="J54" i="16"/>
  <c r="K54" i="16" s="1"/>
  <c r="G7" i="16"/>
  <c r="H7" i="16" s="1"/>
  <c r="G8" i="16"/>
  <c r="H8" i="16" s="1"/>
  <c r="G9" i="16"/>
  <c r="H9" i="16" s="1"/>
  <c r="G10" i="16"/>
  <c r="H10" i="16" s="1"/>
  <c r="G11" i="16"/>
  <c r="H11" i="16" s="1"/>
  <c r="G12" i="16"/>
  <c r="H12" i="16" s="1"/>
  <c r="G13" i="16"/>
  <c r="H13" i="16" s="1"/>
  <c r="G14" i="16"/>
  <c r="H14" i="16" s="1"/>
  <c r="G15" i="16"/>
  <c r="H15" i="16" s="1"/>
  <c r="G16" i="16"/>
  <c r="H16" i="16" s="1"/>
  <c r="G17" i="16"/>
  <c r="H17" i="16" s="1"/>
  <c r="G18" i="16"/>
  <c r="H18" i="16" s="1"/>
  <c r="G19" i="16"/>
  <c r="H19" i="16" s="1"/>
  <c r="G20" i="16"/>
  <c r="H20" i="16" s="1"/>
  <c r="G21" i="16"/>
  <c r="H21" i="16" s="1"/>
  <c r="G22" i="16"/>
  <c r="H22" i="16" s="1"/>
  <c r="G23" i="16"/>
  <c r="H23" i="16" s="1"/>
  <c r="G24" i="16"/>
  <c r="H24" i="16" s="1"/>
  <c r="G25" i="16"/>
  <c r="H25" i="16" s="1"/>
  <c r="G26" i="16"/>
  <c r="H26" i="16" s="1"/>
  <c r="G27" i="16"/>
  <c r="H27" i="16" s="1"/>
  <c r="G28" i="16"/>
  <c r="H28" i="16" s="1"/>
  <c r="G29" i="16"/>
  <c r="H29" i="16" s="1"/>
  <c r="G30" i="16"/>
  <c r="H30" i="16" s="1"/>
  <c r="G31" i="16"/>
  <c r="H31" i="16" s="1"/>
  <c r="G32" i="16"/>
  <c r="H32" i="16" s="1"/>
  <c r="G33" i="16"/>
  <c r="H33" i="16" s="1"/>
  <c r="G34" i="16"/>
  <c r="H34" i="16" s="1"/>
  <c r="G35" i="16"/>
  <c r="H35" i="16"/>
  <c r="G36" i="16"/>
  <c r="H36" i="16" s="1"/>
  <c r="G37" i="16"/>
  <c r="H37" i="16" s="1"/>
  <c r="G38" i="16"/>
  <c r="H38" i="16" s="1"/>
  <c r="G39" i="16"/>
  <c r="H39" i="16" s="1"/>
  <c r="G40" i="16"/>
  <c r="H40" i="16" s="1"/>
  <c r="G41" i="16"/>
  <c r="H41" i="16" s="1"/>
  <c r="G42" i="16"/>
  <c r="H42" i="16"/>
  <c r="G43" i="16"/>
  <c r="H43" i="16" s="1"/>
  <c r="G44" i="16"/>
  <c r="H44" i="16" s="1"/>
  <c r="G45" i="16"/>
  <c r="H45" i="16" s="1"/>
  <c r="G46" i="16"/>
  <c r="H46" i="16" s="1"/>
  <c r="G47" i="16"/>
  <c r="H47" i="16" s="1"/>
  <c r="G48" i="16"/>
  <c r="H48" i="16" s="1"/>
  <c r="G49" i="16"/>
  <c r="H49" i="16" s="1"/>
  <c r="G50" i="16"/>
  <c r="H50" i="16" s="1"/>
  <c r="G51" i="16"/>
  <c r="H51" i="16" s="1"/>
  <c r="G52" i="16"/>
  <c r="H52" i="16"/>
  <c r="G53" i="16"/>
  <c r="H53" i="16" s="1"/>
  <c r="G54" i="16"/>
  <c r="H54" i="16" s="1"/>
  <c r="G55" i="16"/>
  <c r="H55" i="16" s="1"/>
  <c r="H6" i="16"/>
  <c r="L6" i="16" s="1"/>
  <c r="L20" i="16" l="1"/>
  <c r="M20" i="16" s="1"/>
  <c r="L8" i="16"/>
  <c r="M8" i="16" s="1"/>
  <c r="L36" i="16"/>
  <c r="M36" i="16" s="1"/>
  <c r="L51" i="16"/>
  <c r="M51" i="16" s="1"/>
  <c r="L50" i="16"/>
  <c r="M50" i="16" s="1"/>
  <c r="L38" i="16"/>
  <c r="M38" i="16" s="1"/>
  <c r="L39" i="16"/>
  <c r="M39" i="16" s="1"/>
  <c r="L47" i="16"/>
  <c r="M47" i="16" s="1"/>
  <c r="L54" i="16"/>
  <c r="M54" i="16" s="1"/>
  <c r="L53" i="16"/>
  <c r="M53" i="16" s="1"/>
  <c r="L29" i="16"/>
  <c r="M29" i="16" s="1"/>
  <c r="L48" i="16"/>
  <c r="M48" i="16" s="1"/>
  <c r="L27" i="16"/>
  <c r="M27" i="16" s="1"/>
  <c r="L44" i="16"/>
  <c r="M44" i="16" s="1"/>
  <c r="L12" i="16"/>
  <c r="M12" i="16" s="1"/>
  <c r="L32" i="16"/>
  <c r="M32" i="16" s="1"/>
  <c r="L23" i="16"/>
  <c r="M23" i="16" s="1"/>
  <c r="L31" i="16"/>
  <c r="M31" i="16" s="1"/>
  <c r="L21" i="16"/>
  <c r="M21" i="16" s="1"/>
  <c r="L42" i="16"/>
  <c r="M42" i="16" s="1"/>
  <c r="L40" i="16"/>
  <c r="M40" i="16" s="1"/>
  <c r="L17" i="16"/>
  <c r="M17" i="16" s="1"/>
  <c r="L9" i="16"/>
  <c r="M9" i="16" s="1"/>
  <c r="L45" i="16"/>
  <c r="M45" i="16" s="1"/>
  <c r="L35" i="16"/>
  <c r="M35" i="16" s="1"/>
  <c r="L33" i="16"/>
  <c r="M33" i="16" s="1"/>
  <c r="L26" i="16"/>
  <c r="M26" i="16" s="1"/>
  <c r="L18" i="16"/>
  <c r="M18" i="16" s="1"/>
  <c r="M6" i="16"/>
  <c r="L14" i="16"/>
  <c r="M14" i="16" s="1"/>
  <c r="L15" i="16"/>
  <c r="M15" i="16" s="1"/>
  <c r="L24" i="16"/>
  <c r="M24" i="16" s="1"/>
  <c r="L55" i="16"/>
  <c r="M55" i="16" s="1"/>
  <c r="L41" i="16"/>
  <c r="M41" i="16" s="1"/>
  <c r="L11" i="16"/>
  <c r="M11" i="16" s="1"/>
  <c r="L30" i="16"/>
  <c r="M30" i="16" s="1"/>
  <c r="L49" i="16"/>
  <c r="M49" i="16" s="1"/>
  <c r="L37" i="16"/>
  <c r="M37" i="16" s="1"/>
  <c r="L25" i="16"/>
  <c r="M25" i="16" s="1"/>
  <c r="L13" i="16"/>
  <c r="M13" i="16" s="1"/>
  <c r="L16" i="16"/>
  <c r="M16" i="16" s="1"/>
  <c r="L43" i="16"/>
  <c r="M43" i="16" s="1"/>
  <c r="L19" i="16"/>
  <c r="M19" i="16" s="1"/>
  <c r="L7" i="16"/>
  <c r="M7" i="16" s="1"/>
  <c r="L52" i="16"/>
  <c r="M52" i="16" s="1"/>
  <c r="L28" i="16"/>
  <c r="M28" i="16" s="1"/>
  <c r="L46" i="16"/>
  <c r="M46" i="16" s="1"/>
  <c r="L34" i="16"/>
  <c r="M34" i="16" s="1"/>
  <c r="L22" i="16"/>
  <c r="M22" i="16" s="1"/>
  <c r="L10" i="16"/>
  <c r="M10" i="16" s="1"/>
  <c r="F7" i="1" l="1"/>
  <c r="E7" i="1"/>
  <c r="F6" i="1"/>
  <c r="E6" i="1"/>
  <c r="F5" i="1"/>
  <c r="E5" i="1"/>
  <c r="A85" i="8"/>
  <c r="A84" i="8"/>
  <c r="A83" i="8"/>
  <c r="J36" i="17" l="1"/>
  <c r="K36" i="17" s="1"/>
  <c r="J37" i="17"/>
  <c r="K37" i="17" s="1"/>
  <c r="J38" i="17"/>
  <c r="K38" i="17" s="1"/>
  <c r="J39" i="17"/>
  <c r="K39" i="17" s="1"/>
  <c r="J40" i="17"/>
  <c r="K40" i="17" s="1"/>
  <c r="J41" i="17"/>
  <c r="K41" i="17" s="1"/>
  <c r="J42" i="17"/>
  <c r="K42" i="17" s="1"/>
  <c r="J43" i="17"/>
  <c r="K43" i="17" s="1"/>
  <c r="J44" i="17"/>
  <c r="K44" i="17" s="1"/>
  <c r="J45" i="17"/>
  <c r="K45" i="17" s="1"/>
  <c r="J46" i="17"/>
  <c r="K46" i="17" s="1"/>
  <c r="J47" i="17"/>
  <c r="K47" i="17" s="1"/>
  <c r="J48" i="17"/>
  <c r="K48" i="17" s="1"/>
  <c r="J49" i="17"/>
  <c r="K49" i="17" s="1"/>
  <c r="J50" i="17"/>
  <c r="K50" i="17" s="1"/>
  <c r="J51" i="17"/>
  <c r="K51" i="17" s="1"/>
  <c r="J52" i="17"/>
  <c r="K52" i="17" s="1"/>
  <c r="J53" i="17"/>
  <c r="K53" i="17" s="1"/>
  <c r="J54" i="17"/>
  <c r="K54" i="17" s="1"/>
  <c r="J55" i="17"/>
  <c r="K55" i="17" s="1"/>
  <c r="J56" i="17"/>
  <c r="K56" i="17" s="1"/>
  <c r="J57" i="17"/>
  <c r="K57" i="17" s="1"/>
  <c r="J58" i="17"/>
  <c r="K58" i="17" s="1"/>
  <c r="J59" i="17"/>
  <c r="K59" i="17" s="1"/>
  <c r="J60" i="17"/>
  <c r="K60" i="17" s="1"/>
  <c r="J61" i="17"/>
  <c r="K61" i="17" s="1"/>
  <c r="J62" i="17"/>
  <c r="K62" i="17" s="1"/>
  <c r="J63" i="17"/>
  <c r="K63" i="17" s="1"/>
  <c r="J64" i="17"/>
  <c r="K64" i="17" s="1"/>
  <c r="J65" i="17"/>
  <c r="K65" i="17" s="1"/>
  <c r="J66" i="17"/>
  <c r="K66" i="17" s="1"/>
  <c r="J67" i="17"/>
  <c r="K67" i="17" s="1"/>
  <c r="J68" i="17"/>
  <c r="K68" i="17" s="1"/>
  <c r="J69" i="17"/>
  <c r="K69" i="17" s="1"/>
  <c r="J70" i="17"/>
  <c r="K70" i="17" s="1"/>
  <c r="J71" i="17"/>
  <c r="K71" i="17" s="1"/>
  <c r="J72" i="17"/>
  <c r="K72" i="17" s="1"/>
  <c r="J73" i="17"/>
  <c r="K73" i="17" s="1"/>
  <c r="J74" i="17"/>
  <c r="K74" i="17" s="1"/>
  <c r="J75" i="17"/>
  <c r="K75" i="17" s="1"/>
  <c r="J76" i="17"/>
  <c r="K76" i="17" s="1"/>
  <c r="J77" i="17"/>
  <c r="K77" i="17" s="1"/>
  <c r="J78" i="17"/>
  <c r="K78" i="17" s="1"/>
  <c r="J79" i="17"/>
  <c r="K79" i="17" s="1"/>
  <c r="J80" i="17"/>
  <c r="K80" i="17" s="1"/>
  <c r="J81" i="17"/>
  <c r="K81" i="17" s="1"/>
  <c r="J82" i="17"/>
  <c r="K82" i="17" s="1"/>
  <c r="J83" i="17"/>
  <c r="K83" i="17" s="1"/>
  <c r="J84" i="17"/>
  <c r="K84" i="17" s="1"/>
  <c r="J85" i="17"/>
  <c r="K85" i="17" s="1"/>
  <c r="J86" i="17"/>
  <c r="K86" i="17" s="1"/>
  <c r="J87" i="17"/>
  <c r="K87" i="17" s="1"/>
  <c r="J88" i="17"/>
  <c r="K88" i="17" s="1"/>
  <c r="J89" i="17"/>
  <c r="K89" i="17" s="1"/>
  <c r="J90" i="17"/>
  <c r="K90" i="17" s="1"/>
  <c r="J91" i="17"/>
  <c r="K91" i="17" s="1"/>
  <c r="J92" i="17"/>
  <c r="K92" i="17" s="1"/>
  <c r="J93" i="17"/>
  <c r="K93" i="17" s="1"/>
  <c r="J94" i="17"/>
  <c r="K94" i="17" s="1"/>
  <c r="J95" i="17"/>
  <c r="K95" i="17" s="1"/>
  <c r="J96" i="17"/>
  <c r="K96" i="17" s="1"/>
  <c r="J97" i="17"/>
  <c r="K97" i="17" s="1"/>
  <c r="J98" i="17"/>
  <c r="K98" i="17" s="1"/>
  <c r="J99" i="17"/>
  <c r="K99" i="17" s="1"/>
  <c r="J100" i="17"/>
  <c r="K100" i="17" s="1"/>
  <c r="J101" i="17"/>
  <c r="K101" i="17" s="1"/>
  <c r="J102" i="17"/>
  <c r="K102" i="17" s="1"/>
  <c r="J103" i="17"/>
  <c r="K103" i="17" s="1"/>
  <c r="J104" i="17"/>
  <c r="K104" i="17" s="1"/>
  <c r="J105" i="17"/>
  <c r="K105" i="17" s="1"/>
  <c r="J106" i="17"/>
  <c r="K106" i="17" s="1"/>
  <c r="J107" i="17"/>
  <c r="K107" i="17" s="1"/>
  <c r="I33" i="17"/>
  <c r="I34" i="17"/>
  <c r="I35" i="17"/>
  <c r="I36" i="17"/>
  <c r="I37" i="17"/>
  <c r="I38" i="17"/>
  <c r="I39" i="17"/>
  <c r="I40" i="17"/>
  <c r="I41" i="17"/>
  <c r="I42" i="17"/>
  <c r="I43" i="17"/>
  <c r="I44" i="17"/>
  <c r="I45" i="17"/>
  <c r="I46" i="17"/>
  <c r="I47" i="17"/>
  <c r="I48" i="17"/>
  <c r="I49" i="17"/>
  <c r="I50" i="17"/>
  <c r="I51" i="17"/>
  <c r="I52" i="17"/>
  <c r="I53" i="17"/>
  <c r="I54" i="17"/>
  <c r="I55" i="17"/>
  <c r="I56" i="17"/>
  <c r="I57" i="17"/>
  <c r="I58" i="17"/>
  <c r="I59" i="17"/>
  <c r="I60" i="17"/>
  <c r="I61" i="17"/>
  <c r="I62" i="17"/>
  <c r="I63" i="17"/>
  <c r="I64" i="17"/>
  <c r="I65" i="17"/>
  <c r="I66" i="17"/>
  <c r="I67" i="17"/>
  <c r="I68" i="17"/>
  <c r="I69" i="17"/>
  <c r="I70" i="17"/>
  <c r="I71" i="17"/>
  <c r="I72" i="17"/>
  <c r="I73" i="17"/>
  <c r="I74" i="17"/>
  <c r="I75" i="17"/>
  <c r="I76" i="17"/>
  <c r="I77" i="17"/>
  <c r="I78" i="17"/>
  <c r="I79" i="17"/>
  <c r="I80" i="17"/>
  <c r="I81" i="17"/>
  <c r="I82" i="17"/>
  <c r="I83" i="17"/>
  <c r="I84" i="17"/>
  <c r="I85" i="17"/>
  <c r="I86" i="17"/>
  <c r="I87" i="17"/>
  <c r="I88" i="17"/>
  <c r="I89" i="17"/>
  <c r="I90" i="17"/>
  <c r="I91" i="17"/>
  <c r="I92" i="17"/>
  <c r="I93" i="17"/>
  <c r="I94" i="17"/>
  <c r="I95" i="17"/>
  <c r="I96" i="17"/>
  <c r="I97" i="17"/>
  <c r="I98" i="17"/>
  <c r="I99" i="17"/>
  <c r="I100" i="17"/>
  <c r="I101" i="17"/>
  <c r="I102" i="17"/>
  <c r="I103" i="17"/>
  <c r="I104" i="17"/>
  <c r="I105" i="17"/>
  <c r="I106" i="17"/>
  <c r="I107" i="17"/>
  <c r="I32" i="17"/>
  <c r="I21" i="17"/>
  <c r="I22" i="17"/>
  <c r="I23" i="17"/>
  <c r="I24" i="17"/>
  <c r="I25" i="17"/>
  <c r="I26" i="17"/>
  <c r="I27" i="17"/>
  <c r="I28" i="17"/>
  <c r="I29" i="17"/>
  <c r="I30" i="17"/>
  <c r="I31" i="17"/>
  <c r="C11" i="1"/>
  <c r="A20" i="5"/>
  <c r="B7" i="3" l="1"/>
  <c r="H25" i="5"/>
  <c r="H23" i="5"/>
  <c r="I19" i="17"/>
  <c r="I20" i="17"/>
  <c r="I18" i="17"/>
  <c r="I28" i="5"/>
  <c r="H109" i="5"/>
  <c r="I109" i="5"/>
  <c r="J109" i="5" s="1"/>
  <c r="K109" i="5" s="1"/>
  <c r="H110" i="5"/>
  <c r="I110" i="5"/>
  <c r="J110" i="5" s="1"/>
  <c r="K110" i="5" s="1"/>
  <c r="L110" i="5" s="1"/>
  <c r="H111" i="5"/>
  <c r="I111" i="5"/>
  <c r="J111" i="5" s="1"/>
  <c r="K111" i="5" s="1"/>
  <c r="H112" i="5"/>
  <c r="I112" i="5"/>
  <c r="J112" i="5" s="1"/>
  <c r="K112" i="5" s="1"/>
  <c r="H113" i="5"/>
  <c r="I113" i="5"/>
  <c r="J113" i="5" s="1"/>
  <c r="K113" i="5" s="1"/>
  <c r="H114" i="5"/>
  <c r="I114" i="5"/>
  <c r="J114" i="5" s="1"/>
  <c r="K114" i="5" s="1"/>
  <c r="L114" i="5" s="1"/>
  <c r="H115" i="5"/>
  <c r="I115" i="5"/>
  <c r="J115" i="5" s="1"/>
  <c r="K115" i="5" s="1"/>
  <c r="H116" i="5"/>
  <c r="I116" i="5"/>
  <c r="J116" i="5" s="1"/>
  <c r="K116" i="5" s="1"/>
  <c r="H117" i="5"/>
  <c r="I117" i="5"/>
  <c r="J117" i="5" s="1"/>
  <c r="K117" i="5" s="1"/>
  <c r="H118" i="5"/>
  <c r="I118" i="5"/>
  <c r="J118" i="5" s="1"/>
  <c r="K118" i="5" s="1"/>
  <c r="H119" i="5"/>
  <c r="I119" i="5"/>
  <c r="J119" i="5" s="1"/>
  <c r="K119" i="5" s="1"/>
  <c r="H120" i="5"/>
  <c r="I120" i="5"/>
  <c r="J120" i="5" s="1"/>
  <c r="K120" i="5" s="1"/>
  <c r="H121" i="5"/>
  <c r="I121" i="5"/>
  <c r="J121" i="5" s="1"/>
  <c r="K121" i="5" s="1"/>
  <c r="H122" i="5"/>
  <c r="I122" i="5"/>
  <c r="J122" i="5" s="1"/>
  <c r="K122" i="5" s="1"/>
  <c r="H123" i="5"/>
  <c r="I123" i="5"/>
  <c r="J123" i="5" s="1"/>
  <c r="K123" i="5" s="1"/>
  <c r="H124" i="5"/>
  <c r="I124" i="5"/>
  <c r="J124" i="5" s="1"/>
  <c r="K124" i="5" s="1"/>
  <c r="L124" i="5" s="1"/>
  <c r="H125" i="5"/>
  <c r="I125" i="5"/>
  <c r="J125" i="5" s="1"/>
  <c r="K125" i="5" s="1"/>
  <c r="H126" i="5"/>
  <c r="I126" i="5"/>
  <c r="J126" i="5" s="1"/>
  <c r="K126" i="5" s="1"/>
  <c r="L126" i="5" s="1"/>
  <c r="H127" i="5"/>
  <c r="I127" i="5"/>
  <c r="J127" i="5" s="1"/>
  <c r="K127" i="5" s="1"/>
  <c r="H128" i="5"/>
  <c r="I128" i="5"/>
  <c r="J128" i="5" s="1"/>
  <c r="K128" i="5" s="1"/>
  <c r="M128" i="5" s="1"/>
  <c r="H129" i="5"/>
  <c r="I129" i="5"/>
  <c r="J129" i="5" s="1"/>
  <c r="K129" i="5" s="1"/>
  <c r="H130" i="5"/>
  <c r="I130" i="5"/>
  <c r="J130" i="5" s="1"/>
  <c r="K130" i="5" s="1"/>
  <c r="L130" i="5" s="1"/>
  <c r="H131" i="5"/>
  <c r="I131" i="5"/>
  <c r="J131" i="5" s="1"/>
  <c r="K131" i="5" s="1"/>
  <c r="H132" i="5"/>
  <c r="I132" i="5"/>
  <c r="J132" i="5" s="1"/>
  <c r="K132" i="5" s="1"/>
  <c r="L132" i="5" s="1"/>
  <c r="H133" i="5"/>
  <c r="I133" i="5"/>
  <c r="J133" i="5" s="1"/>
  <c r="K133" i="5" s="1"/>
  <c r="H134" i="5"/>
  <c r="I134" i="5"/>
  <c r="J134" i="5" s="1"/>
  <c r="K134" i="5" s="1"/>
  <c r="L134" i="5" s="1"/>
  <c r="H135" i="5"/>
  <c r="I135" i="5"/>
  <c r="J135" i="5" s="1"/>
  <c r="K135" i="5" s="1"/>
  <c r="H136" i="5"/>
  <c r="I136" i="5"/>
  <c r="J136" i="5" s="1"/>
  <c r="K136" i="5" s="1"/>
  <c r="H137" i="5"/>
  <c r="I137" i="5"/>
  <c r="J137" i="5" s="1"/>
  <c r="K137" i="5" s="1"/>
  <c r="H138" i="5"/>
  <c r="I138" i="5"/>
  <c r="J138" i="5" s="1"/>
  <c r="K138" i="5" s="1"/>
  <c r="L138" i="5" s="1"/>
  <c r="H139" i="5"/>
  <c r="I139" i="5"/>
  <c r="J139" i="5" s="1"/>
  <c r="K139" i="5" s="1"/>
  <c r="H140" i="5"/>
  <c r="I140" i="5"/>
  <c r="J140" i="5" s="1"/>
  <c r="K140" i="5" s="1"/>
  <c r="M140" i="5" s="1"/>
  <c r="H141" i="5"/>
  <c r="I141" i="5"/>
  <c r="J141" i="5" s="1"/>
  <c r="K141" i="5" s="1"/>
  <c r="H142" i="5"/>
  <c r="I142" i="5"/>
  <c r="J142" i="5" s="1"/>
  <c r="K142" i="5" s="1"/>
  <c r="H143" i="5"/>
  <c r="I143" i="5"/>
  <c r="J143" i="5" s="1"/>
  <c r="K143" i="5" s="1"/>
  <c r="H144" i="5"/>
  <c r="I144" i="5"/>
  <c r="J144" i="5" s="1"/>
  <c r="K144" i="5" s="1"/>
  <c r="M144" i="5" s="1"/>
  <c r="H145" i="5"/>
  <c r="I145" i="5"/>
  <c r="J145" i="5" s="1"/>
  <c r="K145" i="5" s="1"/>
  <c r="H146" i="5"/>
  <c r="I146" i="5"/>
  <c r="J146" i="5" s="1"/>
  <c r="K146" i="5" s="1"/>
  <c r="H147" i="5"/>
  <c r="I147" i="5"/>
  <c r="J147" i="5" s="1"/>
  <c r="K147" i="5" s="1"/>
  <c r="H148" i="5"/>
  <c r="I148" i="5"/>
  <c r="J148" i="5" s="1"/>
  <c r="K148" i="5" s="1"/>
  <c r="H149" i="5"/>
  <c r="I149" i="5"/>
  <c r="J149" i="5"/>
  <c r="K149" i="5" s="1"/>
  <c r="H150" i="5"/>
  <c r="I150" i="5"/>
  <c r="J150" i="5" s="1"/>
  <c r="K150" i="5" s="1"/>
  <c r="L150" i="5" s="1"/>
  <c r="H151" i="5"/>
  <c r="I151" i="5"/>
  <c r="J151" i="5" s="1"/>
  <c r="K151" i="5" s="1"/>
  <c r="H152" i="5"/>
  <c r="I152" i="5"/>
  <c r="J152" i="5" s="1"/>
  <c r="K152" i="5" s="1"/>
  <c r="H153" i="5"/>
  <c r="I153" i="5"/>
  <c r="J153" i="5" s="1"/>
  <c r="K153" i="5" s="1"/>
  <c r="H154" i="5"/>
  <c r="I154" i="5"/>
  <c r="J154" i="5" s="1"/>
  <c r="K154" i="5" s="1"/>
  <c r="H155" i="5"/>
  <c r="I155" i="5"/>
  <c r="J155" i="5" s="1"/>
  <c r="K155" i="5" s="1"/>
  <c r="H156" i="5"/>
  <c r="I156" i="5"/>
  <c r="J156" i="5" s="1"/>
  <c r="K156" i="5" s="1"/>
  <c r="L156" i="5" s="1"/>
  <c r="H157" i="5"/>
  <c r="I157" i="5"/>
  <c r="J157" i="5" s="1"/>
  <c r="K157" i="5" s="1"/>
  <c r="H158" i="5"/>
  <c r="I158" i="5"/>
  <c r="J158" i="5" s="1"/>
  <c r="K158" i="5" s="1"/>
  <c r="H159" i="5"/>
  <c r="I159" i="5"/>
  <c r="J159" i="5" s="1"/>
  <c r="K159" i="5" s="1"/>
  <c r="H160" i="5"/>
  <c r="I160" i="5"/>
  <c r="J160" i="5" s="1"/>
  <c r="K160" i="5" s="1"/>
  <c r="H161" i="5"/>
  <c r="I161" i="5"/>
  <c r="J161" i="5" s="1"/>
  <c r="K161" i="5" s="1"/>
  <c r="H162" i="5"/>
  <c r="I162" i="5"/>
  <c r="J162" i="5" s="1"/>
  <c r="K162" i="5" s="1"/>
  <c r="H163" i="5"/>
  <c r="I163" i="5"/>
  <c r="J163" i="5" s="1"/>
  <c r="K163" i="5" s="1"/>
  <c r="L163" i="5" s="1"/>
  <c r="H164" i="5"/>
  <c r="I164" i="5"/>
  <c r="J164" i="5" s="1"/>
  <c r="K164" i="5" s="1"/>
  <c r="H165" i="5"/>
  <c r="I165" i="5"/>
  <c r="J165" i="5" s="1"/>
  <c r="K165" i="5" s="1"/>
  <c r="H166" i="5"/>
  <c r="I166" i="5"/>
  <c r="J166" i="5" s="1"/>
  <c r="K166" i="5" s="1"/>
  <c r="L166" i="5" s="1"/>
  <c r="H167" i="5"/>
  <c r="I167" i="5"/>
  <c r="J167" i="5" s="1"/>
  <c r="K167" i="5" s="1"/>
  <c r="L167" i="5" s="1"/>
  <c r="H168" i="5"/>
  <c r="I168" i="5"/>
  <c r="J168" i="5" s="1"/>
  <c r="K168" i="5" s="1"/>
  <c r="H169" i="5"/>
  <c r="I169" i="5"/>
  <c r="J169" i="5" s="1"/>
  <c r="K169" i="5" s="1"/>
  <c r="H170" i="5"/>
  <c r="I170" i="5"/>
  <c r="J170" i="5" s="1"/>
  <c r="K170" i="5" s="1"/>
  <c r="L170" i="5" s="1"/>
  <c r="H171" i="5"/>
  <c r="I171" i="5"/>
  <c r="J171" i="5" s="1"/>
  <c r="K171" i="5" s="1"/>
  <c r="H172" i="5"/>
  <c r="I172" i="5"/>
  <c r="J172" i="5" s="1"/>
  <c r="K172" i="5" s="1"/>
  <c r="L172" i="5" s="1"/>
  <c r="H173" i="5"/>
  <c r="I173" i="5"/>
  <c r="J173" i="5" s="1"/>
  <c r="K173" i="5" s="1"/>
  <c r="H174" i="5"/>
  <c r="I174" i="5"/>
  <c r="J174" i="5" s="1"/>
  <c r="K174" i="5" s="1"/>
  <c r="L174" i="5" s="1"/>
  <c r="H175" i="5"/>
  <c r="I175" i="5"/>
  <c r="J175" i="5" s="1"/>
  <c r="K175" i="5" s="1"/>
  <c r="H176" i="5"/>
  <c r="I176" i="5"/>
  <c r="J176" i="5" s="1"/>
  <c r="K176" i="5" s="1"/>
  <c r="M176" i="5" s="1"/>
  <c r="H177" i="5"/>
  <c r="I177" i="5"/>
  <c r="J177" i="5" s="1"/>
  <c r="K177" i="5" s="1"/>
  <c r="H178" i="5"/>
  <c r="I178" i="5"/>
  <c r="J178" i="5" s="1"/>
  <c r="K178" i="5" s="1"/>
  <c r="M178" i="5" s="1"/>
  <c r="H179" i="5"/>
  <c r="I179" i="5"/>
  <c r="J179" i="5" s="1"/>
  <c r="K179" i="5" s="1"/>
  <c r="L179" i="5" s="1"/>
  <c r="H180" i="5"/>
  <c r="I180" i="5"/>
  <c r="J180" i="5" s="1"/>
  <c r="K180" i="5" s="1"/>
  <c r="H181" i="5"/>
  <c r="I181" i="5"/>
  <c r="J181" i="5" s="1"/>
  <c r="K181" i="5" s="1"/>
  <c r="H182" i="5"/>
  <c r="I182" i="5"/>
  <c r="J182" i="5" s="1"/>
  <c r="K182" i="5" s="1"/>
  <c r="M182" i="5" s="1"/>
  <c r="H183" i="5"/>
  <c r="I183" i="5"/>
  <c r="J183" i="5"/>
  <c r="K183" i="5" s="1"/>
  <c r="L183" i="5" s="1"/>
  <c r="H184" i="5"/>
  <c r="I184" i="5"/>
  <c r="J184" i="5" s="1"/>
  <c r="K184" i="5" s="1"/>
  <c r="L184" i="5" s="1"/>
  <c r="H185" i="5"/>
  <c r="I185" i="5"/>
  <c r="J185" i="5" s="1"/>
  <c r="K185" i="5" s="1"/>
  <c r="H186" i="5"/>
  <c r="I186" i="5"/>
  <c r="J186" i="5" s="1"/>
  <c r="K186" i="5" s="1"/>
  <c r="M186" i="5" s="1"/>
  <c r="H187" i="5"/>
  <c r="I187" i="5"/>
  <c r="J187" i="5" s="1"/>
  <c r="K187" i="5" s="1"/>
  <c r="H188" i="5"/>
  <c r="I188" i="5"/>
  <c r="J188" i="5" s="1"/>
  <c r="K188" i="5" s="1"/>
  <c r="L188" i="5" s="1"/>
  <c r="H189" i="5"/>
  <c r="I189" i="5"/>
  <c r="J189" i="5" s="1"/>
  <c r="K189" i="5" s="1"/>
  <c r="H190" i="5"/>
  <c r="I190" i="5"/>
  <c r="J190" i="5" s="1"/>
  <c r="K190" i="5" s="1"/>
  <c r="H191" i="5"/>
  <c r="I191" i="5"/>
  <c r="J191" i="5" s="1"/>
  <c r="K191" i="5" s="1"/>
  <c r="H192" i="5"/>
  <c r="I192" i="5"/>
  <c r="J192" i="5" s="1"/>
  <c r="K192" i="5" s="1"/>
  <c r="M192" i="5" s="1"/>
  <c r="H193" i="5"/>
  <c r="I193" i="5"/>
  <c r="J193" i="5" s="1"/>
  <c r="K193" i="5" s="1"/>
  <c r="H194" i="5"/>
  <c r="I194" i="5"/>
  <c r="J194" i="5" s="1"/>
  <c r="K194" i="5" s="1"/>
  <c r="H195" i="5"/>
  <c r="I195" i="5"/>
  <c r="J195" i="5"/>
  <c r="K195" i="5" s="1"/>
  <c r="L195" i="5" s="1"/>
  <c r="H196" i="5"/>
  <c r="I196" i="5"/>
  <c r="J196" i="5" s="1"/>
  <c r="K196" i="5" s="1"/>
  <c r="M196" i="5" s="1"/>
  <c r="H197" i="5"/>
  <c r="I197" i="5"/>
  <c r="J197" i="5" s="1"/>
  <c r="K197" i="5" s="1"/>
  <c r="H198" i="5"/>
  <c r="I198" i="5"/>
  <c r="J198" i="5" s="1"/>
  <c r="K198" i="5" s="1"/>
  <c r="L198" i="5" s="1"/>
  <c r="H199" i="5"/>
  <c r="I199" i="5"/>
  <c r="J199" i="5"/>
  <c r="K199" i="5" s="1"/>
  <c r="L199" i="5" s="1"/>
  <c r="H200" i="5"/>
  <c r="I200" i="5"/>
  <c r="J200" i="5" s="1"/>
  <c r="K200" i="5" s="1"/>
  <c r="L200" i="5" s="1"/>
  <c r="H201" i="5"/>
  <c r="I201" i="5"/>
  <c r="J201" i="5" s="1"/>
  <c r="K201" i="5" s="1"/>
  <c r="H202" i="5"/>
  <c r="I202" i="5"/>
  <c r="J202" i="5"/>
  <c r="K202" i="5" s="1"/>
  <c r="L202" i="5" s="1"/>
  <c r="H203" i="5"/>
  <c r="I203" i="5"/>
  <c r="J203" i="5" s="1"/>
  <c r="K203" i="5" s="1"/>
  <c r="H204" i="5"/>
  <c r="I204" i="5"/>
  <c r="J204" i="5" s="1"/>
  <c r="K204" i="5" s="1"/>
  <c r="L204" i="5" s="1"/>
  <c r="H205" i="5"/>
  <c r="I205" i="5"/>
  <c r="J205" i="5" s="1"/>
  <c r="K205" i="5" s="1"/>
  <c r="H206" i="5"/>
  <c r="I206" i="5"/>
  <c r="J206" i="5"/>
  <c r="K206" i="5" s="1"/>
  <c r="L206" i="5" s="1"/>
  <c r="H207" i="5"/>
  <c r="I207" i="5"/>
  <c r="J207" i="5" s="1"/>
  <c r="K207" i="5" s="1"/>
  <c r="H208" i="5"/>
  <c r="I208" i="5"/>
  <c r="J208" i="5" s="1"/>
  <c r="K208" i="5" s="1"/>
  <c r="M208" i="5" s="1"/>
  <c r="H209" i="5"/>
  <c r="I209" i="5"/>
  <c r="J209" i="5"/>
  <c r="K209" i="5" s="1"/>
  <c r="H210" i="5"/>
  <c r="I210" i="5"/>
  <c r="J210" i="5" s="1"/>
  <c r="K210" i="5" s="1"/>
  <c r="H211" i="5"/>
  <c r="I211" i="5"/>
  <c r="J211" i="5"/>
  <c r="K211" i="5" s="1"/>
  <c r="L211" i="5" s="1"/>
  <c r="H212" i="5"/>
  <c r="I212" i="5"/>
  <c r="J212" i="5" s="1"/>
  <c r="K212" i="5" s="1"/>
  <c r="H213" i="5"/>
  <c r="I213" i="5"/>
  <c r="J213" i="5" s="1"/>
  <c r="K213" i="5" s="1"/>
  <c r="H214" i="5"/>
  <c r="I214" i="5"/>
  <c r="J214" i="5" s="1"/>
  <c r="K214" i="5" s="1"/>
  <c r="M214" i="5" s="1"/>
  <c r="H215" i="5"/>
  <c r="I215" i="5"/>
  <c r="J215" i="5" s="1"/>
  <c r="K215" i="5" s="1"/>
  <c r="L215" i="5" s="1"/>
  <c r="H216" i="5"/>
  <c r="I216" i="5"/>
  <c r="J216" i="5" s="1"/>
  <c r="K216" i="5" s="1"/>
  <c r="M216" i="5" s="1"/>
  <c r="H217" i="5"/>
  <c r="I217" i="5"/>
  <c r="J217" i="5" s="1"/>
  <c r="K217" i="5" s="1"/>
  <c r="H218" i="5"/>
  <c r="I218" i="5"/>
  <c r="J218" i="5"/>
  <c r="K218" i="5" s="1"/>
  <c r="H219" i="5"/>
  <c r="I219" i="5"/>
  <c r="J219" i="5" s="1"/>
  <c r="K219" i="5" s="1"/>
  <c r="H220" i="5"/>
  <c r="I220" i="5"/>
  <c r="J220" i="5" s="1"/>
  <c r="K220" i="5" s="1"/>
  <c r="L220" i="5" s="1"/>
  <c r="H221" i="5"/>
  <c r="I221" i="5"/>
  <c r="J221" i="5" s="1"/>
  <c r="K221" i="5" s="1"/>
  <c r="H222" i="5"/>
  <c r="I222" i="5"/>
  <c r="J222" i="5"/>
  <c r="K222" i="5" s="1"/>
  <c r="H223" i="5"/>
  <c r="I223" i="5"/>
  <c r="J223" i="5" s="1"/>
  <c r="K223" i="5" s="1"/>
  <c r="H224" i="5"/>
  <c r="I224" i="5"/>
  <c r="J224" i="5" s="1"/>
  <c r="K224" i="5" s="1"/>
  <c r="H225" i="5"/>
  <c r="I225" i="5"/>
  <c r="J225" i="5" s="1"/>
  <c r="K225" i="5" s="1"/>
  <c r="H226" i="5"/>
  <c r="I226" i="5"/>
  <c r="J226" i="5" s="1"/>
  <c r="K226" i="5" s="1"/>
  <c r="M226" i="5" s="1"/>
  <c r="H227" i="5"/>
  <c r="I227" i="5"/>
  <c r="J227" i="5" s="1"/>
  <c r="K227" i="5" s="1"/>
  <c r="L227" i="5" s="1"/>
  <c r="H228" i="5"/>
  <c r="I228" i="5"/>
  <c r="J228" i="5" s="1"/>
  <c r="K228" i="5" s="1"/>
  <c r="M228" i="5" s="1"/>
  <c r="H229" i="5"/>
  <c r="I229" i="5"/>
  <c r="J229" i="5"/>
  <c r="K229" i="5" s="1"/>
  <c r="H230" i="5"/>
  <c r="I230" i="5"/>
  <c r="J230" i="5" s="1"/>
  <c r="K230" i="5" s="1"/>
  <c r="L230" i="5" s="1"/>
  <c r="H231" i="5"/>
  <c r="I231" i="5"/>
  <c r="J231" i="5"/>
  <c r="K231" i="5" s="1"/>
  <c r="L231" i="5" s="1"/>
  <c r="H232" i="5"/>
  <c r="I232" i="5"/>
  <c r="J232" i="5" s="1"/>
  <c r="K232" i="5" s="1"/>
  <c r="L232" i="5"/>
  <c r="H233" i="5"/>
  <c r="I233" i="5"/>
  <c r="J233" i="5" s="1"/>
  <c r="K233" i="5" s="1"/>
  <c r="H234" i="5"/>
  <c r="I234" i="5"/>
  <c r="J234" i="5"/>
  <c r="K234" i="5" s="1"/>
  <c r="L234" i="5" s="1"/>
  <c r="H235" i="5"/>
  <c r="I235" i="5"/>
  <c r="J235" i="5" s="1"/>
  <c r="K235" i="5" s="1"/>
  <c r="H236" i="5"/>
  <c r="I236" i="5"/>
  <c r="J236" i="5" s="1"/>
  <c r="K236" i="5" s="1"/>
  <c r="L236" i="5" s="1"/>
  <c r="H237" i="5"/>
  <c r="I237" i="5"/>
  <c r="J237" i="5" s="1"/>
  <c r="K237" i="5" s="1"/>
  <c r="H238" i="5"/>
  <c r="I238" i="5"/>
  <c r="J238" i="5" s="1"/>
  <c r="K238" i="5" s="1"/>
  <c r="L238" i="5" s="1"/>
  <c r="H239" i="5"/>
  <c r="I239" i="5"/>
  <c r="J239" i="5" s="1"/>
  <c r="K239" i="5" s="1"/>
  <c r="H240" i="5"/>
  <c r="I240" i="5"/>
  <c r="J240" i="5" s="1"/>
  <c r="K240" i="5" s="1"/>
  <c r="H241" i="5"/>
  <c r="I241" i="5"/>
  <c r="J241" i="5" s="1"/>
  <c r="K241" i="5" s="1"/>
  <c r="H242" i="5"/>
  <c r="I242" i="5"/>
  <c r="J242" i="5" s="1"/>
  <c r="K242" i="5" s="1"/>
  <c r="H243" i="5"/>
  <c r="I243" i="5"/>
  <c r="J243" i="5" s="1"/>
  <c r="K243" i="5" s="1"/>
  <c r="L243" i="5" s="1"/>
  <c r="H244" i="5"/>
  <c r="I244" i="5"/>
  <c r="J244" i="5" s="1"/>
  <c r="K244" i="5" s="1"/>
  <c r="L244" i="5" s="1"/>
  <c r="H245" i="5"/>
  <c r="I245" i="5"/>
  <c r="J245" i="5" s="1"/>
  <c r="K245" i="5" s="1"/>
  <c r="H246" i="5"/>
  <c r="I246" i="5"/>
  <c r="J246" i="5" s="1"/>
  <c r="K246" i="5" s="1"/>
  <c r="H247" i="5"/>
  <c r="I247" i="5"/>
  <c r="J247" i="5" s="1"/>
  <c r="K247" i="5" s="1"/>
  <c r="H248" i="5"/>
  <c r="I248" i="5"/>
  <c r="J248" i="5" s="1"/>
  <c r="K248" i="5" s="1"/>
  <c r="L248" i="5" s="1"/>
  <c r="H249" i="5"/>
  <c r="I249" i="5"/>
  <c r="J249" i="5" s="1"/>
  <c r="K249" i="5" s="1"/>
  <c r="H250" i="5"/>
  <c r="I250" i="5"/>
  <c r="J250" i="5" s="1"/>
  <c r="K250" i="5" s="1"/>
  <c r="H251" i="5"/>
  <c r="I251" i="5"/>
  <c r="J251" i="5"/>
  <c r="K251" i="5" s="1"/>
  <c r="L251" i="5" s="1"/>
  <c r="H252" i="5"/>
  <c r="I252" i="5"/>
  <c r="J252" i="5" s="1"/>
  <c r="K252" i="5" s="1"/>
  <c r="H253" i="5"/>
  <c r="I253" i="5"/>
  <c r="J253" i="5" s="1"/>
  <c r="K253" i="5" s="1"/>
  <c r="H254" i="5"/>
  <c r="I254" i="5"/>
  <c r="J254" i="5"/>
  <c r="K254" i="5" s="1"/>
  <c r="H255" i="5"/>
  <c r="I255" i="5"/>
  <c r="J255" i="5" s="1"/>
  <c r="K255" i="5" s="1"/>
  <c r="L255" i="5" s="1"/>
  <c r="H256" i="5"/>
  <c r="I256" i="5"/>
  <c r="J256" i="5" s="1"/>
  <c r="K256" i="5" s="1"/>
  <c r="H257" i="5"/>
  <c r="I257" i="5"/>
  <c r="J257" i="5" s="1"/>
  <c r="K257" i="5" s="1"/>
  <c r="H258" i="5"/>
  <c r="I258" i="5"/>
  <c r="J258" i="5" s="1"/>
  <c r="K258" i="5" s="1"/>
  <c r="L258" i="5" s="1"/>
  <c r="H259" i="5"/>
  <c r="I259" i="5"/>
  <c r="J259" i="5" s="1"/>
  <c r="K259" i="5" s="1"/>
  <c r="L259" i="5" s="1"/>
  <c r="H260" i="5"/>
  <c r="I260" i="5"/>
  <c r="J260" i="5" s="1"/>
  <c r="K260" i="5" s="1"/>
  <c r="L260" i="5" s="1"/>
  <c r="H261" i="5"/>
  <c r="I261" i="5"/>
  <c r="J261" i="5" s="1"/>
  <c r="K261" i="5" s="1"/>
  <c r="H262" i="5"/>
  <c r="I262" i="5"/>
  <c r="J262" i="5" s="1"/>
  <c r="K262" i="5" s="1"/>
  <c r="L262" i="5" s="1"/>
  <c r="H263" i="5"/>
  <c r="I263" i="5"/>
  <c r="J263" i="5" s="1"/>
  <c r="K263" i="5" s="1"/>
  <c r="H264" i="5"/>
  <c r="I264" i="5"/>
  <c r="J264" i="5" s="1"/>
  <c r="K264" i="5" s="1"/>
  <c r="L264" i="5" s="1"/>
  <c r="H265" i="5"/>
  <c r="I265" i="5"/>
  <c r="J265" i="5" s="1"/>
  <c r="K265" i="5" s="1"/>
  <c r="H266" i="5"/>
  <c r="I266" i="5"/>
  <c r="J266" i="5" s="1"/>
  <c r="K266" i="5" s="1"/>
  <c r="L266" i="5" s="1"/>
  <c r="H267" i="5"/>
  <c r="I267" i="5"/>
  <c r="J267" i="5" s="1"/>
  <c r="K267" i="5" s="1"/>
  <c r="H268" i="5"/>
  <c r="I268" i="5"/>
  <c r="J268" i="5" s="1"/>
  <c r="K268" i="5" s="1"/>
  <c r="H269" i="5"/>
  <c r="I269" i="5"/>
  <c r="J269" i="5" s="1"/>
  <c r="K269" i="5" s="1"/>
  <c r="H270" i="5"/>
  <c r="I270" i="5"/>
  <c r="J270" i="5" s="1"/>
  <c r="K270" i="5" s="1"/>
  <c r="H271" i="5"/>
  <c r="I271" i="5"/>
  <c r="J271" i="5" s="1"/>
  <c r="K271" i="5" s="1"/>
  <c r="L271" i="5" s="1"/>
  <c r="H272" i="5"/>
  <c r="I272" i="5"/>
  <c r="J272" i="5" s="1"/>
  <c r="K272" i="5" s="1"/>
  <c r="L272" i="5" s="1"/>
  <c r="H273" i="5"/>
  <c r="I273" i="5"/>
  <c r="J273" i="5"/>
  <c r="K273" i="5" s="1"/>
  <c r="H274" i="5"/>
  <c r="I274" i="5"/>
  <c r="J274" i="5" s="1"/>
  <c r="K274" i="5" s="1"/>
  <c r="H275" i="5"/>
  <c r="I275" i="5"/>
  <c r="J275" i="5" s="1"/>
  <c r="K275" i="5" s="1"/>
  <c r="L275" i="5" s="1"/>
  <c r="H276" i="5"/>
  <c r="I276" i="5"/>
  <c r="J276" i="5" s="1"/>
  <c r="K276" i="5" s="1"/>
  <c r="H277" i="5"/>
  <c r="I277" i="5"/>
  <c r="J277" i="5" s="1"/>
  <c r="K277" i="5" s="1"/>
  <c r="H278" i="5"/>
  <c r="I278" i="5"/>
  <c r="J278" i="5"/>
  <c r="K278" i="5"/>
  <c r="L278" i="5" s="1"/>
  <c r="H279" i="5"/>
  <c r="I279" i="5"/>
  <c r="J279" i="5"/>
  <c r="K279" i="5" s="1"/>
  <c r="L279" i="5" s="1"/>
  <c r="H280" i="5"/>
  <c r="I280" i="5"/>
  <c r="J280" i="5" s="1"/>
  <c r="K280" i="5" s="1"/>
  <c r="H281" i="5"/>
  <c r="I281" i="5"/>
  <c r="J281" i="5"/>
  <c r="K281" i="5" s="1"/>
  <c r="L281" i="5" s="1"/>
  <c r="H282" i="5"/>
  <c r="I282" i="5"/>
  <c r="J282" i="5" s="1"/>
  <c r="K282" i="5" s="1"/>
  <c r="H283" i="5"/>
  <c r="I283" i="5"/>
  <c r="J283" i="5" s="1"/>
  <c r="K283" i="5" s="1"/>
  <c r="L283" i="5" s="1"/>
  <c r="H284" i="5"/>
  <c r="I284" i="5"/>
  <c r="J284" i="5" s="1"/>
  <c r="K284" i="5" s="1"/>
  <c r="H285" i="5"/>
  <c r="I285" i="5"/>
  <c r="J285" i="5" s="1"/>
  <c r="K285" i="5" s="1"/>
  <c r="L285" i="5" s="1"/>
  <c r="H286" i="5"/>
  <c r="I286" i="5"/>
  <c r="J286" i="5" s="1"/>
  <c r="K286" i="5" s="1"/>
  <c r="H287" i="5"/>
  <c r="I287" i="5"/>
  <c r="J287" i="5"/>
  <c r="K287" i="5" s="1"/>
  <c r="L287" i="5" s="1"/>
  <c r="H288" i="5"/>
  <c r="I288" i="5"/>
  <c r="J288" i="5" s="1"/>
  <c r="K288" i="5" s="1"/>
  <c r="H289" i="5"/>
  <c r="I289" i="5"/>
  <c r="J289" i="5" s="1"/>
  <c r="K289" i="5" s="1"/>
  <c r="L289" i="5" s="1"/>
  <c r="H290" i="5"/>
  <c r="I290" i="5"/>
  <c r="J290" i="5" s="1"/>
  <c r="K290" i="5" s="1"/>
  <c r="H291" i="5"/>
  <c r="I291" i="5"/>
  <c r="J291" i="5"/>
  <c r="K291" i="5" s="1"/>
  <c r="L291" i="5" s="1"/>
  <c r="H292" i="5"/>
  <c r="I292" i="5"/>
  <c r="J292" i="5" s="1"/>
  <c r="K292" i="5" s="1"/>
  <c r="H293" i="5"/>
  <c r="I293" i="5"/>
  <c r="J293" i="5" s="1"/>
  <c r="K293" i="5" s="1"/>
  <c r="L293" i="5" s="1"/>
  <c r="H294" i="5"/>
  <c r="I294" i="5"/>
  <c r="J294" i="5" s="1"/>
  <c r="K294" i="5" s="1"/>
  <c r="H295" i="5"/>
  <c r="I295" i="5"/>
  <c r="J295" i="5" s="1"/>
  <c r="K295" i="5" s="1"/>
  <c r="L295" i="5" s="1"/>
  <c r="H296" i="5"/>
  <c r="I296" i="5"/>
  <c r="J296" i="5" s="1"/>
  <c r="K296" i="5" s="1"/>
  <c r="H297" i="5"/>
  <c r="I297" i="5"/>
  <c r="J297" i="5" s="1"/>
  <c r="K297" i="5" s="1"/>
  <c r="L297" i="5" s="1"/>
  <c r="H298" i="5"/>
  <c r="I298" i="5"/>
  <c r="J298" i="5" s="1"/>
  <c r="K298" i="5" s="1"/>
  <c r="H299" i="5"/>
  <c r="I299" i="5"/>
  <c r="J299" i="5" s="1"/>
  <c r="K299" i="5" s="1"/>
  <c r="L299" i="5" s="1"/>
  <c r="H300" i="5"/>
  <c r="I300" i="5"/>
  <c r="J300" i="5" s="1"/>
  <c r="K300" i="5" s="1"/>
  <c r="H301" i="5"/>
  <c r="I301" i="5"/>
  <c r="J301" i="5" s="1"/>
  <c r="K301" i="5" s="1"/>
  <c r="L301" i="5" s="1"/>
  <c r="H302" i="5"/>
  <c r="I302" i="5"/>
  <c r="J302" i="5" s="1"/>
  <c r="K302" i="5" s="1"/>
  <c r="H303" i="5"/>
  <c r="I303" i="5"/>
  <c r="J303" i="5" s="1"/>
  <c r="K303" i="5" s="1"/>
  <c r="L303" i="5" s="1"/>
  <c r="H304" i="5"/>
  <c r="I304" i="5"/>
  <c r="J304" i="5" s="1"/>
  <c r="K304" i="5" s="1"/>
  <c r="H305" i="5"/>
  <c r="I305" i="5"/>
  <c r="J305" i="5" s="1"/>
  <c r="K305" i="5" s="1"/>
  <c r="L305" i="5" s="1"/>
  <c r="H306" i="5"/>
  <c r="I306" i="5"/>
  <c r="J306" i="5" s="1"/>
  <c r="K306" i="5" s="1"/>
  <c r="H307" i="5"/>
  <c r="I307" i="5"/>
  <c r="J307" i="5" s="1"/>
  <c r="K307" i="5" s="1"/>
  <c r="L307" i="5" s="1"/>
  <c r="H308" i="5"/>
  <c r="I308" i="5"/>
  <c r="J308" i="5" s="1"/>
  <c r="K308" i="5" s="1"/>
  <c r="H309" i="5"/>
  <c r="I309" i="5"/>
  <c r="J309" i="5" s="1"/>
  <c r="K309" i="5" s="1"/>
  <c r="L309" i="5" s="1"/>
  <c r="H310" i="5"/>
  <c r="I310" i="5"/>
  <c r="J310" i="5" s="1"/>
  <c r="K310" i="5" s="1"/>
  <c r="H311" i="5"/>
  <c r="I311" i="5"/>
  <c r="J311" i="5" s="1"/>
  <c r="K311" i="5" s="1"/>
  <c r="L311" i="5" s="1"/>
  <c r="H312" i="5"/>
  <c r="I312" i="5"/>
  <c r="J312" i="5" s="1"/>
  <c r="K312" i="5" s="1"/>
  <c r="H313" i="5"/>
  <c r="I313" i="5"/>
  <c r="J313" i="5" s="1"/>
  <c r="K313" i="5" s="1"/>
  <c r="L313" i="5" s="1"/>
  <c r="H314" i="5"/>
  <c r="I314" i="5"/>
  <c r="J314" i="5" s="1"/>
  <c r="K314" i="5" s="1"/>
  <c r="H315" i="5"/>
  <c r="I315" i="5"/>
  <c r="J315" i="5"/>
  <c r="K315" i="5" s="1"/>
  <c r="L315" i="5" s="1"/>
  <c r="H316" i="5"/>
  <c r="I316" i="5"/>
  <c r="J316" i="5" s="1"/>
  <c r="K316" i="5" s="1"/>
  <c r="H317" i="5"/>
  <c r="I317" i="5"/>
  <c r="J317" i="5" s="1"/>
  <c r="K317" i="5" s="1"/>
  <c r="L317" i="5" s="1"/>
  <c r="H318" i="5"/>
  <c r="I318" i="5"/>
  <c r="J318" i="5" s="1"/>
  <c r="K318" i="5" s="1"/>
  <c r="H319" i="5"/>
  <c r="I319" i="5"/>
  <c r="J319" i="5" s="1"/>
  <c r="K319" i="5" s="1"/>
  <c r="L319" i="5" s="1"/>
  <c r="H320" i="5"/>
  <c r="I320" i="5"/>
  <c r="J320" i="5" s="1"/>
  <c r="K320" i="5" s="1"/>
  <c r="H321" i="5"/>
  <c r="I321" i="5"/>
  <c r="J321" i="5" s="1"/>
  <c r="K321" i="5" s="1"/>
  <c r="L321" i="5" s="1"/>
  <c r="H322" i="5"/>
  <c r="I322" i="5"/>
  <c r="J322" i="5" s="1"/>
  <c r="K322" i="5" s="1"/>
  <c r="H323" i="5"/>
  <c r="I323" i="5"/>
  <c r="J323" i="5" s="1"/>
  <c r="K323" i="5" s="1"/>
  <c r="L323" i="5" s="1"/>
  <c r="H324" i="5"/>
  <c r="I324" i="5"/>
  <c r="J324" i="5" s="1"/>
  <c r="K324" i="5" s="1"/>
  <c r="H325" i="5"/>
  <c r="I325" i="5"/>
  <c r="J325" i="5" s="1"/>
  <c r="K325" i="5" s="1"/>
  <c r="L325" i="5" s="1"/>
  <c r="H326" i="5"/>
  <c r="I326" i="5"/>
  <c r="J326" i="5" s="1"/>
  <c r="K326" i="5" s="1"/>
  <c r="H327" i="5"/>
  <c r="I327" i="5"/>
  <c r="J327" i="5"/>
  <c r="K327" i="5" s="1"/>
  <c r="L327" i="5" s="1"/>
  <c r="H328" i="5"/>
  <c r="I328" i="5"/>
  <c r="J328" i="5" s="1"/>
  <c r="K328" i="5" s="1"/>
  <c r="H329" i="5"/>
  <c r="I329" i="5"/>
  <c r="J329" i="5" s="1"/>
  <c r="K329" i="5" s="1"/>
  <c r="L329" i="5" s="1"/>
  <c r="H330" i="5"/>
  <c r="I330" i="5"/>
  <c r="J330" i="5" s="1"/>
  <c r="K330" i="5" s="1"/>
  <c r="H331" i="5"/>
  <c r="I331" i="5"/>
  <c r="J331" i="5" s="1"/>
  <c r="K331" i="5" s="1"/>
  <c r="L331" i="5" s="1"/>
  <c r="H332" i="5"/>
  <c r="I332" i="5"/>
  <c r="J332" i="5" s="1"/>
  <c r="K332" i="5" s="1"/>
  <c r="H333" i="5"/>
  <c r="I333" i="5"/>
  <c r="J333" i="5"/>
  <c r="K333" i="5" s="1"/>
  <c r="L333" i="5" s="1"/>
  <c r="H334" i="5"/>
  <c r="I334" i="5"/>
  <c r="J334" i="5" s="1"/>
  <c r="K334" i="5" s="1"/>
  <c r="H335" i="5"/>
  <c r="I335" i="5"/>
  <c r="J335" i="5" s="1"/>
  <c r="K335" i="5" s="1"/>
  <c r="L335" i="5" s="1"/>
  <c r="H336" i="5"/>
  <c r="I336" i="5"/>
  <c r="J336" i="5" s="1"/>
  <c r="K336" i="5" s="1"/>
  <c r="H337" i="5"/>
  <c r="I337" i="5"/>
  <c r="J337" i="5" s="1"/>
  <c r="K337" i="5" s="1"/>
  <c r="L337" i="5" s="1"/>
  <c r="H338" i="5"/>
  <c r="I338" i="5"/>
  <c r="J338" i="5" s="1"/>
  <c r="K338" i="5" s="1"/>
  <c r="H339" i="5"/>
  <c r="I339" i="5"/>
  <c r="J339" i="5" s="1"/>
  <c r="K339" i="5" s="1"/>
  <c r="L339" i="5" s="1"/>
  <c r="H340" i="5"/>
  <c r="I340" i="5"/>
  <c r="J340" i="5" s="1"/>
  <c r="K340" i="5" s="1"/>
  <c r="H341" i="5"/>
  <c r="I341" i="5"/>
  <c r="J341" i="5" s="1"/>
  <c r="K341" i="5" s="1"/>
  <c r="L341" i="5" s="1"/>
  <c r="H342" i="5"/>
  <c r="I342" i="5"/>
  <c r="J342" i="5" s="1"/>
  <c r="K342" i="5" s="1"/>
  <c r="H343" i="5"/>
  <c r="I343" i="5"/>
  <c r="J343" i="5"/>
  <c r="K343" i="5" s="1"/>
  <c r="L343" i="5" s="1"/>
  <c r="H344" i="5"/>
  <c r="I344" i="5"/>
  <c r="J344" i="5" s="1"/>
  <c r="K344" i="5" s="1"/>
  <c r="H92" i="5"/>
  <c r="I92" i="5"/>
  <c r="J92" i="5" s="1"/>
  <c r="K92" i="5" s="1"/>
  <c r="H93" i="5"/>
  <c r="I93" i="5"/>
  <c r="J93" i="5" s="1"/>
  <c r="K93" i="5" s="1"/>
  <c r="H94" i="5"/>
  <c r="I94" i="5"/>
  <c r="J94" i="5" s="1"/>
  <c r="K94" i="5" s="1"/>
  <c r="H95" i="5"/>
  <c r="I95" i="5"/>
  <c r="J95" i="5" s="1"/>
  <c r="K95" i="5" s="1"/>
  <c r="L95" i="5" s="1"/>
  <c r="H96" i="5"/>
  <c r="I96" i="5"/>
  <c r="J96" i="5" s="1"/>
  <c r="K96" i="5" s="1"/>
  <c r="H97" i="5"/>
  <c r="I97" i="5"/>
  <c r="J97" i="5" s="1"/>
  <c r="K97" i="5" s="1"/>
  <c r="H98" i="5"/>
  <c r="I98" i="5"/>
  <c r="J98" i="5" s="1"/>
  <c r="K98" i="5" s="1"/>
  <c r="H99" i="5"/>
  <c r="I99" i="5"/>
  <c r="J99" i="5"/>
  <c r="K99" i="5" s="1"/>
  <c r="H100" i="5"/>
  <c r="I100" i="5"/>
  <c r="J100" i="5" s="1"/>
  <c r="K100" i="5" s="1"/>
  <c r="H101" i="5"/>
  <c r="I101" i="5"/>
  <c r="J101" i="5" s="1"/>
  <c r="K101" i="5" s="1"/>
  <c r="H102" i="5"/>
  <c r="I102" i="5"/>
  <c r="J102" i="5" s="1"/>
  <c r="K102" i="5" s="1"/>
  <c r="H103" i="5"/>
  <c r="I103" i="5"/>
  <c r="J103" i="5" s="1"/>
  <c r="K103" i="5" s="1"/>
  <c r="H104" i="5"/>
  <c r="I104" i="5"/>
  <c r="J104" i="5" s="1"/>
  <c r="K104" i="5" s="1"/>
  <c r="H105" i="5"/>
  <c r="I105" i="5"/>
  <c r="J105" i="5" s="1"/>
  <c r="K105" i="5" s="1"/>
  <c r="H106" i="5"/>
  <c r="I106" i="5"/>
  <c r="J106" i="5" s="1"/>
  <c r="K106" i="5" s="1"/>
  <c r="H107" i="5"/>
  <c r="I107" i="5"/>
  <c r="J107" i="5" s="1"/>
  <c r="K107" i="5" s="1"/>
  <c r="L107" i="5" s="1"/>
  <c r="H108" i="5"/>
  <c r="I108" i="5"/>
  <c r="J108" i="5" s="1"/>
  <c r="K108" i="5" s="1"/>
  <c r="H22" i="5"/>
  <c r="H24"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345" i="5"/>
  <c r="H346" i="5"/>
  <c r="H347" i="5"/>
  <c r="H348" i="5"/>
  <c r="H349" i="5"/>
  <c r="H350" i="5"/>
  <c r="H351" i="5"/>
  <c r="H352" i="5"/>
  <c r="H353" i="5"/>
  <c r="H354" i="5"/>
  <c r="H355" i="5"/>
  <c r="H356" i="5"/>
  <c r="H357" i="5"/>
  <c r="H358" i="5"/>
  <c r="H359" i="5"/>
  <c r="H360" i="5"/>
  <c r="H361" i="5"/>
  <c r="H362" i="5"/>
  <c r="H21" i="5"/>
  <c r="A17" i="17"/>
  <c r="B6" i="5"/>
  <c r="B8" i="5" s="1"/>
  <c r="B10" i="5" s="1"/>
  <c r="B6" i="17" l="1"/>
  <c r="B5" i="1"/>
  <c r="M164" i="5"/>
  <c r="M252" i="5"/>
  <c r="M270" i="5"/>
  <c r="M256" i="5"/>
  <c r="M120" i="5"/>
  <c r="M116" i="5"/>
  <c r="M168" i="5"/>
  <c r="M136" i="5"/>
  <c r="M240" i="5"/>
  <c r="M224" i="5"/>
  <c r="L256" i="5"/>
  <c r="M194" i="5"/>
  <c r="M148" i="5"/>
  <c r="M154" i="5"/>
  <c r="L154" i="5"/>
  <c r="M218" i="5"/>
  <c r="L218" i="5"/>
  <c r="L267" i="5"/>
  <c r="M267" i="5"/>
  <c r="M250" i="5"/>
  <c r="L250" i="5"/>
  <c r="M276" i="5"/>
  <c r="M232" i="5"/>
  <c r="M212" i="5"/>
  <c r="M200" i="5"/>
  <c r="M243" i="5"/>
  <c r="M180" i="5"/>
  <c r="L168" i="5"/>
  <c r="M132" i="5"/>
  <c r="M272" i="5"/>
  <c r="M251" i="5"/>
  <c r="L216" i="5"/>
  <c r="L140" i="5"/>
  <c r="L128" i="5"/>
  <c r="M254" i="5"/>
  <c r="M268" i="5"/>
  <c r="M259" i="5"/>
  <c r="M210" i="5"/>
  <c r="L186" i="5"/>
  <c r="M184" i="5"/>
  <c r="M152" i="5"/>
  <c r="M112" i="5"/>
  <c r="M142" i="5"/>
  <c r="L142" i="5"/>
  <c r="L247" i="5"/>
  <c r="M247" i="5"/>
  <c r="L223" i="5"/>
  <c r="M223" i="5"/>
  <c r="L171" i="5"/>
  <c r="M171" i="5"/>
  <c r="L203" i="5"/>
  <c r="M203" i="5"/>
  <c r="L103" i="5"/>
  <c r="M103" i="5"/>
  <c r="L191" i="5"/>
  <c r="M191" i="5"/>
  <c r="L342" i="5"/>
  <c r="M342" i="5"/>
  <c r="M246" i="5"/>
  <c r="L246" i="5"/>
  <c r="M222" i="5"/>
  <c r="L222" i="5"/>
  <c r="L219" i="5"/>
  <c r="M219" i="5"/>
  <c r="L235" i="5"/>
  <c r="M235" i="5"/>
  <c r="M190" i="5"/>
  <c r="L190" i="5"/>
  <c r="L187" i="5"/>
  <c r="M187" i="5"/>
  <c r="M162" i="5"/>
  <c r="L162" i="5"/>
  <c r="L99" i="5"/>
  <c r="M99" i="5"/>
  <c r="L263" i="5"/>
  <c r="M263" i="5"/>
  <c r="L239" i="5"/>
  <c r="M239" i="5"/>
  <c r="L207" i="5"/>
  <c r="M207" i="5"/>
  <c r="M158" i="5"/>
  <c r="L158" i="5"/>
  <c r="M146" i="5"/>
  <c r="L146" i="5"/>
  <c r="L175" i="5"/>
  <c r="M175" i="5"/>
  <c r="M274" i="5"/>
  <c r="L274" i="5"/>
  <c r="M242" i="5"/>
  <c r="L242" i="5"/>
  <c r="M124" i="5"/>
  <c r="M278" i="5"/>
  <c r="M231" i="5"/>
  <c r="M215" i="5"/>
  <c r="M199" i="5"/>
  <c r="M183" i="5"/>
  <c r="M167" i="5"/>
  <c r="M156" i="5"/>
  <c r="L144" i="5"/>
  <c r="M107" i="5"/>
  <c r="M160" i="5"/>
  <c r="L148" i="5"/>
  <c r="L136" i="5"/>
  <c r="M95" i="5"/>
  <c r="M260" i="5"/>
  <c r="M244" i="5"/>
  <c r="L228" i="5"/>
  <c r="L214" i="5"/>
  <c r="L212" i="5"/>
  <c r="L196" i="5"/>
  <c r="L182" i="5"/>
  <c r="L180" i="5"/>
  <c r="L164" i="5"/>
  <c r="M300" i="5"/>
  <c r="L300" i="5"/>
  <c r="L284" i="5"/>
  <c r="M284" i="5"/>
  <c r="L326" i="5"/>
  <c r="M326" i="5"/>
  <c r="L318" i="5"/>
  <c r="M318" i="5"/>
  <c r="L310" i="5"/>
  <c r="M310" i="5"/>
  <c r="L302" i="5"/>
  <c r="M302" i="5"/>
  <c r="L294" i="5"/>
  <c r="M294" i="5"/>
  <c r="L286" i="5"/>
  <c r="M286" i="5"/>
  <c r="L237" i="5"/>
  <c r="M237" i="5"/>
  <c r="L221" i="5"/>
  <c r="M221" i="5"/>
  <c r="L205" i="5"/>
  <c r="M205" i="5"/>
  <c r="L189" i="5"/>
  <c r="M189" i="5"/>
  <c r="L173" i="5"/>
  <c r="M173" i="5"/>
  <c r="L332" i="5"/>
  <c r="M332" i="5"/>
  <c r="L334" i="5"/>
  <c r="M334" i="5"/>
  <c r="M336" i="5"/>
  <c r="L336" i="5"/>
  <c r="M320" i="5"/>
  <c r="L320" i="5"/>
  <c r="L312" i="5"/>
  <c r="M312" i="5"/>
  <c r="L304" i="5"/>
  <c r="M304" i="5"/>
  <c r="L296" i="5"/>
  <c r="M296" i="5"/>
  <c r="L288" i="5"/>
  <c r="M288" i="5"/>
  <c r="L280" i="5"/>
  <c r="M280" i="5"/>
  <c r="M340" i="5"/>
  <c r="L340" i="5"/>
  <c r="M316" i="5"/>
  <c r="L316" i="5"/>
  <c r="M292" i="5"/>
  <c r="L292" i="5"/>
  <c r="L328" i="5"/>
  <c r="M328" i="5"/>
  <c r="M324" i="5"/>
  <c r="L324" i="5"/>
  <c r="M308" i="5"/>
  <c r="L308" i="5"/>
  <c r="L265" i="5"/>
  <c r="M265" i="5"/>
  <c r="M344" i="5"/>
  <c r="L344" i="5"/>
  <c r="L338" i="5"/>
  <c r="M338" i="5"/>
  <c r="L322" i="5"/>
  <c r="M322" i="5"/>
  <c r="L306" i="5"/>
  <c r="M306" i="5"/>
  <c r="L298" i="5"/>
  <c r="M298" i="5"/>
  <c r="L290" i="5"/>
  <c r="M290" i="5"/>
  <c r="L282" i="5"/>
  <c r="M282" i="5"/>
  <c r="L249" i="5"/>
  <c r="M249" i="5"/>
  <c r="L330" i="5"/>
  <c r="M330" i="5"/>
  <c r="L314" i="5"/>
  <c r="M314" i="5"/>
  <c r="M277" i="5"/>
  <c r="L277" i="5"/>
  <c r="L253" i="5"/>
  <c r="M253" i="5"/>
  <c r="L145" i="5"/>
  <c r="M145" i="5"/>
  <c r="L119" i="5"/>
  <c r="M119" i="5"/>
  <c r="L229" i="5"/>
  <c r="M229" i="5"/>
  <c r="M341" i="5"/>
  <c r="M337" i="5"/>
  <c r="M333" i="5"/>
  <c r="M329" i="5"/>
  <c r="M325" i="5"/>
  <c r="M321" i="5"/>
  <c r="M317" i="5"/>
  <c r="M313" i="5"/>
  <c r="M309" i="5"/>
  <c r="M305" i="5"/>
  <c r="M301" i="5"/>
  <c r="M297" i="5"/>
  <c r="M293" i="5"/>
  <c r="M289" i="5"/>
  <c r="M285" i="5"/>
  <c r="M281" i="5"/>
  <c r="L261" i="5"/>
  <c r="M261" i="5"/>
  <c r="L233" i="5"/>
  <c r="M233" i="5"/>
  <c r="L201" i="5"/>
  <c r="M201" i="5"/>
  <c r="L169" i="5"/>
  <c r="M169" i="5"/>
  <c r="L151" i="5"/>
  <c r="M151" i="5"/>
  <c r="L149" i="5"/>
  <c r="M149" i="5"/>
  <c r="L121" i="5"/>
  <c r="M121" i="5"/>
  <c r="L113" i="5"/>
  <c r="M113" i="5"/>
  <c r="L225" i="5"/>
  <c r="M225" i="5"/>
  <c r="L122" i="5"/>
  <c r="M122" i="5"/>
  <c r="L257" i="5"/>
  <c r="M257" i="5"/>
  <c r="M275" i="5"/>
  <c r="M271" i="5"/>
  <c r="L254" i="5"/>
  <c r="L252" i="5"/>
  <c r="M248" i="5"/>
  <c r="L226" i="5"/>
  <c r="L224" i="5"/>
  <c r="M220" i="5"/>
  <c r="M211" i="5"/>
  <c r="L194" i="5"/>
  <c r="L192" i="5"/>
  <c r="M188" i="5"/>
  <c r="M179" i="5"/>
  <c r="L160" i="5"/>
  <c r="L137" i="5"/>
  <c r="M137" i="5"/>
  <c r="L129" i="5"/>
  <c r="M129" i="5"/>
  <c r="L118" i="5"/>
  <c r="M118" i="5"/>
  <c r="L115" i="5"/>
  <c r="M115" i="5"/>
  <c r="L147" i="5"/>
  <c r="M147" i="5"/>
  <c r="L269" i="5"/>
  <c r="M269" i="5"/>
  <c r="L241" i="5"/>
  <c r="M241" i="5"/>
  <c r="L209" i="5"/>
  <c r="M209" i="5"/>
  <c r="L177" i="5"/>
  <c r="M177" i="5"/>
  <c r="L155" i="5"/>
  <c r="M155" i="5"/>
  <c r="L153" i="5"/>
  <c r="M153" i="5"/>
  <c r="L139" i="5"/>
  <c r="M139" i="5"/>
  <c r="L131" i="5"/>
  <c r="M131" i="5"/>
  <c r="L120" i="5"/>
  <c r="L112" i="5"/>
  <c r="L193" i="5"/>
  <c r="M193" i="5"/>
  <c r="L165" i="5"/>
  <c r="M165" i="5"/>
  <c r="L273" i="5"/>
  <c r="M273" i="5"/>
  <c r="M258" i="5"/>
  <c r="M230" i="5"/>
  <c r="L213" i="5"/>
  <c r="M213" i="5"/>
  <c r="M198" i="5"/>
  <c r="L181" i="5"/>
  <c r="M181" i="5"/>
  <c r="M166" i="5"/>
  <c r="L123" i="5"/>
  <c r="M123" i="5"/>
  <c r="L117" i="5"/>
  <c r="M117" i="5"/>
  <c r="L135" i="5"/>
  <c r="M135" i="5"/>
  <c r="M343" i="5"/>
  <c r="M339" i="5"/>
  <c r="M335" i="5"/>
  <c r="M331" i="5"/>
  <c r="M327" i="5"/>
  <c r="M323" i="5"/>
  <c r="M319" i="5"/>
  <c r="M315" i="5"/>
  <c r="M311" i="5"/>
  <c r="M307" i="5"/>
  <c r="M303" i="5"/>
  <c r="M299" i="5"/>
  <c r="M295" i="5"/>
  <c r="M291" i="5"/>
  <c r="M287" i="5"/>
  <c r="M283" i="5"/>
  <c r="M279" i="5"/>
  <c r="M262" i="5"/>
  <c r="L245" i="5"/>
  <c r="M245" i="5"/>
  <c r="M234" i="5"/>
  <c r="L217" i="5"/>
  <c r="M217" i="5"/>
  <c r="M202" i="5"/>
  <c r="L185" i="5"/>
  <c r="M185" i="5"/>
  <c r="M170" i="5"/>
  <c r="L159" i="5"/>
  <c r="M159" i="5"/>
  <c r="L157" i="5"/>
  <c r="M157" i="5"/>
  <c r="M150" i="5"/>
  <c r="L143" i="5"/>
  <c r="M143" i="5"/>
  <c r="L141" i="5"/>
  <c r="M141" i="5"/>
  <c r="L109" i="5"/>
  <c r="M109" i="5"/>
  <c r="L161" i="5"/>
  <c r="M161" i="5"/>
  <c r="L127" i="5"/>
  <c r="M127" i="5"/>
  <c r="L197" i="5"/>
  <c r="M197" i="5"/>
  <c r="L276" i="5"/>
  <c r="L270" i="5"/>
  <c r="L268" i="5"/>
  <c r="M266" i="5"/>
  <c r="M264" i="5"/>
  <c r="M255" i="5"/>
  <c r="L240" i="5"/>
  <c r="M238" i="5"/>
  <c r="M236" i="5"/>
  <c r="M227" i="5"/>
  <c r="L210" i="5"/>
  <c r="L208" i="5"/>
  <c r="M206" i="5"/>
  <c r="M204" i="5"/>
  <c r="M195" i="5"/>
  <c r="L178" i="5"/>
  <c r="L176" i="5"/>
  <c r="M174" i="5"/>
  <c r="M172" i="5"/>
  <c r="M163" i="5"/>
  <c r="L152" i="5"/>
  <c r="L133" i="5"/>
  <c r="M133" i="5"/>
  <c r="L125" i="5"/>
  <c r="M125" i="5"/>
  <c r="L116" i="5"/>
  <c r="L111" i="5"/>
  <c r="M111" i="5"/>
  <c r="M138" i="5"/>
  <c r="M134" i="5"/>
  <c r="M130" i="5"/>
  <c r="M126" i="5"/>
  <c r="M114" i="5"/>
  <c r="M110" i="5"/>
  <c r="L104" i="5"/>
  <c r="M104" i="5"/>
  <c r="M102" i="5"/>
  <c r="L102" i="5"/>
  <c r="M96" i="5"/>
  <c r="L96" i="5"/>
  <c r="L108" i="5"/>
  <c r="M108" i="5"/>
  <c r="M106" i="5"/>
  <c r="L106" i="5"/>
  <c r="L93" i="5"/>
  <c r="M93" i="5"/>
  <c r="L97" i="5"/>
  <c r="M97" i="5"/>
  <c r="L101" i="5"/>
  <c r="M101" i="5"/>
  <c r="L92" i="5"/>
  <c r="M92" i="5"/>
  <c r="M94" i="5"/>
  <c r="L94" i="5"/>
  <c r="L105" i="5"/>
  <c r="M105" i="5"/>
  <c r="M100" i="5"/>
  <c r="L100" i="5"/>
  <c r="M98" i="5"/>
  <c r="L98" i="5"/>
  <c r="C9" i="1" l="1"/>
  <c r="D5" i="13"/>
  <c r="B5" i="3"/>
  <c r="B5" i="17"/>
  <c r="B5" i="5"/>
  <c r="I21" i="5"/>
  <c r="A76" i="8"/>
  <c r="C21" i="6"/>
  <c r="B21" i="6"/>
  <c r="B9" i="5"/>
  <c r="J22" i="17"/>
  <c r="K22" i="17" s="1"/>
  <c r="L22" i="17" s="1"/>
  <c r="J23" i="17"/>
  <c r="K23" i="17" s="1"/>
  <c r="L23" i="17" s="1"/>
  <c r="J24" i="17"/>
  <c r="K24" i="17" s="1"/>
  <c r="L24" i="17" s="1"/>
  <c r="J25" i="17"/>
  <c r="K25" i="17" s="1"/>
  <c r="L25" i="17" s="1"/>
  <c r="J26" i="17"/>
  <c r="K26" i="17" s="1"/>
  <c r="L26" i="17" s="1"/>
  <c r="J27" i="17"/>
  <c r="K27" i="17" s="1"/>
  <c r="L27" i="17" s="1"/>
  <c r="J28" i="17"/>
  <c r="K28" i="17" s="1"/>
  <c r="J29" i="17"/>
  <c r="K29" i="17" s="1"/>
  <c r="L29" i="17" s="1"/>
  <c r="J30" i="17"/>
  <c r="K30" i="17" s="1"/>
  <c r="L30" i="17" s="1"/>
  <c r="J31" i="17"/>
  <c r="K31" i="17" s="1"/>
  <c r="L31" i="17" s="1"/>
  <c r="J32" i="17"/>
  <c r="K32" i="17" s="1"/>
  <c r="L32" i="17" s="1"/>
  <c r="J33" i="17"/>
  <c r="K33" i="17" s="1"/>
  <c r="L33" i="17" s="1"/>
  <c r="J34" i="17"/>
  <c r="K34" i="17" s="1"/>
  <c r="L34" i="17" s="1"/>
  <c r="J35" i="17"/>
  <c r="K35" i="17" s="1"/>
  <c r="L35" i="17" s="1"/>
  <c r="J21" i="17"/>
  <c r="K21" i="17" s="1"/>
  <c r="L28" i="17"/>
  <c r="L36" i="17"/>
  <c r="L37" i="17"/>
  <c r="L38" i="17"/>
  <c r="L39" i="17"/>
  <c r="L40" i="17"/>
  <c r="L41" i="17"/>
  <c r="L42" i="17"/>
  <c r="L43" i="17"/>
  <c r="L44" i="17"/>
  <c r="L45" i="17"/>
  <c r="L46" i="17"/>
  <c r="L47" i="17"/>
  <c r="L48" i="17"/>
  <c r="L49" i="17"/>
  <c r="L50" i="17"/>
  <c r="L51" i="17"/>
  <c r="L52" i="17"/>
  <c r="L53" i="17"/>
  <c r="L54" i="17"/>
  <c r="L55" i="17"/>
  <c r="L56" i="17"/>
  <c r="L57" i="17"/>
  <c r="L58" i="17"/>
  <c r="L59" i="17"/>
  <c r="L60" i="17"/>
  <c r="L61" i="17"/>
  <c r="L62" i="17"/>
  <c r="L63" i="17"/>
  <c r="L64" i="17"/>
  <c r="L65" i="17"/>
  <c r="L66" i="17"/>
  <c r="L67" i="17"/>
  <c r="L68" i="17"/>
  <c r="L69" i="17"/>
  <c r="L70" i="17"/>
  <c r="L71" i="17"/>
  <c r="L72" i="17"/>
  <c r="L73" i="17"/>
  <c r="L74" i="17"/>
  <c r="L75" i="17"/>
  <c r="L76" i="17"/>
  <c r="L77" i="17"/>
  <c r="L78" i="17"/>
  <c r="L79" i="17"/>
  <c r="L80" i="17"/>
  <c r="L81" i="17"/>
  <c r="L82" i="17"/>
  <c r="L83" i="17"/>
  <c r="L84" i="17"/>
  <c r="L85" i="17"/>
  <c r="L86" i="17"/>
  <c r="L87" i="17"/>
  <c r="L88" i="17"/>
  <c r="L89" i="17"/>
  <c r="L90" i="17"/>
  <c r="L91" i="17"/>
  <c r="L92" i="17"/>
  <c r="L93" i="17"/>
  <c r="L94" i="17"/>
  <c r="L95" i="17"/>
  <c r="L96" i="17"/>
  <c r="L97" i="17"/>
  <c r="L98" i="17"/>
  <c r="L99" i="17"/>
  <c r="L100" i="17"/>
  <c r="L101" i="17"/>
  <c r="L102" i="17"/>
  <c r="L103" i="17"/>
  <c r="L104" i="17"/>
  <c r="L105" i="17"/>
  <c r="L106" i="17"/>
  <c r="L107" i="17"/>
  <c r="J20" i="17"/>
  <c r="K20" i="17" s="1"/>
  <c r="L20" i="17" s="1"/>
  <c r="J19" i="17"/>
  <c r="K19" i="17" s="1"/>
  <c r="L19" i="17" s="1"/>
  <c r="J18" i="17"/>
  <c r="D32" i="1"/>
  <c r="E11" i="1" s="1"/>
  <c r="A32" i="1"/>
  <c r="C52" i="8" s="1"/>
  <c r="A75" i="8"/>
  <c r="D39" i="1"/>
  <c r="C19" i="6" s="1"/>
  <c r="A79" i="8"/>
  <c r="A78" i="8"/>
  <c r="B6" i="3"/>
  <c r="B13" i="6" s="1"/>
  <c r="N102" i="17" l="1"/>
  <c r="M102" i="17"/>
  <c r="N94" i="17"/>
  <c r="M94" i="17"/>
  <c r="N86" i="17"/>
  <c r="M86" i="17"/>
  <c r="N78" i="17"/>
  <c r="M78" i="17"/>
  <c r="N70" i="17"/>
  <c r="M70" i="17"/>
  <c r="N62" i="17"/>
  <c r="M62" i="17"/>
  <c r="N54" i="17"/>
  <c r="M54" i="17"/>
  <c r="N46" i="17"/>
  <c r="M46" i="17"/>
  <c r="N38" i="17"/>
  <c r="M38" i="17"/>
  <c r="N30" i="17"/>
  <c r="M30" i="17"/>
  <c r="N25" i="17"/>
  <c r="M25" i="17"/>
  <c r="M19" i="17"/>
  <c r="N19" i="17"/>
  <c r="N61" i="17"/>
  <c r="M61" i="17"/>
  <c r="M84" i="17"/>
  <c r="N84" i="17"/>
  <c r="M76" i="17"/>
  <c r="N76" i="17"/>
  <c r="M68" i="17"/>
  <c r="N68" i="17"/>
  <c r="M60" i="17"/>
  <c r="N60" i="17"/>
  <c r="M52" i="17"/>
  <c r="N52" i="17"/>
  <c r="M44" i="17"/>
  <c r="N44" i="17"/>
  <c r="M36" i="17"/>
  <c r="N36" i="17"/>
  <c r="M28" i="17"/>
  <c r="N28" i="17"/>
  <c r="N23" i="17"/>
  <c r="M23" i="17"/>
  <c r="M83" i="17"/>
  <c r="N83" i="17"/>
  <c r="M75" i="17"/>
  <c r="N75" i="17"/>
  <c r="M67" i="17"/>
  <c r="N67" i="17"/>
  <c r="N59" i="17"/>
  <c r="M59" i="17"/>
  <c r="M51" i="17"/>
  <c r="N51" i="17"/>
  <c r="M43" i="17"/>
  <c r="N43" i="17"/>
  <c r="M35" i="17"/>
  <c r="N35" i="17"/>
  <c r="M27" i="17"/>
  <c r="N27" i="17"/>
  <c r="N22" i="17"/>
  <c r="M22" i="17"/>
  <c r="N101" i="17"/>
  <c r="M101" i="17"/>
  <c r="N69" i="17"/>
  <c r="M69" i="17"/>
  <c r="N29" i="17"/>
  <c r="M29" i="17"/>
  <c r="M92" i="17"/>
  <c r="N92" i="17"/>
  <c r="N106" i="17"/>
  <c r="M106" i="17"/>
  <c r="N42" i="17"/>
  <c r="M42" i="17"/>
  <c r="N93" i="17"/>
  <c r="M93" i="17"/>
  <c r="N24" i="17"/>
  <c r="M24" i="17"/>
  <c r="M100" i="17"/>
  <c r="N100" i="17"/>
  <c r="M99" i="17"/>
  <c r="N99" i="17"/>
  <c r="N90" i="17"/>
  <c r="M90" i="17"/>
  <c r="N66" i="17"/>
  <c r="M66" i="17"/>
  <c r="N50" i="17"/>
  <c r="M50" i="17"/>
  <c r="N105" i="17"/>
  <c r="M105" i="17"/>
  <c r="N97" i="17"/>
  <c r="M97" i="17"/>
  <c r="N89" i="17"/>
  <c r="M89" i="17"/>
  <c r="N81" i="17"/>
  <c r="M81" i="17"/>
  <c r="N73" i="17"/>
  <c r="M73" i="17"/>
  <c r="N65" i="17"/>
  <c r="M65" i="17"/>
  <c r="N57" i="17"/>
  <c r="M57" i="17"/>
  <c r="N49" i="17"/>
  <c r="M49" i="17"/>
  <c r="N41" i="17"/>
  <c r="M41" i="17"/>
  <c r="N33" i="17"/>
  <c r="M33" i="17"/>
  <c r="N77" i="17"/>
  <c r="M77" i="17"/>
  <c r="N45" i="17"/>
  <c r="M45" i="17"/>
  <c r="M20" i="17"/>
  <c r="N20" i="17"/>
  <c r="N107" i="17"/>
  <c r="M107" i="17"/>
  <c r="N82" i="17"/>
  <c r="M82" i="17"/>
  <c r="N26" i="17"/>
  <c r="M26" i="17"/>
  <c r="N96" i="17"/>
  <c r="M96" i="17"/>
  <c r="N88" i="17"/>
  <c r="M88" i="17"/>
  <c r="N80" i="17"/>
  <c r="M80" i="17"/>
  <c r="N72" i="17"/>
  <c r="M72" i="17"/>
  <c r="N64" i="17"/>
  <c r="M64" i="17"/>
  <c r="N56" i="17"/>
  <c r="M56" i="17"/>
  <c r="N48" i="17"/>
  <c r="M48" i="17"/>
  <c r="N40" i="17"/>
  <c r="M40" i="17"/>
  <c r="N32" i="17"/>
  <c r="M32" i="17"/>
  <c r="N85" i="17"/>
  <c r="M85" i="17"/>
  <c r="N53" i="17"/>
  <c r="M53" i="17"/>
  <c r="N37" i="17"/>
  <c r="M37" i="17"/>
  <c r="M91" i="17"/>
  <c r="N91" i="17"/>
  <c r="N98" i="17"/>
  <c r="M98" i="17"/>
  <c r="N74" i="17"/>
  <c r="M74" i="17"/>
  <c r="N58" i="17"/>
  <c r="M58" i="17"/>
  <c r="N34" i="17"/>
  <c r="M34" i="17"/>
  <c r="N104" i="17"/>
  <c r="M104" i="17"/>
  <c r="N103" i="17"/>
  <c r="M103" i="17"/>
  <c r="N95" i="17"/>
  <c r="M95" i="17"/>
  <c r="N87" i="17"/>
  <c r="M87" i="17"/>
  <c r="N79" i="17"/>
  <c r="M79" i="17"/>
  <c r="N71" i="17"/>
  <c r="M71" i="17"/>
  <c r="N63" i="17"/>
  <c r="M63" i="17"/>
  <c r="N55" i="17"/>
  <c r="M55" i="17"/>
  <c r="N47" i="17"/>
  <c r="M47" i="17"/>
  <c r="N39" i="17"/>
  <c r="M39" i="17"/>
  <c r="N31" i="17"/>
  <c r="M31" i="17"/>
  <c r="J17" i="17"/>
  <c r="B11" i="5"/>
  <c r="B4" i="6"/>
  <c r="J21" i="5"/>
  <c r="B7" i="17"/>
  <c r="C18" i="6"/>
  <c r="B18" i="6"/>
  <c r="L21" i="17"/>
  <c r="K18" i="17"/>
  <c r="K17" i="17" s="1"/>
  <c r="I22" i="5"/>
  <c r="I23" i="5"/>
  <c r="E12" i="1"/>
  <c r="A39" i="1"/>
  <c r="N21" i="17" l="1"/>
  <c r="M21" i="17"/>
  <c r="B5" i="6"/>
  <c r="C5" i="6" s="1"/>
  <c r="C23" i="6"/>
  <c r="B22" i="6"/>
  <c r="K21" i="5"/>
  <c r="B23" i="6"/>
  <c r="C24" i="6"/>
  <c r="B24" i="6"/>
  <c r="C22" i="6"/>
  <c r="C53" i="8"/>
  <c r="B19" i="6"/>
  <c r="L18" i="17"/>
  <c r="C12" i="1"/>
  <c r="L17" i="17" l="1"/>
  <c r="N18" i="17"/>
  <c r="N17" i="17" s="1"/>
  <c r="B11" i="17" s="1"/>
  <c r="M18" i="17"/>
  <c r="M17" i="17" s="1"/>
  <c r="M21" i="5"/>
  <c r="L21" i="5"/>
  <c r="I24" i="5"/>
  <c r="I25" i="5"/>
  <c r="I26" i="5"/>
  <c r="I27" i="5"/>
  <c r="I29" i="5"/>
  <c r="I30" i="5"/>
  <c r="J30" i="5" s="1"/>
  <c r="K30" i="5" s="1"/>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345" i="5"/>
  <c r="I346" i="5"/>
  <c r="I347" i="5"/>
  <c r="I348" i="5"/>
  <c r="I349" i="5"/>
  <c r="I350" i="5"/>
  <c r="I351" i="5"/>
  <c r="I352" i="5"/>
  <c r="I353" i="5"/>
  <c r="I354" i="5"/>
  <c r="I355" i="5"/>
  <c r="I356" i="5"/>
  <c r="I357" i="5"/>
  <c r="I358" i="5"/>
  <c r="I359" i="5"/>
  <c r="I360" i="5"/>
  <c r="I361" i="5"/>
  <c r="I362" i="5"/>
  <c r="B10" i="17" l="1"/>
  <c r="B12" i="17" s="1"/>
  <c r="M30" i="5"/>
  <c r="L30" i="5"/>
  <c r="I20" i="5"/>
  <c r="A82" i="8"/>
  <c r="A81" i="8"/>
  <c r="A77" i="8"/>
  <c r="B27" i="13" l="1"/>
  <c r="A27" i="13"/>
  <c r="D6" i="13" s="1"/>
  <c r="C60" i="8" l="1"/>
  <c r="B14" i="6"/>
  <c r="A80" i="8"/>
  <c r="G25" i="1" l="1"/>
  <c r="E10" i="1" s="1"/>
  <c r="C17" i="6" l="1"/>
  <c r="J22" i="5" l="1"/>
  <c r="J24" i="5"/>
  <c r="K24" i="5" s="1"/>
  <c r="L24" i="5" l="1"/>
  <c r="M24" i="5"/>
  <c r="K22" i="5"/>
  <c r="A25" i="1"/>
  <c r="C10" i="1" s="1"/>
  <c r="J362" i="5"/>
  <c r="K362" i="5" s="1"/>
  <c r="J361" i="5"/>
  <c r="K361" i="5" s="1"/>
  <c r="J360" i="5"/>
  <c r="K360" i="5" s="1"/>
  <c r="J359" i="5"/>
  <c r="K359" i="5" s="1"/>
  <c r="J358" i="5"/>
  <c r="K358" i="5" s="1"/>
  <c r="J357" i="5"/>
  <c r="K357" i="5" s="1"/>
  <c r="J356" i="5"/>
  <c r="K356" i="5" s="1"/>
  <c r="J355" i="5"/>
  <c r="K355" i="5" s="1"/>
  <c r="J354" i="5"/>
  <c r="K354" i="5" s="1"/>
  <c r="J353" i="5"/>
  <c r="K353" i="5" s="1"/>
  <c r="J352" i="5"/>
  <c r="K352" i="5" s="1"/>
  <c r="J351" i="5"/>
  <c r="K351" i="5" s="1"/>
  <c r="J350" i="5"/>
  <c r="K350" i="5" s="1"/>
  <c r="J349" i="5"/>
  <c r="K349" i="5" s="1"/>
  <c r="J348" i="5"/>
  <c r="K348" i="5" s="1"/>
  <c r="J347" i="5"/>
  <c r="K347" i="5" s="1"/>
  <c r="J346" i="5"/>
  <c r="K346" i="5" s="1"/>
  <c r="J345" i="5"/>
  <c r="K345" i="5" s="1"/>
  <c r="J91" i="5"/>
  <c r="K91" i="5" s="1"/>
  <c r="J90" i="5"/>
  <c r="K90" i="5" s="1"/>
  <c r="J89" i="5"/>
  <c r="K89" i="5" s="1"/>
  <c r="J88" i="5"/>
  <c r="K88" i="5" s="1"/>
  <c r="J87" i="5"/>
  <c r="K87" i="5" s="1"/>
  <c r="J86" i="5"/>
  <c r="K86" i="5" s="1"/>
  <c r="J85" i="5"/>
  <c r="K85" i="5" s="1"/>
  <c r="J84" i="5"/>
  <c r="K84" i="5" s="1"/>
  <c r="J83" i="5"/>
  <c r="K83" i="5" s="1"/>
  <c r="J82" i="5"/>
  <c r="K82" i="5" s="1"/>
  <c r="J81" i="5"/>
  <c r="K81" i="5" s="1"/>
  <c r="J80" i="5"/>
  <c r="K80" i="5" s="1"/>
  <c r="J79" i="5"/>
  <c r="K79" i="5" s="1"/>
  <c r="J78" i="5"/>
  <c r="K78" i="5" s="1"/>
  <c r="J77" i="5"/>
  <c r="K77" i="5" s="1"/>
  <c r="J76" i="5"/>
  <c r="K76" i="5" s="1"/>
  <c r="J75" i="5"/>
  <c r="K75" i="5" s="1"/>
  <c r="J74" i="5"/>
  <c r="K74" i="5" s="1"/>
  <c r="J73" i="5"/>
  <c r="K73" i="5" s="1"/>
  <c r="J72" i="5"/>
  <c r="K72" i="5" s="1"/>
  <c r="J71" i="5"/>
  <c r="K71" i="5" s="1"/>
  <c r="J70" i="5"/>
  <c r="K70" i="5" s="1"/>
  <c r="J69" i="5"/>
  <c r="K69" i="5" s="1"/>
  <c r="J68" i="5"/>
  <c r="K68" i="5" s="1"/>
  <c r="J67" i="5"/>
  <c r="K67" i="5" s="1"/>
  <c r="J66" i="5"/>
  <c r="K66" i="5" s="1"/>
  <c r="J65" i="5"/>
  <c r="K65" i="5" s="1"/>
  <c r="J64" i="5"/>
  <c r="K64" i="5" s="1"/>
  <c r="J63" i="5"/>
  <c r="K63" i="5" s="1"/>
  <c r="J62" i="5"/>
  <c r="K62" i="5" s="1"/>
  <c r="J61" i="5"/>
  <c r="K61" i="5" s="1"/>
  <c r="J60" i="5"/>
  <c r="K60" i="5" s="1"/>
  <c r="J59" i="5"/>
  <c r="K59" i="5" s="1"/>
  <c r="J58" i="5"/>
  <c r="K58" i="5" s="1"/>
  <c r="J57" i="5"/>
  <c r="K57" i="5" s="1"/>
  <c r="J56" i="5"/>
  <c r="K56" i="5" s="1"/>
  <c r="J55" i="5"/>
  <c r="K55" i="5" s="1"/>
  <c r="J54" i="5"/>
  <c r="K54" i="5" s="1"/>
  <c r="J53" i="5"/>
  <c r="K53" i="5" s="1"/>
  <c r="J52" i="5"/>
  <c r="K52" i="5" s="1"/>
  <c r="J51" i="5"/>
  <c r="K51" i="5" s="1"/>
  <c r="J50" i="5"/>
  <c r="K50" i="5" s="1"/>
  <c r="J49" i="5"/>
  <c r="K49" i="5" s="1"/>
  <c r="J48" i="5"/>
  <c r="K48" i="5" s="1"/>
  <c r="J47" i="5"/>
  <c r="K47" i="5" s="1"/>
  <c r="J46" i="5"/>
  <c r="K46" i="5" s="1"/>
  <c r="J45" i="5"/>
  <c r="K45" i="5" s="1"/>
  <c r="J44" i="5"/>
  <c r="K44" i="5" s="1"/>
  <c r="J43" i="5"/>
  <c r="K43" i="5" s="1"/>
  <c r="J42" i="5"/>
  <c r="K42" i="5" s="1"/>
  <c r="J41" i="5"/>
  <c r="K41" i="5" s="1"/>
  <c r="J40" i="5"/>
  <c r="K40" i="5" s="1"/>
  <c r="J39" i="5"/>
  <c r="K39" i="5" s="1"/>
  <c r="J38" i="5"/>
  <c r="K38" i="5" s="1"/>
  <c r="J37" i="5"/>
  <c r="K37" i="5" s="1"/>
  <c r="J36" i="5"/>
  <c r="K36" i="5" s="1"/>
  <c r="J35" i="5"/>
  <c r="K35" i="5" s="1"/>
  <c r="J34" i="5"/>
  <c r="K34" i="5" s="1"/>
  <c r="J33" i="5"/>
  <c r="K33" i="5" s="1"/>
  <c r="J32" i="5"/>
  <c r="K32" i="5" s="1"/>
  <c r="J31" i="5"/>
  <c r="K31" i="5" s="1"/>
  <c r="J29" i="5"/>
  <c r="K29" i="5" s="1"/>
  <c r="J28" i="5"/>
  <c r="K28" i="5" s="1"/>
  <c r="J27" i="5"/>
  <c r="K27" i="5" s="1"/>
  <c r="J26" i="5"/>
  <c r="K26" i="5" s="1"/>
  <c r="J25" i="5"/>
  <c r="K25" i="5" s="1"/>
  <c r="J23" i="5"/>
  <c r="L362" i="5" l="1"/>
  <c r="M362" i="5"/>
  <c r="L58" i="5"/>
  <c r="M58" i="5"/>
  <c r="L51" i="5"/>
  <c r="M51" i="5"/>
  <c r="L59" i="5"/>
  <c r="M59" i="5"/>
  <c r="L67" i="5"/>
  <c r="M67" i="5"/>
  <c r="L75" i="5"/>
  <c r="M75" i="5"/>
  <c r="L83" i="5"/>
  <c r="M83" i="5"/>
  <c r="L91" i="5"/>
  <c r="M91" i="5"/>
  <c r="L352" i="5"/>
  <c r="M352" i="5"/>
  <c r="L360" i="5"/>
  <c r="M360" i="5"/>
  <c r="L42" i="5"/>
  <c r="M42" i="5"/>
  <c r="L359" i="5"/>
  <c r="M359" i="5"/>
  <c r="L52" i="5"/>
  <c r="M52" i="5"/>
  <c r="L60" i="5"/>
  <c r="M60" i="5"/>
  <c r="L68" i="5"/>
  <c r="M68" i="5"/>
  <c r="L76" i="5"/>
  <c r="M76" i="5"/>
  <c r="L84" i="5"/>
  <c r="M84" i="5"/>
  <c r="L345" i="5"/>
  <c r="M345" i="5"/>
  <c r="L353" i="5"/>
  <c r="M353" i="5"/>
  <c r="L361" i="5"/>
  <c r="M361" i="5"/>
  <c r="L66" i="5"/>
  <c r="M66" i="5"/>
  <c r="L69" i="5"/>
  <c r="M69" i="5"/>
  <c r="L77" i="5"/>
  <c r="M77" i="5"/>
  <c r="L85" i="5"/>
  <c r="M85" i="5"/>
  <c r="L346" i="5"/>
  <c r="M346" i="5"/>
  <c r="L354" i="5"/>
  <c r="M354" i="5"/>
  <c r="L74" i="5"/>
  <c r="M74" i="5"/>
  <c r="L43" i="5"/>
  <c r="M43" i="5"/>
  <c r="L61" i="5"/>
  <c r="M61" i="5"/>
  <c r="L46" i="5"/>
  <c r="M46" i="5"/>
  <c r="L54" i="5"/>
  <c r="M54" i="5"/>
  <c r="L62" i="5"/>
  <c r="M62" i="5"/>
  <c r="L70" i="5"/>
  <c r="M70" i="5"/>
  <c r="L78" i="5"/>
  <c r="M78" i="5"/>
  <c r="L86" i="5"/>
  <c r="M86" i="5"/>
  <c r="L347" i="5"/>
  <c r="M347" i="5"/>
  <c r="L355" i="5"/>
  <c r="M355" i="5"/>
  <c r="L50" i="5"/>
  <c r="M50" i="5"/>
  <c r="L351" i="5"/>
  <c r="M351" i="5"/>
  <c r="L36" i="5"/>
  <c r="M36" i="5"/>
  <c r="L37" i="5"/>
  <c r="M37" i="5"/>
  <c r="L47" i="5"/>
  <c r="M47" i="5"/>
  <c r="M63" i="5"/>
  <c r="L63" i="5"/>
  <c r="M71" i="5"/>
  <c r="L71" i="5"/>
  <c r="M79" i="5"/>
  <c r="L79" i="5"/>
  <c r="M87" i="5"/>
  <c r="L87" i="5"/>
  <c r="M348" i="5"/>
  <c r="L348" i="5"/>
  <c r="L356" i="5"/>
  <c r="M356" i="5"/>
  <c r="L90" i="5"/>
  <c r="M90" i="5"/>
  <c r="L35" i="5"/>
  <c r="M35" i="5"/>
  <c r="L53" i="5"/>
  <c r="M53" i="5"/>
  <c r="M55" i="5"/>
  <c r="L55" i="5"/>
  <c r="M40" i="5"/>
  <c r="L40" i="5"/>
  <c r="M56" i="5"/>
  <c r="L56" i="5"/>
  <c r="M64" i="5"/>
  <c r="L64" i="5"/>
  <c r="M72" i="5"/>
  <c r="L72" i="5"/>
  <c r="M80" i="5"/>
  <c r="L80" i="5"/>
  <c r="M88" i="5"/>
  <c r="L88" i="5"/>
  <c r="M349" i="5"/>
  <c r="L349" i="5"/>
  <c r="M357" i="5"/>
  <c r="L357" i="5"/>
  <c r="L34" i="5"/>
  <c r="M34" i="5"/>
  <c r="L82" i="5"/>
  <c r="M82" i="5"/>
  <c r="L44" i="5"/>
  <c r="M44" i="5"/>
  <c r="L45" i="5"/>
  <c r="M45" i="5"/>
  <c r="L38" i="5"/>
  <c r="M38" i="5"/>
  <c r="L39" i="5"/>
  <c r="M39" i="5"/>
  <c r="M32" i="5"/>
  <c r="L32" i="5"/>
  <c r="M48" i="5"/>
  <c r="L48" i="5"/>
  <c r="M33" i="5"/>
  <c r="L33" i="5"/>
  <c r="L41" i="5"/>
  <c r="M41" i="5"/>
  <c r="M49" i="5"/>
  <c r="L49" i="5"/>
  <c r="M57" i="5"/>
  <c r="L57" i="5"/>
  <c r="M65" i="5"/>
  <c r="L65" i="5"/>
  <c r="M73" i="5"/>
  <c r="L73" i="5"/>
  <c r="M81" i="5"/>
  <c r="L81" i="5"/>
  <c r="M89" i="5"/>
  <c r="L89" i="5"/>
  <c r="M350" i="5"/>
  <c r="L350" i="5"/>
  <c r="M358" i="5"/>
  <c r="L358" i="5"/>
  <c r="M25" i="5"/>
  <c r="L25" i="5"/>
  <c r="M27" i="5"/>
  <c r="L27" i="5"/>
  <c r="M28" i="5"/>
  <c r="L28" i="5"/>
  <c r="M26" i="5"/>
  <c r="L26" i="5"/>
  <c r="M31" i="5"/>
  <c r="L31" i="5"/>
  <c r="M22" i="5"/>
  <c r="L22" i="5"/>
  <c r="M29" i="5"/>
  <c r="L29" i="5"/>
  <c r="J20" i="5"/>
  <c r="B17" i="6"/>
  <c r="C51" i="8"/>
  <c r="K23" i="5"/>
  <c r="K20" i="5" l="1"/>
  <c r="M23" i="5"/>
  <c r="M20" i="5" s="1"/>
  <c r="B15" i="5" s="1"/>
  <c r="L23" i="5"/>
  <c r="L20" i="5" s="1"/>
  <c r="B14" i="5" s="1"/>
  <c r="B8" i="17"/>
  <c r="B9" i="17" s="1"/>
  <c r="B13" i="17" s="1"/>
  <c r="D13" i="17" s="1"/>
  <c r="B16" i="5" l="1"/>
  <c r="B12" i="5"/>
  <c r="B13" i="5" s="1"/>
  <c r="B17" i="5" l="1"/>
  <c r="D17" i="5" s="1"/>
  <c r="B6" i="6"/>
  <c r="B7" i="6" s="1"/>
  <c r="C42" i="8" l="1"/>
  <c r="C6" i="6"/>
  <c r="B8" i="6"/>
  <c r="B43" i="8" s="1"/>
  <c r="C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Cornelis, Sven</author>
  </authors>
  <commentList>
    <comment ref="A6" authorId="0" shapeId="0" xr:uid="{E4829FEC-61C1-4581-BFB8-7F9DE2DD78A4}">
      <text>
        <r>
          <rPr>
            <sz val="9"/>
            <color indexed="81"/>
            <rFont val="Tahoma"/>
            <family val="2"/>
          </rPr>
          <t xml:space="preserve">
</t>
        </r>
        <r>
          <rPr>
            <b/>
            <u/>
            <sz val="9"/>
            <color indexed="81"/>
            <rFont val="Tahoma"/>
            <family val="2"/>
          </rPr>
          <t xml:space="preserve">Toelichting definities : </t>
        </r>
        <r>
          <rPr>
            <sz val="9"/>
            <color indexed="81"/>
            <rFont val="Tahoma"/>
            <family val="2"/>
          </rPr>
          <t xml:space="preserve">
</t>
        </r>
        <r>
          <rPr>
            <b/>
            <sz val="9"/>
            <color indexed="81"/>
            <rFont val="Tahoma"/>
            <family val="2"/>
          </rPr>
          <t>"Gemiddelde gelijktijdige bezetting"</t>
        </r>
        <r>
          <rPr>
            <sz val="9"/>
            <color indexed="81"/>
            <rFont val="Tahoma"/>
            <family val="2"/>
          </rPr>
          <t xml:space="preserve"> : Voor elke piekdag (maandag, dinsdag en donderdag) van een relevante periode wordt het piekmoment berekend op basis van badgebewegingen. Dat is één specifiek moment van de dag waarop het aantal werknemers dat samen aanwezig is in het gebouw, het hoogst is. Van al die momenten wordt het gemiddelde bepaald of de gemiddelde gelijktijdige bezetting. 
Een relevante periode kan voor elke entiteit anders zijn, maar houdt voornamelijk in dat vakantieperiodes niet worden meegerekend. De badgebewegingen maken geen onderscheid tussen werknemers die effectief in de toegewezen zone van de entiteit aanwezig zijn of in andere zones van het gebouw.
</t>
        </r>
        <r>
          <rPr>
            <b/>
            <sz val="9"/>
            <color indexed="81"/>
            <rFont val="Tahoma"/>
            <family val="2"/>
          </rPr>
          <t xml:space="preserve">
"Toegewezen zone"</t>
        </r>
        <r>
          <rPr>
            <sz val="9"/>
            <color indexed="81"/>
            <rFont val="Tahoma"/>
            <family val="2"/>
          </rPr>
          <t xml:space="preserve"> : Dit is een deel van de bewonerszone van het gebouw die toegewezen is aan een entiteit. De ‘klassieke’ kantoorvormgeving dus, met individuele werkplekken en samenwerkplekken en met een mix van open en afgesloten ruimten (in de vorm van vergaderzalen, cockpits ...). Ongeveer70% van de beschikbare nuttige kantooroppervlakte van de bewonerszone wordt voorzien als toegewezen kantoorzone.
"</t>
        </r>
        <r>
          <rPr>
            <b/>
            <sz val="9"/>
            <color indexed="81"/>
            <rFont val="Tahoma"/>
            <family val="2"/>
          </rPr>
          <t>Toegewezen werkplekken"</t>
        </r>
        <r>
          <rPr>
            <sz val="9"/>
            <color indexed="81"/>
            <rFont val="Tahoma"/>
            <family val="2"/>
          </rPr>
          <t>: Dit zijn de beeldschermwerkplekken die aan één entiteit zijn toegewezen. Ze zijn gesitueerd in de toegewezen zone, die naast de toegewezen beeldschermwerkplekken ook  een voldoende ruim aanbod aan ondersteunende faciliteiten biedt. De toegewezen zone fungeert als vast ankerpunt, waar mensen kunnen “thuis komen” op kantoor en de identiteit van de eigen entiteit kunnen terugvinden. 
"</t>
        </r>
        <r>
          <rPr>
            <b/>
            <sz val="9"/>
            <color indexed="81"/>
            <rFont val="Tahoma"/>
            <family val="2"/>
          </rPr>
          <t>Beeldschermwerkplek"</t>
        </r>
        <r>
          <rPr>
            <sz val="9"/>
            <color indexed="81"/>
            <rFont val="Tahoma"/>
            <family val="2"/>
          </rPr>
          <t xml:space="preserve">: De beeldschermwerkplek is de werkplek die gebruikt wordt als maatstaf voor de berekening van de capaciteit van de toegewezen zone. Het is een individuele werkplek die individueel werk faciliteert: computerwerk, schrijven, lezen, analyseren, administratie ... De bureautafel en bureaustoel zijn in de hoogte verstelbaar en laten toe om langer dan drie uur aan die werkplek te werken. Idealiter heeft die werkplek ook een extra beeldscherm. De volgende types worden gevat onder beeldschermwerkplek: open (eiland)werkplek, afgeschermde werkplek en zit-stawerkplek. De beeldschermwerkplek komt voor in zowel de gedeelde als de toegewezen zone,  maar wordt alleen in de toegewezen zone geteld als één werkplek.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Sauwen, Erwin</author>
    <author>Cornelis, Sven</author>
    <author>Potoms, Gert</author>
    <author>Prieus, Sabrina</author>
    <author>Suykens, Xavier</author>
  </authors>
  <commentList>
    <comment ref="A13" authorId="0" shapeId="0" xr:uid="{870FBEE0-D367-4B7E-B7FC-EE373A3E1AD3}">
      <text>
        <r>
          <rPr>
            <sz val="11"/>
            <color theme="1"/>
            <rFont val="Calibri"/>
            <family val="2"/>
            <scheme val="minor"/>
          </rPr>
          <t>Dit is het kleinste aantal werkplekken, bepaald adhv het hybride werken of het reëel gebruik</t>
        </r>
      </text>
    </comment>
    <comment ref="K13" authorId="0" shapeId="0" xr:uid="{67CB5F26-4917-4B99-AFF1-9929A8DA1DF5}">
      <text>
        <r>
          <rPr>
            <sz val="9"/>
            <color indexed="81"/>
            <rFont val="Tahoma"/>
            <family val="2"/>
          </rPr>
          <t>De coëfficient van 0,8 houdt rekening met een gemiddelde afwezigheid van iedereen die rekening houdt met vergaderingen, externe vorming, ziekte, verlof,… Deze wordt standaard toegepast.</t>
        </r>
      </text>
    </comment>
    <comment ref="B14" authorId="1" shapeId="0" xr:uid="{10991BA6-AECF-4673-AE4E-939ADF93CB66}">
      <text>
        <r>
          <rPr>
            <sz val="9"/>
            <color indexed="81"/>
            <rFont val="Tahoma"/>
            <family val="2"/>
          </rPr>
          <t>Dit is het aantal werkplekken die dienen voorzien te worden in de front office zone. Gelieve onder tabblad 5 'specifieke noden' aan te duiden waar deze juist worden verwacht.
Indien om bepaalde redenen de front office inrichting niet mag geteld worden als werkplek, dient u dit eveneens aan te geven en te argumenteren onder tabblad 5 'specifieke behoeften'.</t>
        </r>
      </text>
    </comment>
    <comment ref="A19" authorId="2" shapeId="0" xr:uid="{B18AB279-2ECE-45D2-9885-32CD20E458CA}">
      <text>
        <r>
          <rPr>
            <b/>
            <sz val="9"/>
            <color indexed="81"/>
            <rFont val="Tahoma"/>
            <family val="2"/>
          </rPr>
          <t>Naam van de functie zoals voorzien op het personeelsplan waarvoor huisvesting wordt voorzien in het betrokken gebouw.</t>
        </r>
      </text>
    </comment>
    <comment ref="B19" authorId="3" shapeId="0" xr:uid="{3B950B4D-EE02-4E14-B192-A62F6D824577}">
      <text>
        <r>
          <rPr>
            <b/>
            <sz val="9"/>
            <color indexed="81"/>
            <rFont val="Tahoma"/>
            <family val="2"/>
          </rPr>
          <t>Een functiefamilie is een groep van gelijkaardige functies. Binnen de functiesfamilies Vlaamse overheid worden functies niet geclusterd volgens diploma, kennisdomein of vakgebied, maar volgens gelijksoortige processen (bv. behandelen van aanvragen van externe klanten, controleren, administratief ondersteunen, operationeel leiding geven, …).</t>
        </r>
        <r>
          <rPr>
            <sz val="9"/>
            <color indexed="81"/>
            <rFont val="Tahoma"/>
            <family val="2"/>
          </rPr>
          <t xml:space="preserve">
</t>
        </r>
      </text>
    </comment>
    <comment ref="C19" authorId="2" shapeId="0" xr:uid="{535347F4-5247-4C81-B798-6CC36C226EF0}">
      <text>
        <r>
          <rPr>
            <b/>
            <sz val="9"/>
            <color indexed="81"/>
            <rFont val="Tahoma"/>
            <family val="2"/>
          </rPr>
          <t>Naam van het personeelslid zoals in Vlimpers of ander personeelssysteem opgenomen</t>
        </r>
      </text>
    </comment>
    <comment ref="D19" authorId="3" shapeId="0" xr:uid="{AFB7DFD5-8C4E-4105-91B6-55BB032C476E}">
      <text>
        <r>
          <rPr>
            <b/>
            <sz val="9"/>
            <color indexed="81"/>
            <rFont val="Tahoma"/>
            <family val="2"/>
          </rPr>
          <t>Het personeelsnummer bestaat uit 6 cijfers, ook wel Vlimpers ID genoemd.</t>
        </r>
        <r>
          <rPr>
            <sz val="9"/>
            <color indexed="81"/>
            <rFont val="Tahoma"/>
            <family val="2"/>
          </rPr>
          <t xml:space="preserve">
</t>
        </r>
      </text>
    </comment>
    <comment ref="E19" authorId="2" shapeId="0" xr:uid="{20BD3CD9-7470-4C24-876D-7C32132AB607}">
      <text>
        <r>
          <rPr>
            <b/>
            <sz val="9"/>
            <color indexed="81"/>
            <rFont val="Tahoma"/>
            <family val="2"/>
          </rPr>
          <t xml:space="preserve">Bruto VTE = Personeelsbeschikbaarheid = de verhouding van het aantal betaalde werkdagen in een periode ten opzichte van het aantal dagen dat een voltijds personeelslid in diezelfde periode dient te werken. M.a.w. hoeveel personeelsleden van een entiteit in een bepaalde periode beschikbaar waren.  
Van alle personeelsleden wordt het totaal aantal te werken dagen bepaald en vervolgens de feestdagen en onbetaalde verlofstelsels (zoals bv. loopbaanonderbreking) afgetrokken. Bezoldigde aan- of afwezigheden worden meegeteld. Onder betaalde afwezigheden worden o.a. de betaalde verlofstelsels (bv. vakantieverlof) begrepen of afwezigheden ten gevolge van ziekte, arbeidsongeval of zwangerschap, (ook wanneer deze afwezigheden bij contractuelen betaald worden door het ziekenfonds).
Hierdoor kunnen personeelsleden die bv. deeltijds of in continufuncties werken of enkele losse dagen onbetaald verlof nemen, correcter meegeteld worden. Zo worden personeelsleden die 80% deeltijds werken, meegeteld voor 0,8 in plaats van als 1 personeelslid.
 Daarentegen wordt een personeelslid dat voltijds tewerkgesteld is - maar in de feiten een heel jaar afwezig is en ondertussen verder betaald wordt door de entiteit toch als 1 bruto VTE meegeteld.
Deze definitie is goedgekeurd door het CAG van juni 2010. </t>
        </r>
      </text>
    </comment>
    <comment ref="F19" authorId="2" shapeId="0" xr:uid="{8997C886-B34C-4D10-80ED-C8FB98755322}">
      <text>
        <r>
          <rPr>
            <b/>
            <sz val="9"/>
            <color indexed="81"/>
            <rFont val="Tahoma"/>
            <family val="2"/>
          </rPr>
          <t xml:space="preserve">Hier wordt de aanwezigheid op de werkplek in het gebouw ingevuld op basis van : 
- het type werk van het personeelslid 
</t>
        </r>
        <r>
          <rPr>
            <sz val="9"/>
            <color indexed="81"/>
            <rFont val="Tahoma"/>
            <family val="2"/>
          </rPr>
          <t>bv. een medewerker van de schoonmaakdienst zal in principe geen nood hebben aan een individuele werkplek
bv. een werfcontroleur die slechts één dag per week op kantoor is en de andere dagen op de werf, wordt maar in rekening gebracht voor 20%</t>
        </r>
        <r>
          <rPr>
            <b/>
            <sz val="9"/>
            <color indexed="81"/>
            <rFont val="Tahoma"/>
            <family val="2"/>
          </rPr>
          <t xml:space="preserve">
- de afspraken rond telewerk binnen de entiteit (PTOW) 
</t>
        </r>
        <r>
          <rPr>
            <sz val="9"/>
            <color indexed="81"/>
            <rFont val="Tahoma"/>
            <family val="2"/>
          </rPr>
          <t>bv. een voltijds medewerker die 2 dagen per week van thuis werkt, dient ook maar in rekening te worden gebracht voor 60%</t>
        </r>
        <r>
          <rPr>
            <b/>
            <sz val="9"/>
            <color indexed="81"/>
            <rFont val="Tahoma"/>
            <family val="2"/>
          </rPr>
          <t xml:space="preserve">
</t>
        </r>
      </text>
    </comment>
    <comment ref="G19" authorId="1" shapeId="0" xr:uid="{78826B36-16BA-4F91-AB27-5323F9DCAE51}">
      <text>
        <r>
          <rPr>
            <b/>
            <sz val="9"/>
            <color indexed="81"/>
            <rFont val="Tahoma"/>
            <family val="2"/>
          </rPr>
          <t>Hier wordt de opsplitsing gemaakt van de aanwezigheid van de medewerker in een front- of backoffice werkplek.</t>
        </r>
        <r>
          <rPr>
            <sz val="9"/>
            <color indexed="81"/>
            <rFont val="Tahoma"/>
            <family val="2"/>
          </rPr>
          <t xml:space="preserve">
Frontoffice is een omgeving die in contact staat met klanten en externen.  Het gaat oa. over loketmedewerkers, leerkrachten, klantenconsulenten,...
Gelieve in deze kolom het percentage in te vullen dat de medewerker structureel aanwezig is in de frontoffice werkomgeving aub.
</t>
        </r>
        <r>
          <rPr>
            <b/>
            <sz val="9"/>
            <color indexed="81"/>
            <rFont val="Tahoma"/>
            <family val="2"/>
          </rPr>
          <t xml:space="preserve">Voorbeeld 1 </t>
        </r>
        <r>
          <rPr>
            <sz val="9"/>
            <color indexed="81"/>
            <rFont val="Tahoma"/>
            <family val="2"/>
          </rPr>
          <t xml:space="preserve">: een onthaalmedewerker die aan het loket (front) werkt en 100% van de tijd op deze locatie werkzaam is.  
Bijgevolg wordt 100% Front Office ingevuld en 0% Back Office.
</t>
        </r>
        <r>
          <rPr>
            <b/>
            <sz val="9"/>
            <color indexed="81"/>
            <rFont val="Tahoma"/>
            <family val="2"/>
          </rPr>
          <t xml:space="preserve">Voorbeeld 2 </t>
        </r>
        <r>
          <rPr>
            <sz val="9"/>
            <color indexed="81"/>
            <rFont val="Tahoma"/>
            <family val="2"/>
          </rPr>
          <t xml:space="preserve">: een leraar is 75% van zijn werktijd aanwezig in het leslokaal en heeft maar nood aan een backoffice werkplek voor de resterende 25%. 
Bijgevolg wordt 75% Front Office ingevuld en 25% Back Office
</t>
        </r>
        <r>
          <rPr>
            <b/>
            <sz val="9"/>
            <color indexed="81"/>
            <rFont val="Tahoma"/>
            <family val="2"/>
          </rPr>
          <t xml:space="preserve">
Voorbeeld 3</t>
        </r>
        <r>
          <rPr>
            <sz val="9"/>
            <color indexed="81"/>
            <rFont val="Tahoma"/>
            <family val="2"/>
          </rPr>
          <t xml:space="preserve"> : Een klantenconsulent ontvangt haar klanten in de voormiddag in de gespreksruimten ingericht in de klantenzone van het gebouw. In de namiddag verwerkt ze de dossiers op de back-office werkplek. 
Bijgevolg wordt 50% Front Office ingevuld en 50% Back Office
</t>
        </r>
        <r>
          <rPr>
            <b/>
            <sz val="9"/>
            <color indexed="81"/>
            <rFont val="Tahoma"/>
            <family val="2"/>
          </rPr>
          <t xml:space="preserve">
De som van het percentage front en backoffice zal per medewerker aanwezig in het gebouw steeds 100% bedragen.</t>
        </r>
      </text>
    </comment>
    <comment ref="H19" authorId="1" shapeId="0" xr:uid="{83B1BED6-9FC5-451F-877D-792041311A31}">
      <text>
        <r>
          <rPr>
            <sz val="9"/>
            <color indexed="81"/>
            <rFont val="Tahoma"/>
            <family val="2"/>
          </rPr>
          <t>Deze kolom dient u niet in te vullen gezien dit automatisch wordt herrekend in functie van het ingevulde percentage aanwezig in de front office. 
De som van het percentage front en backoffice zal per medewerker aanwezig in het gebouw steeds 100% bedragen.</t>
        </r>
      </text>
    </comment>
    <comment ref="I19" authorId="2" shapeId="0" xr:uid="{5C7E5B5C-E034-4498-9A5C-68EBB1A27732}">
      <text>
        <r>
          <rPr>
            <b/>
            <sz val="9"/>
            <color indexed="81"/>
            <rFont val="Tahoma"/>
            <family val="2"/>
          </rPr>
          <t xml:space="preserve">Het berekende veld geeft het reëel aantal VTE weer nl. aantal VTE x werkregime
</t>
        </r>
      </text>
    </comment>
    <comment ref="J19" authorId="2" shapeId="0" xr:uid="{5E6B51DA-2BBF-4830-AFF0-FA90CEBD483C}">
      <text>
        <r>
          <rPr>
            <b/>
            <sz val="9"/>
            <color indexed="81"/>
            <rFont val="Tahoma"/>
            <family val="2"/>
          </rPr>
          <t>Dit veld is de berekende waarde van de maximale aanwezigheid van het personeelslid op de werkvloer.</t>
        </r>
      </text>
    </comment>
    <comment ref="K19" authorId="2" shapeId="0" xr:uid="{73A1AED9-53A5-4EE5-90BF-2F47C2B6C9C5}">
      <text>
        <r>
          <rPr>
            <b/>
            <sz val="9"/>
            <color indexed="81"/>
            <rFont val="Tahoma"/>
            <family val="2"/>
          </rPr>
          <t>Berekende cel die het reëel gebruik (in tijd) van het gebouw door een personeelslid weergeeft nl. het VTEg (gecorrigeerd voltijds equivalent).</t>
        </r>
      </text>
    </comment>
    <comment ref="N19" authorId="1" shapeId="0" xr:uid="{08EC55DD-1E96-4F0D-BD5C-DEF06809B647}">
      <text>
        <r>
          <rPr>
            <b/>
            <sz val="9"/>
            <color indexed="81"/>
            <rFont val="Tahoma"/>
            <family val="2"/>
          </rPr>
          <t>Standaardbedrijfslocatie:</t>
        </r>
        <r>
          <rPr>
            <sz val="9"/>
            <color indexed="81"/>
            <rFont val="Tahoma"/>
            <family val="2"/>
          </rPr>
          <t xml:space="preserve">
Enkel te vermelden indien van toepassing. 
Gelieve hier aan te geven of de medewerker, met een andere standplaats dan deze waarvoor het sjabloon wordt ingevuld, toch structureel zal werkzaam zijn op de locatie gerelateerd aan deze aanvraag en met welke intensiteit aub.
Bv. Opstel van het behoeftesjabloon in het kader van het VAC Aalst waarbij persoon X in principe werkzaam is vanuit Herman Teirlinck te Brussel maar 1x per week structureel zal werken vanuit het VAC te Aalst. Bijgevolg te vermelden '20% + Brussel HT'</t>
        </r>
      </text>
    </comment>
    <comment ref="A20" authorId="4" shapeId="0" xr:uid="{138D14C1-836D-4FB7-93D9-95891DF609CB}">
      <text>
        <r>
          <rPr>
            <b/>
            <sz val="9"/>
            <color indexed="81"/>
            <rFont val="Tahoma"/>
            <family val="2"/>
          </rPr>
          <t>Dit komt overeen met het totaal aantal koppen in de entiteit.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Prieus, Sabrina</author>
    <author>Sauwen, Erwin</author>
    <author>Cornelis, Sven</author>
    <author>Potoms, Gert</author>
    <author>Suykens, Xavier</author>
  </authors>
  <commentList>
    <comment ref="A8" authorId="0" shapeId="0" xr:uid="{8F1C70DA-7DF3-47B0-9795-5136077169C9}">
      <text>
        <r>
          <rPr>
            <b/>
            <sz val="9"/>
            <color indexed="81"/>
            <rFont val="Tahoma"/>
            <family val="2"/>
          </rPr>
          <t>VTEg = voltijdse equivalenten gecorrigeerd</t>
        </r>
        <r>
          <rPr>
            <sz val="9"/>
            <color indexed="81"/>
            <rFont val="Tahoma"/>
            <family val="2"/>
          </rPr>
          <t xml:space="preserve">
</t>
        </r>
      </text>
    </comment>
    <comment ref="A9" authorId="1" shapeId="0" xr:uid="{6E3F277B-16DC-42D4-AEA3-4742CA20D0FC}">
      <text>
        <r>
          <rPr>
            <sz val="11"/>
            <color theme="1"/>
            <rFont val="Calibri"/>
            <family val="2"/>
            <scheme val="minor"/>
          </rPr>
          <t>Dit is het kleinste aantal werkplekken, bepaald adhv het hybride werken, het reëel gebruik, de bezettingsmeting.</t>
        </r>
      </text>
    </comment>
    <comment ref="L9" authorId="1" shapeId="0" xr:uid="{2095CEBC-4086-4615-93BA-26C606B1E42F}">
      <text>
        <r>
          <rPr>
            <sz val="9"/>
            <color indexed="81"/>
            <rFont val="Tahoma"/>
            <family val="2"/>
          </rPr>
          <t>De coëfficient van 0,8 houdt rekening met een gemiddelde afwezigheid van iedereen die rekening houdt met vergaderingen, externe vorming, ziekte, verlof,… Deze wordt standaard toegepast.</t>
        </r>
      </text>
    </comment>
    <comment ref="B10" authorId="2" shapeId="0" xr:uid="{4F9220A1-6E25-490D-AA57-65FFF00B5AEC}">
      <text>
        <r>
          <rPr>
            <sz val="9"/>
            <color indexed="81"/>
            <rFont val="Tahoma"/>
            <family val="2"/>
          </rPr>
          <t>Dit is het aantal werkplekken die dienen voorzien te worden in de front office zone. Gelieve onder tabblad 5 'specifieke noden' aan te duiden waar deze juist worden verwacht.
Indien om bepaalde redenen de front office inrichting niet mag geteld worden als werkplek, dient u dit eveneens aan te geven en te argumenteren onder tabblad 5 'specifieke behoeften'.</t>
        </r>
      </text>
    </comment>
    <comment ref="A16" authorId="3" shapeId="0" xr:uid="{8D6EC8A2-D5CB-48BC-8671-4D7FD8E708B5}">
      <text>
        <r>
          <rPr>
            <b/>
            <sz val="9"/>
            <color indexed="81"/>
            <rFont val="Tahoma"/>
            <family val="2"/>
          </rPr>
          <t>Naam van de functie zoals voorzien op het personeelsplan waarvoor huisvesting wordt voorzien in het betrokken gebouw.</t>
        </r>
      </text>
    </comment>
    <comment ref="B16" authorId="0" shapeId="0" xr:uid="{F077452F-25E8-4741-9318-84E48FC6AF9A}">
      <text>
        <r>
          <rPr>
            <b/>
            <sz val="9"/>
            <color indexed="81"/>
            <rFont val="Tahoma"/>
            <family val="2"/>
          </rPr>
          <t>Een functiefamilie is een groep van gelijkaardige functies. Binnen de functiesfamilies Vlaamse overheid worden functies niet geclusterd volgens diploma, kennisdomein of vakgebied, maar volgens gelijksoortige processen (bv. behandelen van aanvragen van externe klanten, controleren, administratief ondersteunen, operationeel leiding geven, …).</t>
        </r>
        <r>
          <rPr>
            <sz val="9"/>
            <color indexed="81"/>
            <rFont val="Tahoma"/>
            <family val="2"/>
          </rPr>
          <t xml:space="preserve">
</t>
        </r>
      </text>
    </comment>
    <comment ref="C16" authorId="3" shapeId="0" xr:uid="{48393661-7968-499C-B1AC-E588D4A4AE4F}">
      <text>
        <r>
          <rPr>
            <b/>
            <sz val="9"/>
            <color indexed="81"/>
            <rFont val="Tahoma"/>
            <family val="2"/>
          </rPr>
          <t>Naam van het personeelslid zoals in Vlimpers of ander personeelssysteem opgenomen</t>
        </r>
      </text>
    </comment>
    <comment ref="D16" authorId="0" shapeId="0" xr:uid="{C9548E05-E185-4EB4-9C2B-C13F4564CA95}">
      <text>
        <r>
          <rPr>
            <b/>
            <sz val="9"/>
            <color indexed="81"/>
            <rFont val="Tahoma"/>
            <family val="2"/>
          </rPr>
          <t>Het personeelsnummer bestaat uit 6 cijfers, ook wel Vlimpers ID genoemd.</t>
        </r>
        <r>
          <rPr>
            <sz val="9"/>
            <color indexed="81"/>
            <rFont val="Tahoma"/>
            <family val="2"/>
          </rPr>
          <t xml:space="preserve">
</t>
        </r>
      </text>
    </comment>
    <comment ref="E16" authorId="2" shapeId="0" xr:uid="{CB48D43B-75C8-42D9-B4AD-23F168D41ACA}">
      <text>
        <r>
          <rPr>
            <b/>
            <sz val="9"/>
            <color indexed="81"/>
            <rFont val="Tahoma"/>
            <family val="2"/>
          </rPr>
          <t>Indien u nauw samenwerkt met externe medewerkers die niet door uw entiteit worden betaald, wordt verzocht om bijkomend toe te lichten waarom deze werkplekken moeten voorzien worden.
Bv : Een samenwerkingsovereenkomst met gemeente X voorziet in de huisvesting van een medewerker van de gemeente in de kantoren van de entiteit.</t>
        </r>
      </text>
    </comment>
    <comment ref="F16" authorId="3" shapeId="0" xr:uid="{D2A9BEA2-5A0D-4A86-ACD4-4EDCEBA7A353}">
      <text>
        <r>
          <rPr>
            <b/>
            <sz val="9"/>
            <color indexed="81"/>
            <rFont val="Tahoma"/>
            <family val="2"/>
          </rPr>
          <t xml:space="preserve">Bruto VTE = Personeelsbeschikbaarheid = de verhouding van het aantal betaalde werkdagen in een periode ten opzichte van het aantal dagen dat een voltijds personeelslid in diezelfde periode dient te werken. M.a.w. hoeveel personeelsleden van een entiteit in een bepaalde periode beschikbaar waren.  
Van alle personeelsleden wordt het totaal aantal te werken dagen bepaald en vervolgens de feestdagen en onbetaalde verlofstelsels (zoals bv. loopbaanonderbreking) afgetrokken. Bezoldigde aan- of afwezigheden worden meegeteld. Onder betaalde afwezigheden worden o.a. de betaalde verlofstelsels (bv. vakantieverlof) begrepen of afwezigheden ten gevolge van ziekte, arbeidsongeval of zwangerschap, (ook wanneer deze afwezigheden bij contractuelen betaald worden door het ziekenfonds).
Hierdoor kunnen personeelsleden die bv. deeltijds of in continufuncties werken of enkele losse dagen onbetaald verlof nemen, correcter meegeteld worden. Zo worden personeelsleden die 80% deeltijds werken, meegeteld voor 0,8 in plaats van als 1 personeelslid.
 Daarentegen wordt een personeelslid dat voltijds tewerkgesteld is - maar in de feiten een heel jaar afwezig is en ondertussen verder betaald wordt door de entiteit toch als 1 bruto VTE meegeteld.
Deze definitie is goedgekeurd door het CAG van juni 2010. </t>
        </r>
      </text>
    </comment>
    <comment ref="G16" authorId="3" shapeId="0" xr:uid="{8F940616-6111-41A7-B6F4-61717B859088}">
      <text>
        <r>
          <rPr>
            <b/>
            <sz val="9"/>
            <color indexed="81"/>
            <rFont val="Tahoma"/>
            <family val="2"/>
          </rPr>
          <t xml:space="preserve">Hier wordt de aanwezigheid op de werkplek in het gebouw ingevuld op basis van : 
- het type werk van het personeelslid 
</t>
        </r>
        <r>
          <rPr>
            <sz val="9"/>
            <color indexed="81"/>
            <rFont val="Tahoma"/>
            <family val="2"/>
          </rPr>
          <t>bv. een medewerker van de schoonmaakdienst zal in principe geen nood hebben aan een individuele werkplek
bv. een werfcontroleur die slechts één dag per week op kantoor is en de andere dagen op de werf, wordt maar in rekening gebracht voor 20%</t>
        </r>
        <r>
          <rPr>
            <b/>
            <sz val="9"/>
            <color indexed="81"/>
            <rFont val="Tahoma"/>
            <family val="2"/>
          </rPr>
          <t xml:space="preserve">
- de afspraken rond telewerk binnen de entiteit (PTOW) 
</t>
        </r>
        <r>
          <rPr>
            <sz val="9"/>
            <color indexed="81"/>
            <rFont val="Tahoma"/>
            <family val="2"/>
          </rPr>
          <t>bv. een voltijds medewerker die 2 dagen per week van thuis werkt, dient ook maar in rekening te worden gebracht voor 60%</t>
        </r>
        <r>
          <rPr>
            <b/>
            <sz val="9"/>
            <color indexed="81"/>
            <rFont val="Tahoma"/>
            <family val="2"/>
          </rPr>
          <t xml:space="preserve">
</t>
        </r>
      </text>
    </comment>
    <comment ref="H16" authorId="2" shapeId="0" xr:uid="{213E3323-AA3A-44E3-ABEE-AEA1F8266689}">
      <text>
        <r>
          <rPr>
            <sz val="9"/>
            <color indexed="81"/>
            <rFont val="Tahoma"/>
            <family val="2"/>
          </rPr>
          <t xml:space="preserve">Hier wordt de opsplitsing gemaakt van de aanwezigheid van de medewerker in een front- of backoffice werkplek.
Frontoffice is een omgeving die in contact staat met klanten en externen.  Het gaat oa. over loketmedewerkers, leerkrachten, klantenconsulenten,...
Gelieve in deze kolom het percentage in te vullen dat de medewerker structureel aanwezig is in de frontoffice werkomgeving aub.
</t>
        </r>
        <r>
          <rPr>
            <b/>
            <sz val="9"/>
            <color indexed="81"/>
            <rFont val="Tahoma"/>
            <family val="2"/>
          </rPr>
          <t xml:space="preserve">Voorbeeld 1 </t>
        </r>
        <r>
          <rPr>
            <sz val="9"/>
            <color indexed="81"/>
            <rFont val="Tahoma"/>
            <family val="2"/>
          </rPr>
          <t xml:space="preserve">: een onthaalmedewerker die aan het loket (front) werkt en 100% van de tijd op deze locatie werkzaam is.  
Bijgevolg wordt 100% Front Office ingevuld en 0% Back Office.
</t>
        </r>
        <r>
          <rPr>
            <b/>
            <sz val="9"/>
            <color indexed="81"/>
            <rFont val="Tahoma"/>
            <family val="2"/>
          </rPr>
          <t xml:space="preserve">
Voorbeeld 2</t>
        </r>
        <r>
          <rPr>
            <sz val="9"/>
            <color indexed="81"/>
            <rFont val="Tahoma"/>
            <family val="2"/>
          </rPr>
          <t xml:space="preserve"> : een leraar is 75% van zijn werktijd aanwezig in het leslokaal en heeft maar nood aan een backoffice werkplek voor de resterende 25%. 
Bijgevolg wordt 75% Front Office ingevuld en 25% Back Office
</t>
        </r>
        <r>
          <rPr>
            <b/>
            <sz val="9"/>
            <color indexed="81"/>
            <rFont val="Tahoma"/>
            <family val="2"/>
          </rPr>
          <t>Voorbeeld 3</t>
        </r>
        <r>
          <rPr>
            <sz val="9"/>
            <color indexed="81"/>
            <rFont val="Tahoma"/>
            <family val="2"/>
          </rPr>
          <t xml:space="preserve"> : Een klantenconsulent ontvangt haar klanten in de voormiddag in de gespreksruimten ingericht in de klantenzone van het gebouw. In de namiddag verwerkt ze de dossiers op de back-office werkplek. 
Bijgevolg wordt 50% Front Office ingevuld en 50% Back Office
De som van het percentage front en backoffice zal per medewerker aanwezig in het gebouw steeds 100% bedragen.</t>
        </r>
      </text>
    </comment>
    <comment ref="I16" authorId="2" shapeId="0" xr:uid="{985A6B6A-857D-42B9-B95D-8EE1EDB1880F}">
      <text>
        <r>
          <rPr>
            <sz val="9"/>
            <color indexed="81"/>
            <rFont val="Tahoma"/>
            <family val="2"/>
          </rPr>
          <t>Deze kolom dient u niet in te vullen gezien dit automatisch wordt herrekend in functie van het ingevulde percentage aanwezig in de front office. 
De som van het percentage front en backoffice zal per medewerker aanwezig in het gebouw steeds 100% bedragen.</t>
        </r>
      </text>
    </comment>
    <comment ref="J16" authorId="3" shapeId="0" xr:uid="{77124463-631A-4F4D-854E-851315AA4D95}">
      <text>
        <r>
          <rPr>
            <b/>
            <sz val="9"/>
            <color indexed="81"/>
            <rFont val="Tahoma"/>
            <family val="2"/>
          </rPr>
          <t xml:space="preserve">Het berekende veld geeft het reëel aantal VTE weer nl. aantal VTE x werkregime
</t>
        </r>
      </text>
    </comment>
    <comment ref="K16" authorId="3" shapeId="0" xr:uid="{AEF6F176-0820-4C78-9135-504282ED3AEA}">
      <text>
        <r>
          <rPr>
            <b/>
            <sz val="9"/>
            <color indexed="81"/>
            <rFont val="Tahoma"/>
            <family val="2"/>
          </rPr>
          <t>Dit veld is de berekende waarde van de maximale aanwezigheid van het personeelslid op de werkvloer.</t>
        </r>
      </text>
    </comment>
    <comment ref="L16" authorId="3" shapeId="0" xr:uid="{57F42BC4-8CA7-4461-8425-9EBA036D6665}">
      <text>
        <r>
          <rPr>
            <b/>
            <sz val="9"/>
            <color indexed="81"/>
            <rFont val="Tahoma"/>
            <family val="2"/>
          </rPr>
          <t>Berekende cel die het reëel gebruik (in tijd) van het gebouw door een personeelslid weergeeft nl. het VTEg (gecorrigeerd voltijds equivalent).</t>
        </r>
      </text>
    </comment>
    <comment ref="O16" authorId="2" shapeId="0" xr:uid="{78FD1939-EDC7-4D02-A349-5BCAA531020D}">
      <text>
        <r>
          <rPr>
            <b/>
            <sz val="9"/>
            <color indexed="81"/>
            <rFont val="Tahoma"/>
            <family val="2"/>
          </rPr>
          <t>Standaardbedrijfslocatie:</t>
        </r>
        <r>
          <rPr>
            <sz val="9"/>
            <color indexed="81"/>
            <rFont val="Tahoma"/>
            <family val="2"/>
          </rPr>
          <t xml:space="preserve">
Enkel te vermelden indien van toepassing. 
Gelieve hier aan te geven of de medewerker, met een andere standplaats dan deze waarvoor het sjabloon wordt ingevuld, toch structureel zal werkzaam zijn op de locatie gerelateerd aan deze aanvraag en met welke intensiteit aub.
Bv. Opstel van het behoeftesjabloon in het kader van het VAC Aalst waarbij persoon X in principe werkzaam is vanuit Herman Teirlinck te Brussel maar 1x per week structureel zal werken vanuit het VAC te Aalst. Bijgevolg te vermelden '20% + Brussel HT'</t>
        </r>
      </text>
    </comment>
    <comment ref="A17" authorId="4" shapeId="0" xr:uid="{65F3FED2-C9FB-4B7F-8B60-736F514526DE}">
      <text>
        <r>
          <rPr>
            <b/>
            <sz val="9"/>
            <color indexed="81"/>
            <rFont val="Tahoma"/>
            <family val="2"/>
          </rPr>
          <t>Dit komt overeen met het totaal aantal koppen in de entiteit.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Cornelis, Sven</author>
  </authors>
  <commentList>
    <comment ref="B9" authorId="0" shapeId="0" xr:uid="{35D3193C-F58B-40FE-9304-1FB18C0DFA19}">
      <text>
        <r>
          <rPr>
            <b/>
            <sz val="9"/>
            <color indexed="81"/>
            <rFont val="Tahoma"/>
            <family val="2"/>
          </rPr>
          <t xml:space="preserve">Toegewezen : </t>
        </r>
        <r>
          <rPr>
            <sz val="9"/>
            <color indexed="81"/>
            <rFont val="Tahoma"/>
            <family val="2"/>
          </rPr>
          <t xml:space="preserve">
Het is noodzakelijk voor de entiteit om de specifieke behoefte specifiek toegewezen te krijgen en er kan niet gedeeld worden in het gebruik ervan met andere entiteiten. 
</t>
        </r>
        <r>
          <rPr>
            <b/>
            <sz val="9"/>
            <color indexed="81"/>
            <rFont val="Tahoma"/>
            <family val="2"/>
          </rPr>
          <t xml:space="preserve">Gedeeld : </t>
        </r>
        <r>
          <rPr>
            <sz val="9"/>
            <color indexed="81"/>
            <rFont val="Tahoma"/>
            <family val="2"/>
          </rPr>
          <t xml:space="preserve">
De entiteit beschikt over de behoefte maar kan in het gebruik ervan delen met andere entiteiten.
Bv. In de VAC's wordt een algemeen onthaal voorzien, hetgeen uitgebaat wordt ten voordele van alle entiteiten aanwezig in het gebouw (= gedeeld gebruik). Indien om een goed geargumenteerde reden de entiteit nood zou hebben aan een privatief toegewezen loket, dient dit hier aangeduid te worden als 'toegewezen'.
</t>
        </r>
      </text>
    </comment>
    <comment ref="H9" authorId="0" shapeId="0" xr:uid="{C9BB8C0D-E142-461D-94A4-1559C379B141}">
      <text>
        <r>
          <rPr>
            <b/>
            <sz val="9"/>
            <color indexed="81"/>
            <rFont val="Tahoma"/>
            <family val="2"/>
          </rPr>
          <t>Geschat aantal uren per periode : 
Voorbeeld :</t>
        </r>
        <r>
          <rPr>
            <sz val="9"/>
            <color indexed="81"/>
            <rFont val="Tahoma"/>
            <family val="2"/>
          </rPr>
          <t xml:space="preserve"> Dagelijks worden externen ontvangen in een vergaderzaal 6 personen gedurende 1 uur/dag : Vergaderzaal - capaciteit 6 personen - afmetingen niet bekend - aantal 1 - toelichting ontvangst externen - dagelijks - 1 uur
</t>
        </r>
        <r>
          <rPr>
            <b/>
            <sz val="9"/>
            <color indexed="81"/>
            <rFont val="Tahoma"/>
            <family val="2"/>
          </rPr>
          <t>Voorbeeld :</t>
        </r>
        <r>
          <rPr>
            <sz val="9"/>
            <color indexed="81"/>
            <rFont val="Tahoma"/>
            <family val="2"/>
          </rPr>
          <t xml:space="preserve"> Wekelijks is er een intern overleg met het team 4 personen gedurende 2 uur : Overlegruimte - Capaciteit 4 personen - intern overleg - Wekelijks - 2 uur
</t>
        </r>
        <r>
          <rPr>
            <b/>
            <sz val="9"/>
            <color indexed="81"/>
            <rFont val="Tahoma"/>
            <family val="2"/>
          </rPr>
          <t xml:space="preserve">Voorbeeld </t>
        </r>
        <r>
          <rPr>
            <sz val="9"/>
            <color indexed="81"/>
            <rFont val="Tahoma"/>
            <family val="2"/>
          </rPr>
          <t xml:space="preserve">: Elke week gebruikt u één vergaderzaal met een capaciteit van 20personen een volledige dag &gt; te vermelden Vergaderzaal - 20 personen - aantal 1 - toelichting gebruik bv : wekelijkse vergadering met externen - wekelijks - 8 uur
nota : één dag = 8 uur </t>
        </r>
      </text>
    </comment>
    <comment ref="A10" authorId="0" shapeId="0" xr:uid="{96A29D5E-64FE-4BF9-B075-6A6CC762807B}">
      <text>
        <r>
          <rPr>
            <b/>
            <sz val="9"/>
            <color indexed="81"/>
            <rFont val="Tahoma"/>
            <family val="2"/>
          </rPr>
          <t xml:space="preserve">De publieke zone: </t>
        </r>
        <r>
          <rPr>
            <sz val="9"/>
            <color indexed="81"/>
            <rFont val="Tahoma"/>
            <family val="2"/>
          </rPr>
          <t xml:space="preserve">de lager gelegen verdiepingen met gemeenschappelijke functies zoals onthaal, auditorium, vergadercentrum en front office-functies. Publiek toegankelijk, dus zowel voor externen (weliswaar op uitnodiging) als voor de medewerkers van de Vlaamse overheid.  
</t>
        </r>
        <r>
          <rPr>
            <b/>
            <sz val="9"/>
            <color indexed="81"/>
            <rFont val="Tahoma"/>
            <family val="2"/>
          </rPr>
          <t>De semi-publieke zone:</t>
        </r>
        <r>
          <rPr>
            <sz val="9"/>
            <color indexed="81"/>
            <rFont val="Tahoma"/>
            <family val="2"/>
          </rPr>
          <t xml:space="preserve"> het restaurant, de koffiebar(s).  </t>
        </r>
      </text>
    </comment>
    <comment ref="A11" authorId="0" shapeId="0" xr:uid="{1CD4C09B-7CBD-469C-84FD-2BAF192E30B9}">
      <text>
        <r>
          <rPr>
            <b/>
            <sz val="9"/>
            <color indexed="81"/>
            <rFont val="Tahoma"/>
            <family val="2"/>
          </rPr>
          <t xml:space="preserve">In een VAC wordt een 'algemeen onthaal' voorzien voor alle gebruikers van het gebouw.
</t>
        </r>
        <r>
          <rPr>
            <sz val="9"/>
            <color indexed="81"/>
            <rFont val="Tahoma"/>
            <family val="2"/>
          </rPr>
          <t xml:space="preserve">Daarentegen kan de nood bestaan om over een apart 'eigen onthaal' </t>
        </r>
        <r>
          <rPr>
            <i/>
            <sz val="9"/>
            <color indexed="81"/>
            <rFont val="Tahoma"/>
            <family val="2"/>
          </rPr>
          <t>in de algemene publieke</t>
        </r>
        <r>
          <rPr>
            <sz val="9"/>
            <color indexed="81"/>
            <rFont val="Tahoma"/>
            <family val="2"/>
          </rPr>
          <t xml:space="preserve"> en/of </t>
        </r>
        <r>
          <rPr>
            <i/>
            <sz val="9"/>
            <color indexed="81"/>
            <rFont val="Tahoma"/>
            <family val="2"/>
          </rPr>
          <t>de eigen privatieve zone</t>
        </r>
        <r>
          <rPr>
            <sz val="9"/>
            <color indexed="81"/>
            <rFont val="Tahoma"/>
            <family val="2"/>
          </rPr>
          <t xml:space="preserve"> van het gebouw te beschikken.
</t>
        </r>
        <r>
          <rPr>
            <b/>
            <sz val="9"/>
            <color indexed="81"/>
            <rFont val="Tahoma"/>
            <family val="2"/>
          </rPr>
          <t>Indien de dienst niet kan inhuizen in een VAC en er een behoefte aanwezig is om een onthaal te voorzien, dient dit ook hier te worden weergegeven.</t>
        </r>
      </text>
    </comment>
    <comment ref="A12" authorId="0" shapeId="0" xr:uid="{07059593-1AFD-4C86-A0FD-085616729081}">
      <text>
        <r>
          <rPr>
            <b/>
            <sz val="9"/>
            <color indexed="81"/>
            <rFont val="Tahoma"/>
            <family val="2"/>
          </rPr>
          <t xml:space="preserve">Indien een eigen loket noodzakelijk blijkt, kan een bijhorende eigen wachtruimte mogelijks ook gewenst zijn. 
</t>
        </r>
        <r>
          <rPr>
            <sz val="9"/>
            <color indexed="81"/>
            <rFont val="Tahoma"/>
            <family val="2"/>
          </rPr>
          <t>Gelieve de gewenste specificaties &amp; argumentatie op te geven aub.</t>
        </r>
      </text>
    </comment>
    <comment ref="A14" authorId="0" shapeId="0" xr:uid="{686315FD-9B98-4E9A-9BBC-267EB5ED2DF6}">
      <text>
        <r>
          <rPr>
            <sz val="9"/>
            <color indexed="81"/>
            <rFont val="Tahoma"/>
            <family val="2"/>
          </rPr>
          <t>Een spreekruimte is een afgesloten lokaal specifiek bedoeld als consultatieruimte voor de ontvangst van externen (bv. een medische consultatieruimte).</t>
        </r>
      </text>
    </comment>
    <comment ref="A16" authorId="0" shapeId="0" xr:uid="{F2713DE3-573D-4C88-A881-D1726CE61413}">
      <text>
        <r>
          <rPr>
            <sz val="9"/>
            <color indexed="81"/>
            <rFont val="Tahoma"/>
            <family val="2"/>
          </rPr>
          <t>Een 'vergaderzaal' is een afgesloten ruimte waar zowel intern als extern overleg kan plaatsvinden. Aangezien dit een ruimte is waar veelal externe bezoekers worden in ontvangen, wordt hier extra aandacht besteed aan uitstraling en infrastructuur. Om dezelfde reden is deze vergaderzaal ingeplant in de publieke zone in de buurt van het onthaal. (= ten alle tijde gedeeld)</t>
        </r>
        <r>
          <rPr>
            <b/>
            <sz val="9"/>
            <color indexed="81"/>
            <rFont val="Tahoma"/>
            <family val="2"/>
          </rPr>
          <t xml:space="preserve">
Gelieve te noteren dat er standaard steeds voldoende gemeenschappelijke vergaderzalen worden voorzien in het gebouw, rekening houdende met de principes van het Hybride Werken. Deze gemeenschappelijke vergaderzalen kunnen door elke entiteit worden geboekt. Teneinde uw behoefte goed te kunnen inschatten, wordt gevraagd om de gebruiksintensiteit en het geschat aantal uren te vervolledigen aub.</t>
        </r>
      </text>
    </comment>
    <comment ref="A17" authorId="0" shapeId="0" xr:uid="{AE94CDBC-C4D0-49F9-ABE5-FFFD81C39967}">
      <text>
        <r>
          <rPr>
            <sz val="9"/>
            <color indexed="81"/>
            <rFont val="Tahoma"/>
            <family val="2"/>
          </rPr>
          <t xml:space="preserve">Een 'vergaderzaal' is een afgesloten ruimte waar zowel intern als extern overleg kan plaatsvinden. Aangezien dit een ruimte is waar veelal externe bezoekers worden in ontvangen, wordt hier extra aandacht besteed aan uitstraling en infrastructuur. Om dezelfde reden is deze vergaderzaal ingeplant in de publieke zone in de buurt van het onthaal. (= ten alle tijde gedeeld)
</t>
        </r>
        <r>
          <rPr>
            <b/>
            <sz val="9"/>
            <color indexed="81"/>
            <rFont val="Tahoma"/>
            <family val="2"/>
          </rPr>
          <t>Gelieve te noteren dat er standaard steeds voldoende gemeenschappelijke vergaderzalen worden voorzien in het gebouw, rekening houdende met de principes van het Hybride Werken. Deze gemeenschappelijke vergaderzalen kunnen door elke entiteit worden geboekt. Teneinde uw behoefte goed te kunnen inschatten, wordt gevraagd om de gebruiksintensiteit en het geschat aantal uren te vervolledigen aub.</t>
        </r>
      </text>
    </comment>
    <comment ref="A18" authorId="0" shapeId="0" xr:uid="{D12FAB89-ED35-4AA2-B9E7-667C16E3AED6}">
      <text>
        <r>
          <rPr>
            <sz val="9"/>
            <color indexed="81"/>
            <rFont val="Tahoma"/>
            <family val="2"/>
          </rPr>
          <t xml:space="preserve">Een 'vergaderzaal' is een afgesloten ruimte waar zowel intern als extern overleg kan plaatsvinden. Aangezien dit een ruimte is waar veelal externe bezoekers worden in ontvangen, wordt hier extra aandacht besteed aan uitstraling en infrastructuur. Om dezelfde reden is deze vergaderzaal ingeplant in de publieke zone in de buurt van het onthaal. (= ten alle tijde gedeeld)
</t>
        </r>
        <r>
          <rPr>
            <b/>
            <sz val="9"/>
            <color indexed="81"/>
            <rFont val="Tahoma"/>
            <family val="2"/>
          </rPr>
          <t xml:space="preserve">
Gelieve te noteren dat er standaard steeds voldoende gemeenschappelijke vergaderzalen worden voorzien in het gebouw, rekening houdende met de principes van het Hybride Werken. Deze gemeenschappelijke vergaderzalen kunnen door elke entiteit worden geboekt. Teneinde uw behoefte goed te kunnen inschatten, wordt gevraagd om de gebruiksintensiteit en het geschat aantal uren te vervolledigen aub.</t>
        </r>
      </text>
    </comment>
    <comment ref="A19" authorId="0" shapeId="0" xr:uid="{C7FCFCC7-A4D6-45AB-B3C1-D6278D8D3C9B}">
      <text>
        <r>
          <rPr>
            <sz val="9"/>
            <color indexed="81"/>
            <rFont val="Tahoma"/>
            <family val="2"/>
          </rPr>
          <t xml:space="preserve">Een 'vergaderzaal' is een afgesloten ruimte waar zowel intern als extern overleg kan plaatsvinden. Aangezien dit een ruimte is waar veelal externe bezoekers worden in ontvangen, wordt hier extra aandacht besteed aan uitstraling en infrastructuur. Om dezelfde reden is deze vergaderzaal ingeplant in de publieke zone in de buurt van het onthaal. (= ten alle tijde gedeeld)
</t>
        </r>
        <r>
          <rPr>
            <b/>
            <sz val="9"/>
            <color indexed="81"/>
            <rFont val="Tahoma"/>
            <family val="2"/>
          </rPr>
          <t>Gelieve te noteren dat er standaard steeds voldoende gemeenschappelijke vergaderzalen worden voorzien in het gebouw, rekening houdende met de principes van het Hybride Werken. Deze gemeenschappelijke vergaderzalen kunnen door elke entiteit worden geboekt. Teneinde uw behoefte goed te kunnen inschatten, wordt gevraagd om de gebruiksintensiteit en het geschat aantal uren te vervolledigen aub.</t>
        </r>
      </text>
    </comment>
    <comment ref="A20" authorId="0" shapeId="0" xr:uid="{4E496B8F-EBBF-46B9-A9E9-48A42BF6BD3A}">
      <text>
        <r>
          <rPr>
            <sz val="9"/>
            <color indexed="81"/>
            <rFont val="Tahoma"/>
            <family val="2"/>
          </rPr>
          <t xml:space="preserve">Een 'vergaderzaal' is een afgesloten ruimte waar zowel intern als extern overleg kan plaatsvinden. Aangezien dit een ruimte is waar veelal externe bezoekers worden in ontvangen, wordt hier extra aandacht besteed aan uitstraling en infrastructuur. Om dezelfde reden is deze vergaderzaal ingeplant in de publieke zone in de buurt van het onthaal. (= ten alle tijde </t>
        </r>
        <r>
          <rPr>
            <u/>
            <sz val="9"/>
            <color indexed="81"/>
            <rFont val="Tahoma"/>
            <family val="2"/>
          </rPr>
          <t>gedeeld)</t>
        </r>
        <r>
          <rPr>
            <sz val="9"/>
            <color indexed="81"/>
            <rFont val="Tahoma"/>
            <family val="2"/>
          </rPr>
          <t xml:space="preserve">
</t>
        </r>
        <r>
          <rPr>
            <b/>
            <sz val="9"/>
            <color indexed="81"/>
            <rFont val="Tahoma"/>
            <family val="2"/>
          </rPr>
          <t>Gelieve te noteren dat er standaard steeds voldoende gemeenschappelijke vergaderzalen worden voorzien in het gebouw, rekening houdende met de principes van het Hybride Werken. Deze gemeenschappelijke vergaderzalen kunnen door elke entiteit worden geboekt. Teneinde uw behoefte goed te kunnen inschatten, wordt gevraagd om de gebruiksintensiteit en het geschat aantal uren te vervolledigen aub.</t>
        </r>
      </text>
    </comment>
    <comment ref="A22" authorId="0" shapeId="0" xr:uid="{34AE6CA8-5725-4643-AFB4-64E28D0B7DB7}">
      <text>
        <r>
          <rPr>
            <b/>
            <sz val="9"/>
            <color indexed="81"/>
            <rFont val="Tahoma"/>
            <family val="2"/>
          </rPr>
          <t>De niet-publieke zone of bewonerszone:</t>
        </r>
        <r>
          <rPr>
            <sz val="9"/>
            <color indexed="81"/>
            <rFont val="Tahoma"/>
            <family val="2"/>
          </rPr>
          <t xml:space="preserve"> de hoger gelegen kantoorverdiepingen die met beveiligde toegangspoortjes afgescheiden zijn van de publieke zone.</t>
        </r>
      </text>
    </comment>
    <comment ref="A25" authorId="0" shapeId="0" xr:uid="{80729333-2A6F-4744-921C-765F3DFCCFE6}">
      <text>
        <r>
          <rPr>
            <b/>
            <sz val="9"/>
            <color indexed="81"/>
            <rFont val="Tahoma"/>
            <family val="2"/>
          </rPr>
          <t>Ondersteunende functies zoals een kopielokaal worden reeds standaard voorzien in de VAC's.</t>
        </r>
        <r>
          <rPr>
            <sz val="9"/>
            <color indexed="81"/>
            <rFont val="Tahoma"/>
            <family val="2"/>
          </rPr>
          <t xml:space="preserve">
Indien u nood zou hebben aan een privatief plotterlokaal, kan u dit hierbij aangeven en argumenteren.
</t>
        </r>
      </text>
    </comment>
    <comment ref="A26" authorId="0" shapeId="0" xr:uid="{6A06AD6F-2615-46B7-93F4-FD5F801DAAB6}">
      <text>
        <r>
          <rPr>
            <b/>
            <u/>
            <sz val="9"/>
            <color indexed="81"/>
            <rFont val="Tahoma"/>
            <family val="2"/>
          </rPr>
          <t xml:space="preserve">Toelichting </t>
        </r>
        <r>
          <rPr>
            <sz val="9"/>
            <color indexed="81"/>
            <rFont val="Tahoma"/>
            <family val="2"/>
          </rPr>
          <t xml:space="preserve">
Een 'overlegruimte' heeft als doel interne vergaderingen te laten plaatsvinden. Het is niet de bedoeling om deze ruimte te gebruiken voor overleg met externen gezien deze ruimte zich 'achter de poortjes' bevindt (= in de beveiligde zone).
</t>
        </r>
        <r>
          <rPr>
            <b/>
            <sz val="9"/>
            <color indexed="81"/>
            <rFont val="Tahoma"/>
            <family val="2"/>
          </rPr>
          <t xml:space="preserve">
Gelieve te noteren dat er standaard steeds voldoende gemeenschappelijke overlegruimten worden voorzien in het gebouw, rekening houdende met de principes van het Hybride Werken. Deze gemeenschappelijke overlegruimten kunnen door elke entiteit worden geboekt. Teneinde deze behoefte goed te kunnen inschatten, wordt gevraagd om de gebruiksintensiteit en het geschat aantal uren te vervolledigen aub.</t>
        </r>
        <r>
          <rPr>
            <sz val="9"/>
            <color indexed="81"/>
            <rFont val="Tahoma"/>
            <family val="2"/>
          </rPr>
          <t xml:space="preserve">
</t>
        </r>
        <r>
          <rPr>
            <u/>
            <sz val="9"/>
            <color indexed="81"/>
            <rFont val="Tahoma"/>
            <family val="2"/>
          </rPr>
          <t xml:space="preserve">
</t>
        </r>
        <r>
          <rPr>
            <b/>
            <u/>
            <sz val="9"/>
            <color indexed="81"/>
            <rFont val="Tahoma"/>
            <family val="2"/>
          </rPr>
          <t>Extra info (niet bindend)</t>
        </r>
        <r>
          <rPr>
            <sz val="9"/>
            <color indexed="81"/>
            <rFont val="Tahoma"/>
            <family val="2"/>
          </rPr>
          <t xml:space="preserve">
Afgesloten ruimte waar overleg georganiseerd wordt. Deze ruimte doet eveneens dienst als een snelle uitwijkmogelijkheid om hinder in de open kantoorruimte te beperken.
</t>
        </r>
        <r>
          <rPr>
            <u/>
            <sz val="9"/>
            <color indexed="81"/>
            <rFont val="Tahoma"/>
            <family val="2"/>
          </rPr>
          <t xml:space="preserve">
Functionele vereisten:</t>
        </r>
        <r>
          <rPr>
            <sz val="9"/>
            <color indexed="81"/>
            <rFont val="Tahoma"/>
            <family val="2"/>
          </rPr>
          <t xml:space="preserve">
- Elke deelnemer moet ongehinderd en comfortabel naar een scherm kunnen kijken.
- Direct daglicht wenselijk.
- Toegangsdeuren naar deze overlegruimtes liggen bij voorkeur niet in de nabijheid van de individuele werkplekken.
</t>
        </r>
        <r>
          <rPr>
            <u/>
            <sz val="9"/>
            <color indexed="81"/>
            <rFont val="Tahoma"/>
            <family val="2"/>
          </rPr>
          <t>Minimale nuttige oppervlakte</t>
        </r>
        <r>
          <rPr>
            <sz val="9"/>
            <color indexed="81"/>
            <rFont val="Tahoma"/>
            <family val="2"/>
          </rPr>
          <t xml:space="preserve">:
Minimum 12 m², 3 m² per persoon.
</t>
        </r>
        <r>
          <rPr>
            <u/>
            <sz val="9"/>
            <color indexed="81"/>
            <rFont val="Tahoma"/>
            <family val="2"/>
          </rPr>
          <t>Aantal/formule:</t>
        </r>
        <r>
          <rPr>
            <sz val="9"/>
            <color indexed="81"/>
            <rFont val="Tahoma"/>
            <family val="2"/>
          </rPr>
          <t xml:space="preserve">
1 per 5 werkplekken</t>
        </r>
      </text>
    </comment>
    <comment ref="A27" authorId="0" shapeId="0" xr:uid="{DA4557A6-5820-4214-ACF1-783E243532AE}">
      <text>
        <r>
          <rPr>
            <b/>
            <sz val="9"/>
            <color indexed="81"/>
            <rFont val="Tahoma"/>
            <family val="2"/>
          </rPr>
          <t>Toelichting</t>
        </r>
        <r>
          <rPr>
            <sz val="9"/>
            <color indexed="81"/>
            <rFont val="Tahoma"/>
            <family val="2"/>
          </rPr>
          <t xml:space="preserve"> 
Een 'overlegruimte' heeft als doel interne vergaderingen te laten plaatsvinden. Het is niet de bedoeling om deze ruimte te gebruiken voor overleg met externen gezien deze ruimte zich 'achter de poortjes' bevindt (= in de beveiligde zone).
</t>
        </r>
        <r>
          <rPr>
            <b/>
            <sz val="9"/>
            <color indexed="81"/>
            <rFont val="Tahoma"/>
            <family val="2"/>
          </rPr>
          <t>Gelieve te noteren dat er standaard steeds voldoende gemeenschappelijke overlegruimten worden voorzien in het gebouw, rekening houdende met de principes van het Hybride Werken. Deze gemeenschappelijke overlegruimten kunnen door elke entiteit worden geboekt. Teneinde deze behoefte goed te kunnen inschatten, wordt gevraagd om de gebruiksintensiteit en het geschat aantal uren te vervolledigen aub.</t>
        </r>
        <r>
          <rPr>
            <sz val="9"/>
            <color indexed="81"/>
            <rFont val="Tahoma"/>
            <family val="2"/>
          </rPr>
          <t xml:space="preserve">
</t>
        </r>
        <r>
          <rPr>
            <b/>
            <sz val="9"/>
            <color indexed="81"/>
            <rFont val="Tahoma"/>
            <family val="2"/>
          </rPr>
          <t>Extra info (niet bindend)</t>
        </r>
        <r>
          <rPr>
            <sz val="9"/>
            <color indexed="81"/>
            <rFont val="Tahoma"/>
            <family val="2"/>
          </rPr>
          <t xml:space="preserve">
Afgesloten ruimte waar overleg georganiseerd wordt. Deze ruimte doet eveneens dienst als een snelle uitwijkmogelijkheid om hinder in de open kantoorruimte te beperken.
</t>
        </r>
        <r>
          <rPr>
            <u/>
            <sz val="9"/>
            <color indexed="81"/>
            <rFont val="Tahoma"/>
            <family val="2"/>
          </rPr>
          <t>Functionele vereisten:</t>
        </r>
        <r>
          <rPr>
            <sz val="9"/>
            <color indexed="81"/>
            <rFont val="Tahoma"/>
            <family val="2"/>
          </rPr>
          <t xml:space="preserve">
- Elke deelnemer moet ongehinderd en comfortabel naar een scherm kunnen kijken.
- Direct daglicht wenselijk.
- Toegangsdeuren naar deze overlegruimtes liggen bij voorkeur niet in de nabijheid van de individuele werkplekken.
</t>
        </r>
        <r>
          <rPr>
            <u/>
            <sz val="9"/>
            <color indexed="81"/>
            <rFont val="Tahoma"/>
            <family val="2"/>
          </rPr>
          <t>Minimale nuttige oppervlakte:</t>
        </r>
        <r>
          <rPr>
            <sz val="9"/>
            <color indexed="81"/>
            <rFont val="Tahoma"/>
            <family val="2"/>
          </rPr>
          <t xml:space="preserve">
Minimum 18 m², 3 m² per persoon.
</t>
        </r>
        <r>
          <rPr>
            <u/>
            <sz val="9"/>
            <color indexed="81"/>
            <rFont val="Tahoma"/>
            <family val="2"/>
          </rPr>
          <t>Aantal/formule:</t>
        </r>
        <r>
          <rPr>
            <sz val="9"/>
            <color indexed="81"/>
            <rFont val="Tahoma"/>
            <family val="2"/>
          </rPr>
          <t xml:space="preserve">
1 per 10 werkplekken</t>
        </r>
      </text>
    </comment>
    <comment ref="A28" authorId="0" shapeId="0" xr:uid="{3EC63F65-EB0A-4BFD-9597-D3B28F16E44B}">
      <text>
        <r>
          <rPr>
            <sz val="9"/>
            <color indexed="81"/>
            <rFont val="Tahoma"/>
            <family val="2"/>
          </rPr>
          <t xml:space="preserve">Een 'overlegruimte' heeft als doel interne vergaderingen te laten plaatsvinden. Het is niet de bedoeling om deze ruimte te gebruiken voor overleg met externen gezien deze ruimte zich 'achter de poortjes' bevindt (= in de beveiligde zone).
</t>
        </r>
        <r>
          <rPr>
            <b/>
            <sz val="9"/>
            <color indexed="81"/>
            <rFont val="Tahoma"/>
            <family val="2"/>
          </rPr>
          <t xml:space="preserve">Gelieve te noteren dat er standaard steeds voldoende gemeenschappelijke overlegruimten worden voorzien in het gebouw, rekening houdende met de principes van het Hybride Werken. Deze gemeenschappelijke overlegruimten kunnen door elke entiteit worden geboekt. Teneinde deze behoefte goed te kunnen inschatten, wordt gevraagd om de gebruiksintensiteit en het geschat aantal uren te vervolledigen aub.
Extra info (niet bindend) : </t>
        </r>
        <r>
          <rPr>
            <sz val="9"/>
            <color indexed="81"/>
            <rFont val="Tahoma"/>
            <family val="2"/>
          </rPr>
          <t xml:space="preserve">
Afgesloten ruimte voor een overleg.
</t>
        </r>
        <r>
          <rPr>
            <u/>
            <sz val="9"/>
            <color indexed="81"/>
            <rFont val="Tahoma"/>
            <family val="2"/>
          </rPr>
          <t>Functionele vereisten:</t>
        </r>
        <r>
          <rPr>
            <sz val="9"/>
            <color indexed="81"/>
            <rFont val="Tahoma"/>
            <family val="2"/>
          </rPr>
          <t xml:space="preserve">
- elke deelnemer moet ongehinderd en comfortabel naar een scherm kunnen kijken.
- direct daglicht is noodzakelijk.
- toegangsdeuren naar deze overlegruimtes worden zo ver mogelijk t.o.v. de individuele werkplekken gepositioneerd.
- indien er zich twee overlegruimten voor 10 personen op 1 verdieping bevinden, zullen door een mobiele wand verbonden kunnen worden tot een overlegruimte van 20 personen.
</t>
        </r>
        <r>
          <rPr>
            <u/>
            <sz val="9"/>
            <color indexed="81"/>
            <rFont val="Tahoma"/>
            <family val="2"/>
          </rPr>
          <t>Minimale nuttige oppervlakte:</t>
        </r>
        <r>
          <rPr>
            <sz val="9"/>
            <color indexed="81"/>
            <rFont val="Tahoma"/>
            <family val="2"/>
          </rPr>
          <t xml:space="preserve">
Minimum 30 m², 3 m² per persoon.
</t>
        </r>
        <r>
          <rPr>
            <u/>
            <sz val="9"/>
            <color indexed="81"/>
            <rFont val="Tahoma"/>
            <family val="2"/>
          </rPr>
          <t>Aantal/formule:</t>
        </r>
        <r>
          <rPr>
            <sz val="9"/>
            <color indexed="81"/>
            <rFont val="Tahoma"/>
            <family val="2"/>
          </rPr>
          <t xml:space="preserve">
Geen restricties, de focus ligt op meerwaarde.</t>
        </r>
      </text>
    </comment>
    <comment ref="A29" authorId="0" shapeId="0" xr:uid="{2AF6F1E3-9677-49EC-A3B9-2844E5DA1D9E}">
      <text>
        <r>
          <rPr>
            <sz val="9"/>
            <color indexed="81"/>
            <rFont val="Tahoma"/>
            <family val="2"/>
          </rPr>
          <t xml:space="preserve">Een 'overlegruimte' heeft als doel interne vergaderingen te laten plaatsvinden. Het is niet de bedoeling om deze ruimte te gebruiken voor overleg met externen gezien deze ruimte zich 'achter de poortjes' bevindt (= in de beveiligde zone).
</t>
        </r>
        <r>
          <rPr>
            <b/>
            <sz val="9"/>
            <color indexed="81"/>
            <rFont val="Tahoma"/>
            <family val="2"/>
          </rPr>
          <t>Gelieve te noteren dat er standaard steeds voldoende gemeenschappelijke overlegruimten worden voorzien in het gebouw, rekening houdende met de principes van het Hybride Werken. Deze gemeenschappelijke overlegruimten kunnen door elke entiteit worden geboekt. Teneinde deze behoefte goed te kunnen inschatten, wordt gevraagd om de gebruiksintensiteit en het geschat aantal uren te vervolledigen aub.</t>
        </r>
        <r>
          <rPr>
            <sz val="9"/>
            <color indexed="81"/>
            <rFont val="Tahoma"/>
            <family val="2"/>
          </rPr>
          <t xml:space="preserve">
</t>
        </r>
        <r>
          <rPr>
            <b/>
            <u/>
            <sz val="9"/>
            <color indexed="81"/>
            <rFont val="Tahoma"/>
            <family val="2"/>
          </rPr>
          <t xml:space="preserve">Extra info (niet bindend) : </t>
        </r>
        <r>
          <rPr>
            <sz val="9"/>
            <color indexed="81"/>
            <rFont val="Tahoma"/>
            <family val="2"/>
          </rPr>
          <t xml:space="preserve">
Afgesloten ruimte voor een overleg.
</t>
        </r>
        <r>
          <rPr>
            <u/>
            <sz val="9"/>
            <color indexed="81"/>
            <rFont val="Tahoma"/>
            <family val="2"/>
          </rPr>
          <t>Functionele vereisten:</t>
        </r>
        <r>
          <rPr>
            <sz val="9"/>
            <color indexed="81"/>
            <rFont val="Tahoma"/>
            <family val="2"/>
          </rPr>
          <t xml:space="preserve">
- elke deelnemer moet ongehinderd en comfortabel naar een scherm kunnen kijken.
- direct daglicht is noodzakelijk.
- toegangsdeuren naar deze overlegruimtes worden zo ver mogelijk t.o.v. de individuele werkplekken gepositioneerd.
</t>
        </r>
        <r>
          <rPr>
            <b/>
            <sz val="9"/>
            <color indexed="81"/>
            <rFont val="Tahoma"/>
            <family val="2"/>
          </rPr>
          <t>- indien er zich twee overlegruimten voor 10 personen op 1 verdieping bevinden, zullen door een mobiele wand verbonden kunnen worden tot een overlegruimte van 20 personen.</t>
        </r>
        <r>
          <rPr>
            <sz val="9"/>
            <color indexed="81"/>
            <rFont val="Tahoma"/>
            <family val="2"/>
          </rPr>
          <t xml:space="preserve">
</t>
        </r>
        <r>
          <rPr>
            <u/>
            <sz val="9"/>
            <color indexed="81"/>
            <rFont val="Tahoma"/>
            <family val="2"/>
          </rPr>
          <t>Minimale nuttige oppervlakte:</t>
        </r>
        <r>
          <rPr>
            <sz val="9"/>
            <color indexed="81"/>
            <rFont val="Tahoma"/>
            <family val="2"/>
          </rPr>
          <t xml:space="preserve">
Minimum 60 m², 3 m² per persoon.
</t>
        </r>
        <r>
          <rPr>
            <u/>
            <sz val="9"/>
            <color indexed="81"/>
            <rFont val="Tahoma"/>
            <family val="2"/>
          </rPr>
          <t xml:space="preserve">
Aantal/formule:</t>
        </r>
        <r>
          <rPr>
            <sz val="9"/>
            <color indexed="81"/>
            <rFont val="Tahoma"/>
            <family val="2"/>
          </rPr>
          <t xml:space="preserve">
Geen restricties, de focus ligt op meerwaarde.</t>
        </r>
      </text>
    </comment>
    <comment ref="A30" authorId="0" shapeId="0" xr:uid="{9AE84327-1A43-40F0-8268-6FD502CAC7F7}">
      <text>
        <r>
          <rPr>
            <b/>
            <sz val="9"/>
            <color indexed="81"/>
            <rFont val="Tahoma"/>
            <family val="2"/>
          </rPr>
          <t xml:space="preserve">Er wordt standaard 1 locker per medewerker voorzien.
</t>
        </r>
        <r>
          <rPr>
            <sz val="9"/>
            <color indexed="81"/>
            <rFont val="Tahoma"/>
            <family val="2"/>
          </rPr>
          <t xml:space="preserve">Mocht u om specifieke reden nood hebben aan extra lockers kan u dit hier aanvullen &amp; bijkomend motiveren.
</t>
        </r>
        <r>
          <rPr>
            <b/>
            <sz val="9"/>
            <color indexed="81"/>
            <rFont val="Tahoma"/>
            <family val="2"/>
          </rPr>
          <t>Extra info (niet bindend)</t>
        </r>
        <r>
          <rPr>
            <sz val="9"/>
            <color indexed="81"/>
            <rFont val="Tahoma"/>
            <family val="2"/>
          </rPr>
          <t xml:space="preserve">
De zone voor lockers sluit aan op de onthaalzone van de kantoorverdieping en is bestemd voor het plaatsen van individuele (maar flexibel te gebruiken) lockers.
- Er wordt een zone voorzien die ruim voldoende is om per werkplek 2 lockers te voorzien van 40 cm breed, 50 cm diep en 70 cm hoog. De lockers worden per 2 gestapeld.
- De richtlijnen van integrale toegankelijkheid zijn van toepassing.
- De lockermeubels zelf worden door de aanbestedende overheid voorzien.
- De lockers zullen uitgerust worden met een elektronisch systeem voor openen en sluiten. Hiervoor worden per lockerblok voldoende data-aansluitingen en elektrische aansluitingen voorzien binnen het project.
- Daglicht niet noodzakelijk.
- Minimale nuttige oppervlakte: Afhankelijk van het ontwerp. Ter info : een zone voor 84 lockers (in 4 rijen) beslaat 22 m².
- Aantal/formule: Indicatief (bij herhuisvestingsprojecten zal dit niet altijd haalbaar zijn): 2 lockers per werkplek</t>
        </r>
      </text>
    </comment>
    <comment ref="A31" authorId="0" shapeId="0" xr:uid="{76EA4517-25F8-41E7-8F84-2E6C79EA1635}">
      <text>
        <r>
          <rPr>
            <sz val="9"/>
            <color indexed="81"/>
            <rFont val="Tahoma"/>
            <family val="2"/>
          </rPr>
          <t xml:space="preserve">Noden voor opslag van documentatie, bibliotheek, tijdschriften, ... kan u specificeren in het tabblad 'Specifieke behoeften' bij 'bibliotheek'. </t>
        </r>
      </text>
    </comment>
    <comment ref="A32" authorId="0" shapeId="0" xr:uid="{78277C5D-7820-4C8F-BBA8-9652C0F318C9}">
      <text>
        <r>
          <rPr>
            <sz val="9"/>
            <color indexed="81"/>
            <rFont val="Tahoma"/>
            <family val="2"/>
          </rPr>
          <t xml:space="preserve">Noden rond opslag van werkmaterialen zoals bv. maquettes, communicatiemateriaal, ... kan u noteren in het tabblad 'Specifieke behoeften'.
Gelieve te specifiëren of dit in de backoffice of bijvoorbeeld ondergronds kan voorzien worden.
</t>
        </r>
      </text>
    </comment>
    <comment ref="A33" authorId="0" shapeId="0" xr:uid="{807DCF78-CCA6-482B-BBC0-1AA9756FF290}">
      <text>
        <r>
          <rPr>
            <b/>
            <sz val="9"/>
            <color indexed="81"/>
            <rFont val="Tahoma"/>
            <family val="2"/>
          </rPr>
          <t>Definitie :</t>
        </r>
        <r>
          <rPr>
            <sz val="9"/>
            <color indexed="81"/>
            <rFont val="Tahoma"/>
            <family val="2"/>
          </rPr>
          <t xml:space="preserve">
De flexibele management office is een afgesloten, maar transparante ruimte die het individueel en teamwerk van de leidinggevende faciliteert. Bij afwezigheid kan deze ruimte gebruikt worden als een teamcockpit of als een alternatieve individuele werkplek.
Elke flexibele managementoffice </t>
        </r>
        <r>
          <rPr>
            <u/>
            <sz val="9"/>
            <color indexed="81"/>
            <rFont val="Tahoma"/>
            <family val="2"/>
          </rPr>
          <t>komt enkel voor in de toegewezen zone en wordt daar geteld als één werkplek.</t>
        </r>
        <r>
          <rPr>
            <sz val="9"/>
            <color indexed="81"/>
            <rFont val="Tahoma"/>
            <family val="2"/>
          </rPr>
          <t xml:space="preserve">
De capaciteit van deze afgesloten ruimte bij gebruik als overlegruimte wordt bepaald door het voorziene debiet van de verluchtingsinstallatie in het lokaal en wordt uitgedrukt in een maximaal aantal zitjes.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Lambrecht Elise</author>
    <author>Lambrecht, Elise</author>
  </authors>
  <commentList>
    <comment ref="A12" authorId="0" shapeId="0" xr:uid="{6DDBF066-EBD1-483B-9567-E6F53074179D}">
      <text>
        <r>
          <rPr>
            <sz val="11"/>
            <color theme="1"/>
            <rFont val="Calibri"/>
            <family val="2"/>
            <scheme val="minor"/>
          </rPr>
          <t>Hiermee bedoelen we:
- Room systemen of
- Bring your own devices</t>
        </r>
      </text>
    </comment>
    <comment ref="A19" authorId="1" shapeId="0" xr:uid="{8E381037-4103-4DE6-9B1B-2C0D313C8F43}">
      <text>
        <r>
          <rPr>
            <sz val="11"/>
            <color indexed="81"/>
            <rFont val="Calibri"/>
            <family val="2"/>
            <scheme val="minor"/>
          </rPr>
          <t>Faciliteiten die de werkplek een betere plek maken: hetzij door het veiliger, aangenamer of efficiënter te maken.</t>
        </r>
      </text>
    </comment>
    <comment ref="A24" authorId="0" shapeId="0" xr:uid="{F2448517-8FC7-4609-A49C-44D3E119642B}">
      <text>
        <r>
          <rPr>
            <sz val="11"/>
            <color theme="1"/>
            <rFont val="Calibri"/>
            <family val="2"/>
            <scheme val="minor"/>
          </rPr>
          <t>Hiermee bedoelen we:
Meeting room display(s)
https://overheid.vlaanderen.be/praktisch/digitale-werkplek/vergaderzalen/hoe-werkt-een-roomie-scherm-aan-de-deur-van-vergaderzalen</t>
        </r>
      </text>
    </comment>
    <comment ref="A25" authorId="0" shapeId="0" xr:uid="{C4AC4C72-C1A2-4335-9D3E-75C06B27C53A}">
      <text>
        <r>
          <rPr>
            <sz val="11"/>
            <color theme="1"/>
            <rFont val="Calibri"/>
            <family val="2"/>
            <scheme val="minor"/>
          </rPr>
          <t xml:space="preserve">Soft services zijn diensten die de werkplek aangenamer of veiliger maken om in te werken. Bepaalde zijn mogelijk niet verplicht en kunnen indien nodig worden toegevoegd en verwijderd.(Bvb: Reiniging, veiligheid, afvalverwerking, catering,..)
</t>
        </r>
      </text>
    </comment>
    <comment ref="A30" authorId="0" shapeId="0" xr:uid="{2BBA2D17-8ED0-49CE-9921-D0D0E374A675}">
      <text>
        <r>
          <rPr>
            <sz val="11"/>
            <color theme="1"/>
            <rFont val="Calibri"/>
            <family val="2"/>
            <scheme val="minor"/>
          </rPr>
          <t>Hiermee bedoelen we:
Camera's voor
- Inbraakbeveiliging
- Branddetectie
- Wachtrijcamera's</t>
        </r>
      </text>
    </comment>
    <comment ref="A34" authorId="0" shapeId="0" xr:uid="{D978FFB3-9B5F-4785-BDB4-EDE4D91E90FA}">
      <text>
        <r>
          <rPr>
            <sz val="11"/>
            <color theme="1"/>
            <rFont val="Calibri"/>
            <family val="2"/>
            <scheme val="minor"/>
          </rPr>
          <t>NAS : externe harde schijf</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tc={4A46B523-9E52-4BEC-803E-DC22034626AB}</author>
  </authors>
  <commentList>
    <comment ref="C3" authorId="0" shapeId="0" xr:uid="{4A46B523-9E52-4BEC-803E-DC22034626AB}">
      <text>
        <t>[Opmerkingenthread]
U kunt deze opmerkingenthread lezen in uw versie van Excel. Eventuele wijzigingen aan de thread gaan echter verloren als het bestand wordt geopend in een nieuwere versie van Excel. Meer informatie: https://go.microsoft.com/fwlink/?linkid=870924
Opmerking:
    Door de Vlaamse Regering goedgekeurde norm van 12,5 m² PA per VTEg. Aan de hand van de oppervlakte 12,5 x VTEg wordt de office area (OA) en de local support area (LSA) bepaald. Om de primary area te bepalen moet er nog rekeing gehouden worden metd e central support area (CSA).</t>
      </text>
    </comment>
  </commentList>
</comments>
</file>

<file path=xl/sharedStrings.xml><?xml version="1.0" encoding="utf-8"?>
<sst xmlns="http://schemas.openxmlformats.org/spreadsheetml/2006/main" count="985" uniqueCount="616">
  <si>
    <t>Algemene toelichting sjabloon behoeftepeiling</t>
  </si>
  <si>
    <t xml:space="preserve"> </t>
  </si>
  <si>
    <t>WERKWIJZE</t>
  </si>
  <si>
    <t>Enkel de grijze zones zijn in te vullen.</t>
  </si>
  <si>
    <t>Gelieve de tabbladen niet te wijzigen, noch te verwijderen ook al doen ze niet ter zake.</t>
  </si>
  <si>
    <r>
      <t>Indien Het Facilitair Bedrijf na ontvangst van het sjabloon bijkomende vragen zou hebben, zullen de opmerkingen vermeld worden in de voorlaatste kolom 'E</t>
    </r>
    <r>
      <rPr>
        <i/>
        <sz val="11"/>
        <rFont val="Calibri"/>
        <family val="2"/>
        <scheme val="minor"/>
      </rPr>
      <t>ventuele vragen van Het Facilitair Bedrijf</t>
    </r>
    <r>
      <rPr>
        <sz val="11"/>
        <rFont val="Calibri"/>
        <family val="2"/>
        <scheme val="minor"/>
      </rPr>
      <t>'. Na bilateraal overleg zal het antwoord van de entiteit worden genoteerd in de kolom '</t>
    </r>
    <r>
      <rPr>
        <i/>
        <sz val="11"/>
        <rFont val="Calibri"/>
        <family val="2"/>
        <scheme val="minor"/>
      </rPr>
      <t>Toelichting entiteit</t>
    </r>
    <r>
      <rPr>
        <sz val="11"/>
        <rFont val="Calibri"/>
        <family val="2"/>
        <scheme val="minor"/>
      </rPr>
      <t>'.</t>
    </r>
  </si>
  <si>
    <t>DOEL</t>
  </si>
  <si>
    <t xml:space="preserve">Het sjabloon is een tool om de behoeftes van een entiteit in kaart te brengen en een gepaste vastgoedoplossing aan te bieden. Deze vastgoedoplossing zal rekening houden met de principes van het Hybride Werken zoals toegelicht in de omzendbrief huisvesting en de bijkomende nota's van de huisvestingsprincipes zoals nader omschreven op : </t>
  </si>
  <si>
    <t>https://www.vlaanderen.be/vastgoed/beleid/huisvestingsbeleid/huisvesting-door-het-facilitair-bedrijf</t>
  </si>
  <si>
    <t>De resultaten die door het sjabloon gegenereerd worden, worden nagekeken door Het Facilitair Bedrijf en desgevallend opgenomen in de brief aan de Inspectie van Financiën (IF) voor de feitelijke validatie van de behoefte van de entiteit.</t>
  </si>
  <si>
    <t>ONDERDELEN</t>
  </si>
  <si>
    <t>Het sjabloon bestaat uit verschillende tabbladen :</t>
  </si>
  <si>
    <r>
      <rPr>
        <b/>
        <sz val="11"/>
        <rFont val="Calibri"/>
        <family val="2"/>
        <scheme val="minor"/>
      </rPr>
      <t>1 : Entiteit :</t>
    </r>
    <r>
      <rPr>
        <sz val="11"/>
        <rFont val="Calibri"/>
        <family val="2"/>
        <scheme val="minor"/>
      </rPr>
      <t xml:space="preserve"> Geef aan voor welke entiteit (of eventueel dienst binnen een entiteit) dit sjabloon wordt ingevuld, en wie de contactpersonen zijn in geval van vragen.</t>
    </r>
  </si>
  <si>
    <r>
      <rPr>
        <b/>
        <sz val="11"/>
        <color theme="1"/>
        <rFont val="Calibri"/>
        <family val="2"/>
        <scheme val="minor"/>
      </rPr>
      <t xml:space="preserve">2 : Bezettingsmeting </t>
    </r>
    <r>
      <rPr>
        <sz val="11"/>
        <color theme="1"/>
        <rFont val="Calibri"/>
        <family val="2"/>
        <scheme val="minor"/>
      </rPr>
      <t>: Indien beschikbaar worden de resultaten van de bezettingsmeting aangeleverd door Het Facilitair Bedrijf. Indien niet voorhanden, kan er eventueel nog een (manuele) bezettingsmeting door Het Facilitair Bedrijf worden uitgevoerd. De resultaten hiervan zullen nadien worden toegevoegd aan het sjabloon en in bilateraal overleg worden besproken.</t>
    </r>
  </si>
  <si>
    <r>
      <rPr>
        <b/>
        <sz val="11"/>
        <color theme="1"/>
        <rFont val="Calibri"/>
        <family val="2"/>
        <scheme val="minor"/>
      </rPr>
      <t xml:space="preserve">3 : Toekomstige strategie : </t>
    </r>
    <r>
      <rPr>
        <sz val="11"/>
        <color theme="1"/>
        <rFont val="Calibri"/>
        <family val="2"/>
        <scheme val="minor"/>
      </rPr>
      <t xml:space="preserve">Geef aan wat de plannen zijn voor de toekomst (indien gekend). Zodoende kan hier optimaal rekening mee houden in het beschrijven van de behoeften naar de diensten van Het Facilitair Bedrijf, de verhuurder, aannemer of projectontwikkelaar. </t>
    </r>
  </si>
  <si>
    <r>
      <rPr>
        <b/>
        <sz val="11"/>
        <rFont val="Calibri"/>
        <family val="2"/>
        <scheme val="minor"/>
      </rPr>
      <t xml:space="preserve">4 : Behoefte werkplekken (intern): </t>
    </r>
    <r>
      <rPr>
        <sz val="11"/>
        <rFont val="Calibri"/>
        <family val="2"/>
        <scheme val="minor"/>
      </rPr>
      <t>Hier wordt de behoefte aan individuele werkplekken voor de interne personeelsleden geraamd. Met intern worden de personeelsleden bedoeld die opgenomen zijn in het personeelsplan (PEP).</t>
    </r>
  </si>
  <si>
    <r>
      <rPr>
        <b/>
        <sz val="11"/>
        <rFont val="Calibri"/>
        <family val="2"/>
        <scheme val="minor"/>
      </rPr>
      <t>5 : Behoefte werkplekken (extern)</t>
    </r>
    <r>
      <rPr>
        <sz val="11"/>
        <rFont val="Calibri"/>
        <family val="2"/>
        <scheme val="minor"/>
      </rPr>
      <t xml:space="preserve">: Hier wordt de behoefte aan individuele werkplekken voor de externe personeelsleden geraamd. Met extern worden de personeelsleden bedoeld die niet opgenomen zijn in het PEP, bv externe consultants. </t>
    </r>
  </si>
  <si>
    <r>
      <rPr>
        <b/>
        <sz val="11"/>
        <rFont val="Calibri"/>
        <family val="2"/>
        <scheme val="minor"/>
      </rPr>
      <t>6 : Specifieke noden :</t>
    </r>
    <r>
      <rPr>
        <sz val="11"/>
        <rFont val="Calibri"/>
        <family val="2"/>
        <scheme val="minor"/>
      </rPr>
      <t xml:space="preserve"> Bovenop de standaardvoorzieningen in een kantooromgeving die ingericht is volgens de principes van het hybride werken, kan een entiteit specifieke behoeften hebben. Het gaat dan niet om basisfaciliteiten (zoals de verschillende types individuele werkplekken, samenwerkplekken en overlegruimtes of ondersteunende functies zoals een kopielokaal, kitchenette/koffiehoek, EHBO en andere functies die functioneel en/of wettelijk verplicht voorzien moeten worden)  maar om faciliteiten die eigen zijn aan de werking van de entiteit. In een bilateraal overleg worden die specifieke behoeften altijd besproken en de noodzaak ervan afgetoetst.</t>
    </r>
  </si>
  <si>
    <r>
      <rPr>
        <b/>
        <sz val="11"/>
        <rFont val="Calibri"/>
        <family val="2"/>
        <scheme val="minor"/>
      </rPr>
      <t xml:space="preserve">7 : Behoeften papieren dossiers </t>
    </r>
    <r>
      <rPr>
        <sz val="11"/>
        <rFont val="Calibri"/>
        <family val="2"/>
        <scheme val="minor"/>
      </rPr>
      <t>: We streven naar digitaal werken in een papierloze kantooromgeving. Mocht er een specifieke nood zijn m.b.t. de opslag van papieren dossiers kan dit nader toegelicht en beargumenteerd worden. </t>
    </r>
  </si>
  <si>
    <t xml:space="preserve">  </t>
  </si>
  <si>
    <r>
      <rPr>
        <b/>
        <sz val="11"/>
        <color theme="1"/>
        <rFont val="Calibri"/>
        <family val="2"/>
        <scheme val="minor"/>
      </rPr>
      <t xml:space="preserve">9 : ICT noden </t>
    </r>
    <r>
      <rPr>
        <sz val="11"/>
        <color theme="1"/>
        <rFont val="Calibri"/>
        <family val="2"/>
        <scheme val="minor"/>
      </rPr>
      <t>: De betrokken dienst geeft hier aan welke specifieke ICT noden zij heeft. Elke vraag kan kosten met zich meebrengen.</t>
    </r>
  </si>
  <si>
    <r>
      <rPr>
        <b/>
        <sz val="11"/>
        <color theme="1"/>
        <rFont val="Calibri"/>
        <family val="2"/>
        <scheme val="minor"/>
      </rPr>
      <t>10 : Kosten</t>
    </r>
    <r>
      <rPr>
        <sz val="11"/>
        <color theme="1"/>
        <rFont val="Calibri"/>
        <family val="2"/>
        <scheme val="minor"/>
      </rPr>
      <t>: Aan de nieuwe huisvesting zijn mogelijks kosten verbonden, zoals bv voor de koffie- en waterautomaten. Deze worden in detail bekeken nadat de huisvestingsbehoeften duidelijk zijn gesteld. Dit tabblad heeft tot doel de entiteit bewust te maken dat er nog kosten kunnen volgen. Om de kosten in kaart te brengen is het relevant om de huidige kosten te weten die de entiteit vandaag heeft voor zijn huisvesting.</t>
    </r>
  </si>
  <si>
    <r>
      <rPr>
        <b/>
        <sz val="11"/>
        <color theme="1"/>
        <rFont val="Calibri"/>
        <family val="2"/>
        <scheme val="minor"/>
      </rPr>
      <t>11 : Beoordeling HFB:</t>
    </r>
    <r>
      <rPr>
        <sz val="11"/>
        <color theme="1"/>
        <rFont val="Calibri"/>
        <family val="2"/>
        <scheme val="minor"/>
      </rPr>
      <t xml:space="preserve"> Nadat Het Facilitair Bedrijf samen met de entiteit de behoeftepeiling heeft overlopen, zal Het Facilitair Bedrijf de peiling toetsen aan het bestaande gebouw, het nieuw in te huren gebouw, het huisvestingsbeleid van de Vlaamse overheid, de conceptnota's van Het Facilitair Bedrijf.</t>
    </r>
  </si>
  <si>
    <t>HET TRAJECT VAN DE BEHOEFTEPEILING</t>
  </si>
  <si>
    <t>1.</t>
  </si>
  <si>
    <t>Het sjabloon wordt aan de entiteit bezorgd, tesamen met de resultaten van de bezettingsmeting vermeld onder tabblad 2 indien beschikbaar.</t>
  </si>
  <si>
    <t>2.</t>
  </si>
  <si>
    <t>De entiteit vraagt desgevallend toelichting aan Het Facilitair Bedrijf om het sjabloon in te vullen.</t>
  </si>
  <si>
    <t>3.</t>
  </si>
  <si>
    <t>De entiteit vult het sjabloon in.</t>
  </si>
  <si>
    <t>4.</t>
  </si>
  <si>
    <t>De entiteit bezorgt het sjabloon aan Het Facilitair Bedrijf.</t>
  </si>
  <si>
    <t>5.</t>
  </si>
  <si>
    <r>
      <t xml:space="preserve">Het Facilitair Bedrijf kijkt het sjabloon na op volledigheid en efficiënt ruimtegebruik en noteert feedback/vragen in het sjabloon. </t>
    </r>
    <r>
      <rPr>
        <sz val="11"/>
        <color rgb="FF000000"/>
        <rFont val="Calibri"/>
        <family val="2"/>
        <scheme val="minor"/>
      </rPr>
      <t>Het Facilitair Bedrijf kan daarbij bezettingsmetingen laten uitvoeren indien nog niet beschikbaar.</t>
    </r>
  </si>
  <si>
    <t>6.</t>
  </si>
  <si>
    <t>Er wordt bilateraal overleg opgestart om toelichting te geven door de entiteit bij het ingevulde sjabloon, waarbij de vragen van Het Facilitair Bedrijf worden uitgeklaard</t>
  </si>
  <si>
    <t>7.</t>
  </si>
  <si>
    <r>
      <t>Op basis van het sjabloon en het daaraan gekoppelde bilateraal overleg verleent Het Facilitair Bedrijf zijn</t>
    </r>
    <r>
      <rPr>
        <b/>
        <sz val="11"/>
        <color rgb="FF1C1A15"/>
        <rFont val="Calibri"/>
        <family val="2"/>
        <scheme val="minor"/>
      </rPr>
      <t> aanbeveling</t>
    </r>
    <r>
      <rPr>
        <sz val="11"/>
        <color rgb="FF1C1A15"/>
        <rFont val="Calibri"/>
        <family val="2"/>
        <scheme val="minor"/>
      </rPr>
      <t>.</t>
    </r>
  </si>
  <si>
    <t>8.</t>
  </si>
  <si>
    <r>
      <t>Huisvesting in een bestaande locatie:</t>
    </r>
    <r>
      <rPr>
        <sz val="11"/>
        <color rgb="FF1C1A15"/>
        <rFont val="Calibri"/>
        <family val="2"/>
        <scheme val="minor"/>
      </rPr>
      <t xml:space="preserve"> Het Facilitair Bedrijf valideert de behoeften.</t>
    </r>
  </si>
  <si>
    <r>
      <t>Huisvesting in een nieuwe locatie:</t>
    </r>
    <r>
      <rPr>
        <sz val="11"/>
        <color rgb="FF1C1A15"/>
        <rFont val="Calibri"/>
        <family val="2"/>
        <scheme val="minor"/>
      </rPr>
      <t> de Inspectie van Financiën valideert de behoeften. </t>
    </r>
  </si>
  <si>
    <t>9.</t>
  </si>
  <si>
    <t>Het Facilitair Bedrijf gaat op zoek naar huisvesting op basis van het sjabloon (of in geval van meerdere entiteiten gaat Het Facilitair Bedrijf de puzzel leggen voor inpassing in het gebouw)</t>
  </si>
  <si>
    <r>
      <t xml:space="preserve">In het kader van een </t>
    </r>
    <r>
      <rPr>
        <b/>
        <sz val="11"/>
        <color rgb="FF1C1A15"/>
        <rFont val="Calibri"/>
        <family val="2"/>
        <scheme val="minor"/>
      </rPr>
      <t xml:space="preserve">huisvesting voor 1 entiteit </t>
    </r>
    <r>
      <rPr>
        <sz val="11"/>
        <color rgb="FF1C1A15"/>
        <rFont val="Calibri"/>
        <family val="2"/>
        <scheme val="minor"/>
      </rPr>
      <t>stuurt de entiteit de aanvraag door naar de Inspecteur van Financiën die toegewezen is aan zijn Vlaamse minister.</t>
    </r>
    <r>
      <rPr>
        <sz val="8"/>
        <color rgb="FF1C1A15"/>
        <rFont val="Calibri"/>
        <family val="2"/>
        <scheme val="minor"/>
      </rPr>
      <t> </t>
    </r>
  </si>
  <si>
    <r>
      <t xml:space="preserve">In het kader van een </t>
    </r>
    <r>
      <rPr>
        <b/>
        <sz val="11"/>
        <color rgb="FF1C1A15"/>
        <rFont val="Calibri"/>
        <family val="2"/>
        <scheme val="minor"/>
      </rPr>
      <t xml:space="preserve">huisvesting voor meerdere entiteiten </t>
    </r>
    <r>
      <rPr>
        <sz val="11"/>
        <color rgb="FF1C1A15"/>
        <rFont val="Calibri"/>
        <family val="2"/>
        <scheme val="minor"/>
      </rPr>
      <t>in een gebouw stuurt Het Facilitair Bedrijf de aanvraag globaal door naar de Inspecteur van Financiën die toegewezen is aan de Vlaamse minister, bevoegd voor het vastgoed. Deze aanvraag bevat minstens de finale behoeftebepaling(en) van de betrokken entiteiten.</t>
    </r>
  </si>
  <si>
    <t>Bij een negatief advies van de Inspectie van Financiën kan de functioneel bevoegde minister van de betrokken entiteit de procedure starten zoals bepaald in artikel 53 en 54 van het Besluit van de Vlaamse Regering van 17 mei 2019 ter uitvoering van de Vlaamse Codex Overheidsfinanciën van 29 maart 2019.</t>
  </si>
  <si>
    <t>10.</t>
  </si>
  <si>
    <t>Het resultaat van deze stap is een gevalideerde behoefte.</t>
  </si>
  <si>
    <t>11.</t>
  </si>
  <si>
    <t>Het Facilitair Bedrijf werkt met de gevalideerde behoefte een of meerdere oplossingen uit in overleg met de entiteit.</t>
  </si>
  <si>
    <t>12.</t>
  </si>
  <si>
    <t>Het Facilitair Bedrijf presenteert de mogelijke oplossingen (of de gelegde puzzel).</t>
  </si>
  <si>
    <t>13.</t>
  </si>
  <si>
    <t>Het Facilitair Bedrijf vraagt in het geval van nieuwe huisvesting advies over het voorstel aan de Inspecteur van Financiën die toegewezen is aan de Vlaamse minister, bevoegd voor het vastgoed. De administratieve controle en de begrotingscontrole worden verder gevolgd. Als de behoeften wijzigen tijdens de uitvoering van de nieuwe huisvesting, kan een extra advies aan de Inspecteur van Financiën die toegewezen is aan de Vlaamse minister, bevoegd voor het vastgoed worden gevraagd.</t>
  </si>
  <si>
    <t>CONTROLE</t>
  </si>
  <si>
    <t>Bij de controle van het ingevulde sjabloon wordt desgevallend beroep gedaan op verschillende experten binnen Het Facilitair Bedrijf.</t>
  </si>
  <si>
    <t>asset manager vastgoed</t>
  </si>
  <si>
    <t>contractbeheerder vastgoed</t>
  </si>
  <si>
    <t>informatiebeheerder</t>
  </si>
  <si>
    <t>ICT aanspreekpunt</t>
  </si>
  <si>
    <t>projectleider bouw</t>
  </si>
  <si>
    <t>regioverantwoordelijke</t>
  </si>
  <si>
    <t>Bijlage 1: Gegevens entiteit</t>
  </si>
  <si>
    <t>Geef aan voor welke entiteit dit sjabloon wordt ingevuld en wie de contactpersonen zijn in geval van vragen.</t>
  </si>
  <si>
    <t>Eventuele vragen van Het Facilitair Bedrijf</t>
  </si>
  <si>
    <t>Toelichting Entiteit</t>
  </si>
  <si>
    <t>Beleidsdomein</t>
  </si>
  <si>
    <t>Entiteit</t>
  </si>
  <si>
    <t>Dienst (optioneel)</t>
  </si>
  <si>
    <t>Dienst</t>
  </si>
  <si>
    <t>Wie vult het sjabloon in en kan er gecontacteerd worden in geval van vragen:</t>
  </si>
  <si>
    <t>Contactpersoon (Mevr/Mr)</t>
  </si>
  <si>
    <t>Voornaam</t>
  </si>
  <si>
    <t>Naam</t>
  </si>
  <si>
    <t>Telefoonnr.</t>
  </si>
  <si>
    <t>Email</t>
  </si>
  <si>
    <t>Plaatsvervanger (Mevr/Mr)</t>
  </si>
  <si>
    <t>Wie is de informatiebeheerder van de organisatie?</t>
  </si>
  <si>
    <t>Wie is het ICT aanspreekpunt van de organisatie?</t>
  </si>
  <si>
    <t xml:space="preserve">Gelieve de contactgegevens van uw Inspectie Financiën te noteren: </t>
  </si>
  <si>
    <t>Inspecteur Financiën (Mevr/Mr)</t>
  </si>
  <si>
    <t>Straat</t>
  </si>
  <si>
    <t>Nummer</t>
  </si>
  <si>
    <t xml:space="preserve">Postcode </t>
  </si>
  <si>
    <t>Gemeente/Stad</t>
  </si>
  <si>
    <t>Bijlage 2: Bezettingsmeting</t>
  </si>
  <si>
    <t>Indien beschikbaar worden de resultaten van de bezettingsmeting hieronder aangeleverd door Het Facilitair Bedrijf. Indien niet voorhanden, kan er eventueel nog een (manuele) bezettingsmeting door Het Facilitair Bedrijf worden uitgevoerd. De resultaten hiervan zullen nadien worden toegevoegd aan het sjabloon en in bilateraal overleg worden besproken.</t>
  </si>
  <si>
    <t>Toelichting :</t>
  </si>
  <si>
    <t>Het aantal werkplekken bekomen via de berekening vanuit het behoeftesjabloon is een theoretische berekening en eveneens een momentopname. Via bezettingsmetingen wordt het aantal gevraagde werkplekken vergeleken met de praktijk. Doel is om na te gaan of de reële aanwezigheid op kantoor van een entiteit in lijn ligt met de theoretische cijfers. Deze toets zullen we structureel en periodiek uitvoeren. Het Facilitair Bedrijf kan altijd een aanpassing van het aantal werkplekken initiëren.
Voor de bezettingsmetingen is het uitgangspunt dat de gemiddelde gelijktijdige bezetting (van een aantal voor meting relevante maanden) van de medewerkers van een entiteit op de piekdagen (maandag, dinsdag en donderdag), voldoende moet zijn als maximaal aantal toegewezen werkplekken in de toegewezen zone.</t>
  </si>
  <si>
    <t>Resultaat meting:</t>
  </si>
  <si>
    <t>wordt aangevuld door Het Facilitair Bedrijf indien van toepassing</t>
  </si>
  <si>
    <t>Is een bezettingsmeting beschikbaar :</t>
  </si>
  <si>
    <t>JA / NEEN</t>
  </si>
  <si>
    <t xml:space="preserve">Datum bezettingsmeting : </t>
  </si>
  <si>
    <t>Periode waarop de metingen betrekking hebben :</t>
  </si>
  <si>
    <t xml:space="preserve">Locatie van de bezettingsmeting : </t>
  </si>
  <si>
    <t xml:space="preserve">Gegevens print screen : </t>
  </si>
  <si>
    <t>Extra informatie :</t>
  </si>
  <si>
    <t>Conclusie van de bezettingsmeting :</t>
  </si>
  <si>
    <t>Bijlage 3: Toekomstige strategie / trends</t>
  </si>
  <si>
    <t>De inschatting van een behoefte is niet eenvoudig. Ofwel bekijk je de situatie zoals die vandaag is, ofwel neem je toekomstige bewegingen in rekening. Toekomstige bewegingen kunnen velerlei zijn, enkele voorbeelden:
- een andere manier van werken (meer digitaal) waardoor de loketfunctie wegvalt;
- een nakende fusie met een andere dienst of entiteit;
- een centralisatie van diensten op een andere locatie.
Er kan ook een voorkeur zijn om samen met een andere entiteit in hetzelfde gebouw gehuisvest te zijn omdat er veel wordt samengewerkt of omdat de (specifieke) behoeftes gelijkaardig zijn.
In elk geval weten we graag wat jullie plannen op korte en lange termijn zijn en wat eventuele voorkeuren zijn. Zo kunnen we hier optimaal rekening mee houden in het beschrijven van jullie behoeften naar de verhuurder, aannemer of projectontwikkelaar.
Zo kan het dat een loketfunctie nog 3 jaar zal bestaan, maar nadien verdwijnt. In het ontwerp kan hier rekening mee gehouden worden dat de loketruimte nadien een andere bestemming kan krijgen en dat de indeling / wanden flexibel zijn, zodat dit weinig extra kosten vraagt bij een herinrichting. Immers een huurcontract wordt aangegaan voor een periode van 9 tot 18 jaar. 
Hou tijdens het opgeven van deze strategie ook rekening met de nota Personeelsbesparingen 2020-2024. 
Ook tijdens de loop van de huisvesting blijven wij graag op de hoogte van jullie strategie indien deze een impact heeft op het aantal werkplekken, de lokalen, loketfuncties, etc.</t>
  </si>
  <si>
    <t>Strategie / trends</t>
  </si>
  <si>
    <t xml:space="preserve"> (jaar 0 = start van de huisvesting)</t>
  </si>
  <si>
    <t>Jaar 0</t>
  </si>
  <si>
    <t>Jaar +1</t>
  </si>
  <si>
    <t>Jaar +2</t>
  </si>
  <si>
    <t>Jaar +3</t>
  </si>
  <si>
    <t xml:space="preserve">Middellange termijn </t>
  </si>
  <si>
    <t xml:space="preserve">Lange termijn </t>
  </si>
  <si>
    <t>Bijlage 4: Behoefte werkplekken (intern)</t>
  </si>
  <si>
    <t>Hier wordt de behoefte aan individuele werkplekken voor de interne personeelsleden geraamd. Met intern worden de personeelsleden bedoeld die opgenomen zijn in het PEP.</t>
  </si>
  <si>
    <t>Personeelsgegevens van</t>
  </si>
  <si>
    <t xml:space="preserve">% personeelsbesparing 2019-2024 </t>
  </si>
  <si>
    <t>Reeds gerealiseerd % personeelsbesparing</t>
  </si>
  <si>
    <t>Nog te realiseren % personeelsbesparing</t>
  </si>
  <si>
    <t>Aantal koppen bij invullen behoefte</t>
  </si>
  <si>
    <t>Aantal koppen in 2024 (na personeelsbesparing)</t>
  </si>
  <si>
    <t>Hybride werken (50% tav aantal koppen in 2024)</t>
  </si>
  <si>
    <t>Aantal VTEg volgens behoefte</t>
  </si>
  <si>
    <t>Aantal werkplekken</t>
  </si>
  <si>
    <t>Aftoetsing Hybride Werken :</t>
  </si>
  <si>
    <t>front office werkplekken</t>
  </si>
  <si>
    <r>
      <t>Indien de som van de '</t>
    </r>
    <r>
      <rPr>
        <i/>
        <sz val="11"/>
        <rFont val="Calibri"/>
        <family val="2"/>
        <scheme val="minor"/>
      </rPr>
      <t>front en backoffice werkplekken</t>
    </r>
    <r>
      <rPr>
        <sz val="11"/>
        <rFont val="Calibri"/>
        <family val="2"/>
        <scheme val="minor"/>
      </rPr>
      <t xml:space="preserve">' groter is dan het </t>
    </r>
    <r>
      <rPr>
        <i/>
        <sz val="11"/>
        <rFont val="Calibri"/>
        <family val="2"/>
        <scheme val="minor"/>
      </rPr>
      <t>'Aantal werkplekken</t>
    </r>
    <r>
      <rPr>
        <sz val="11"/>
        <rFont val="Calibri"/>
        <family val="2"/>
        <scheme val="minor"/>
      </rPr>
      <t>', zal de entiteit ofwel de behoefte aanpassen ofwel grondig motiveren waarom er meer werkplekken noodzakelijk zijn dan hetgeen toegestaan wordt volgens de principes van het Hybride Werken.</t>
    </r>
  </si>
  <si>
    <t>back office werkplekken</t>
  </si>
  <si>
    <t>Som front en back office werkplekken</t>
  </si>
  <si>
    <t>Aftoetsing Hybride Werken</t>
  </si>
  <si>
    <t>Motivatie vereist :</t>
  </si>
  <si>
    <t>Functienaam op personeelsplan</t>
  </si>
  <si>
    <t>Functiefamilie</t>
  </si>
  <si>
    <t>Personeelslid</t>
  </si>
  <si>
    <t>Personeelsnr.</t>
  </si>
  <si>
    <t>Bruto VTE (werkregime)</t>
  </si>
  <si>
    <t>Aanwezigheidsgraad volgens functieprofiel &amp; afspraken PTOW</t>
  </si>
  <si>
    <t>% Front office</t>
  </si>
  <si>
    <t xml:space="preserve">% Back office </t>
  </si>
  <si>
    <t>Reëel VTE</t>
  </si>
  <si>
    <t>VTE aanwezig</t>
  </si>
  <si>
    <t>VTEg</t>
  </si>
  <si>
    <t>VTEg (frontoffice)</t>
  </si>
  <si>
    <t>VTEg (backoffice)</t>
  </si>
  <si>
    <t>Standaard bedrijfslocatie</t>
  </si>
  <si>
    <t>Administrateur-generaal</t>
  </si>
  <si>
    <t>Topkader N</t>
  </si>
  <si>
    <t>Naam Voornaam</t>
  </si>
  <si>
    <t>000001</t>
  </si>
  <si>
    <t>Directiesecretaresse</t>
  </si>
  <si>
    <t>Administratief ondersteunende functies</t>
  </si>
  <si>
    <t>000002</t>
  </si>
  <si>
    <t xml:space="preserve">Onthaalmedewerker </t>
  </si>
  <si>
    <t>Organisatie ondersteunende functies</t>
  </si>
  <si>
    <t>000003</t>
  </si>
  <si>
    <t xml:space="preserve">Chauffeur </t>
  </si>
  <si>
    <t>Technisch specialisten</t>
  </si>
  <si>
    <t>000004</t>
  </si>
  <si>
    <t>Controleur der werken</t>
  </si>
  <si>
    <t>Beleidsfuncties</t>
  </si>
  <si>
    <t>000005</t>
  </si>
  <si>
    <t>Beleidsmedewerker</t>
  </si>
  <si>
    <t>Klantenadviserende functies</t>
  </si>
  <si>
    <t>000006</t>
  </si>
  <si>
    <t>Afdelingshoofd</t>
  </si>
  <si>
    <t>Middenkader   N-1</t>
  </si>
  <si>
    <t>000007</t>
  </si>
  <si>
    <t>Financieel beheerder</t>
  </si>
  <si>
    <t xml:space="preserve">Dossier- en gegevensbeheerders  </t>
  </si>
  <si>
    <t>000008</t>
  </si>
  <si>
    <t>HT Brussel</t>
  </si>
  <si>
    <t>Klantenbegeleider</t>
  </si>
  <si>
    <t>Lager Kader</t>
  </si>
  <si>
    <t>000009</t>
  </si>
  <si>
    <t>Labomedewerker</t>
  </si>
  <si>
    <t>Onderzoeksfuncties</t>
  </si>
  <si>
    <t>000010</t>
  </si>
  <si>
    <t>Bijlage 5: Behoefte werkplekken (extern)</t>
  </si>
  <si>
    <t>Hier wordt de behoefte aan individuele werkplekken voor de externe personeelsleden geraamd. Met extern worden de personeelsleden bedoeld die niet opgenomen zijn in het PEP (bv externe consultants) maar wel door de entiteit worden betaald. Externe medewerkers die daarentegen niet door de entiteit worden betaald, dienen apart vermeld te worden in deze tabel. Voor deze laatste categorie van personen dient u bijkomend te motiveren waarom een behoefte aan een werkplek noodzakelijk is.</t>
  </si>
  <si>
    <t>Hybride werken (50% tav aantal koppen)</t>
  </si>
  <si>
    <t>waarvan front office werkplekken</t>
  </si>
  <si>
    <t>waarvan back office werkplekken</t>
  </si>
  <si>
    <t>Functie op personeelsplan</t>
  </si>
  <si>
    <t xml:space="preserve">Betaald door de entiteit </t>
  </si>
  <si>
    <t> </t>
  </si>
  <si>
    <t>Extern consultant</t>
  </si>
  <si>
    <t>1.3 Technisch specialisten</t>
  </si>
  <si>
    <t>Ja</t>
  </si>
  <si>
    <t>Externe medewerker</t>
  </si>
  <si>
    <t>Federale politie-inspecteur</t>
  </si>
  <si>
    <t>nvt</t>
  </si>
  <si>
    <t>Nee, motivatie zie 'toelichting entiteit'</t>
  </si>
  <si>
    <t xml:space="preserve"> ---</t>
  </si>
  <si>
    <t>Lokale medewerker stad/gemeente X</t>
  </si>
  <si>
    <t>Bijlage 6: Specifieke noden bovenop de standaard voorzieningen</t>
  </si>
  <si>
    <t>Bovenop de standaardvoorzieningen in een kantooromgeving die ingericht is volgens de principes van het Hybride Werken, kan een entiteit specifieke behoeften hebben. Het gaat dan niet om basisfaciliteiten (zoals de verschillende types individuele werkplekken, samenwerkplekken en overlegruimtes of ondersteunende functies zoals een kopielokaal, kitchenette/koffiehoek, EHBO en andere functies die functioneel en/of wettelijk verplicht voorzien moeten worden) maar om faciliteiten die eigen zijn aan de werking van de entiteit. Het is aan de betrokken dienst om aan te geven welke specifieke noden zij heeft en deze te motiveren.
Wat de gedeelde vergaderzalen en overlegruimtes betreft, wordt verzocht om de verwachte gebruiksintensiteit aan te geven alsook het geschat aantal uren gebruik. Dit teneinde het type en aantal voorzieningen in een groter geheel te kunnen inschatten.
In een bilateraal overleg worden die specifieke behoeften altijd besproken en de noodzaak ervan afgetoetst.</t>
  </si>
  <si>
    <t>Specifieke behoeften van</t>
  </si>
  <si>
    <t>Aantal netto m² specifieke extra behoefte</t>
  </si>
  <si>
    <t>Specifieke openingsuren</t>
  </si>
  <si>
    <t>Extra behoeften</t>
  </si>
  <si>
    <t>Toegewezen / Gedeeld</t>
  </si>
  <si>
    <t>Capaciteit (aantal personen)</t>
  </si>
  <si>
    <t>Afmetingen (indien van toepassing &amp; ter informatieve titel. Uitgedrukt in netto m²)</t>
  </si>
  <si>
    <t>Aantal</t>
  </si>
  <si>
    <t>Toelichting/ Motivatie</t>
  </si>
  <si>
    <t>Gebruiksintensiteit : Dagelijks - Wekelijks  - Maandelijks</t>
  </si>
  <si>
    <t>Geschat aantal uren</t>
  </si>
  <si>
    <t>Publieke of semi-publieke zone</t>
  </si>
  <si>
    <t>Loket</t>
  </si>
  <si>
    <t>Wachtruimte</t>
  </si>
  <si>
    <t>Kinderhoek aan wachtruimte</t>
  </si>
  <si>
    <t>Spreekruimte</t>
  </si>
  <si>
    <t>Leslokaal</t>
  </si>
  <si>
    <t>Vergaderzaal - 4 personen</t>
  </si>
  <si>
    <t>Gedeeld</t>
  </si>
  <si>
    <t>Vergaderzaal - 6 personen</t>
  </si>
  <si>
    <t>Vergaderzaal - 10 personen</t>
  </si>
  <si>
    <t>Vergaderzaal - 25 personen</t>
  </si>
  <si>
    <t>Vergaderzaal - 40 personen</t>
  </si>
  <si>
    <t>Andere (specifieer bij Toelichting/Motivatie)</t>
  </si>
  <si>
    <t>Niet-publieke zone</t>
  </si>
  <si>
    <t>Labo</t>
  </si>
  <si>
    <t>Serverlokaal</t>
  </si>
  <si>
    <t>niet van toepassing</t>
  </si>
  <si>
    <t>Plotterlokaal</t>
  </si>
  <si>
    <t>Overlegruimte - 4 personen</t>
  </si>
  <si>
    <t>Overlegruimte- 6 personen</t>
  </si>
  <si>
    <t>Overlegruimte - 10 personen</t>
  </si>
  <si>
    <t>Overlegruimte - 20 personen</t>
  </si>
  <si>
    <t>Lockers</t>
  </si>
  <si>
    <t>Bibliotheek</t>
  </si>
  <si>
    <t xml:space="preserve">Berging </t>
  </si>
  <si>
    <t>Flexibele management office</t>
  </si>
  <si>
    <t>Totaal</t>
  </si>
  <si>
    <t xml:space="preserve">Bijkomende vraag </t>
  </si>
  <si>
    <t>Wordt er gewerkt buiten de normale kantooruren (zijnde van 7u00 - 20u00)? Hierbij wordt de structurele dienstactiviteit bedoeld en niet de sporadische evenementen zoals een personeelsfeest of dergelijke.</t>
  </si>
  <si>
    <t>JA / NEE</t>
  </si>
  <si>
    <t>Gelieve desgevallend in detail te omschrijven welke openingsuren van toepassing zijn :</t>
  </si>
  <si>
    <t>Wordt er ook in het weekend gewerkt. Zo ja, wanneer.</t>
  </si>
  <si>
    <t xml:space="preserve">Op welke werkplekken en/of specifieke behoeften heeft dit betrekking : </t>
  </si>
  <si>
    <t>Bijlage 7: Behoefte papieren dossiers</t>
  </si>
  <si>
    <t>We streven naar digitaal werken in een papierloze kantooromgeving. Om deze doelstelling te halen en omwille van schaalvoordelen, biedt Het Facilitair Bedrijf dienstverlening aan voor het beheren en bewaren van afgesloten papieren dossiers. Het Depot in Vilvoorde heeft plaats voor 75 lopende km archief. Hier worden documenten in de allerbeste condities bewaard (oa. sterk beveiligd tegen brand &amp; diefstal, monitoring van temperatuur en relatieve vochtigheid, etc) en beheerd. Opvragingen op de overgedragen dossiers zijn steeds mogelijk. Na afloop van de bewaartermijn worden de nodige vernietigingen uitgevoerd, maar alleen na toestemming van de entiteit. 
Meer info vindt u op de website: https://overheid.vlaanderen.be/informatiemanagement/depot-vilvoorde
Daarom wordt er standaard geen kastruimte voor papieren dossiers voorzien in de private zones ('nulnorm'). We veronderstellen immers dat actieve dossiers digitaal - en niet langer op papier - aangroeien. 
Wat er standaard wel wordt voorzien: 
- persoonlijke lockers voor het opbergen van papieren raadpleegkopies; 
- per ankerpunt/secretariaat een NES-kast (= 'never ending storage'-kast voor het opbergen van een gezamenlijke voorraad kantoorbenodigdheden voor gemeenschappelijk gebruik).
Noden voor opslag van documentatie, bibliotheek, tijdschriften, ... kan u specificeren in het tabblad 'Specifieke behoeften' bij 'bibliotheek'. 
Ook behoeften rond opslag van andere werkmaterialen zoals bv. maquettes, communicatiemateriaal, ... kan u noteren in het tabblad 'Specifieke behoeften'.
Mocht u toch een specifieke nood hebben omtrent papieren dossiers kan u dit hier nader toelichten (in lopende meter) en beargumenteren. 
Om u een indicatie te geven, het aantal lopende meter (lm) in een standaard halfhoge akoestische schuifdeurkast (met drie legplanken) bedraagt 4,26 lm. 
De capaciteit van een standaard hoge kast (met vijf legplanken) bedraagt 5,30 lm. Er wordt steeds met de binnenafmetingen van de kast geteld. Vergeet u aub ook niet om eventuele noden rond papieren dossiers die momenteel in kluizen of achter slot bewaard worden hieronder te noteren.</t>
  </si>
  <si>
    <t>Lopende meters papieren dossiers</t>
  </si>
  <si>
    <t>Benodigd aantal lopende meters (lm)</t>
  </si>
  <si>
    <t>Heeft de dienst een goedgekeurd informatiebeheersplan?</t>
  </si>
  <si>
    <t>Werd onderstaande tabel ingevuld door of afgestemd met de informatiebeheerder?</t>
  </si>
  <si>
    <t>Nee</t>
  </si>
  <si>
    <t>Bewaart de dienst dossiers in andere opslaglocaties, Depot Vilvoorde niet meegerekend? (bv. uitbesteed bij een private firma, in een loods/magazijn, …)</t>
  </si>
  <si>
    <t>Huidig aantal lopende meters (lm)</t>
  </si>
  <si>
    <t>Welke serie of soort dossiers</t>
  </si>
  <si>
    <t>Waarom nodig op werkvloer?</t>
  </si>
  <si>
    <t>Groeit deze nog aan op papier? (ja/nee)
Indien ja: met hoeveel lopende meters op jaarbasis?</t>
  </si>
  <si>
    <t>Raadpleegfrequentie</t>
  </si>
  <si>
    <t>Vernietigen mogelijk? (ja/nee)</t>
  </si>
  <si>
    <t>Digitaliseren mogelijk? (ja/nee)</t>
  </si>
  <si>
    <t>Overdragen naar het Depot Vilvoorde mogelijk? (ja/neen)</t>
  </si>
  <si>
    <t>Welke actie(s) nodig?</t>
  </si>
  <si>
    <t>Verwachte timing om actie te ondernemen</t>
  </si>
  <si>
    <t>Subsidiedossies voor aanvraag van zonnepanelen</t>
  </si>
  <si>
    <t>Eigenlijk niet meer nodig, moet nog klaargemaakt worden voor Depot Vilvoorde.</t>
  </si>
  <si>
    <t>Maandelijks</t>
  </si>
  <si>
    <t>Nee, vernietigen kan pas vanaf 2025</t>
  </si>
  <si>
    <t>Klaarmaken voor Vilvoorde</t>
  </si>
  <si>
    <t>2019 Q4</t>
  </si>
  <si>
    <t>Facturen</t>
  </si>
  <si>
    <t>Achterstand in kelderarchiefruimte</t>
  </si>
  <si>
    <t>Niet, behalve het laatste jaar</t>
  </si>
  <si>
    <t>- Bewaartermijn verstreken: vernietigen
- Bewaartermijn nog lopend: overdragen naar Depot
- Laatste jaar: bijhouden op werkvloer voor frequente raadpleging</t>
  </si>
  <si>
    <t>2020 Q1</t>
  </si>
  <si>
    <t>Bijlage 8: Dienstvoertuigen</t>
  </si>
  <si>
    <t>Aantal parkeerplaatsen woon-werkverkeer</t>
  </si>
  <si>
    <t>Locatie in de buurt van een station</t>
  </si>
  <si>
    <t>Andere locatie</t>
  </si>
  <si>
    <t>Aantal parkeerplaatsen voor wagens</t>
  </si>
  <si>
    <t>Aantal parkeerplaatsen voor motorfietsen</t>
  </si>
  <si>
    <t>Aantal parkeerplaatsen voor fietsen</t>
  </si>
  <si>
    <t>Dienstvoertuigen van</t>
  </si>
  <si>
    <t>Aantal dienstwagens</t>
  </si>
  <si>
    <t>met</t>
  </si>
  <si>
    <t>elektrische oplaadpunt(en)</t>
  </si>
  <si>
    <t>Aantal dienstmotorfietsen</t>
  </si>
  <si>
    <t>Aantal dienstfietsen</t>
  </si>
  <si>
    <t>Dienstvoertuigen</t>
  </si>
  <si>
    <t>Nummerplaat</t>
  </si>
  <si>
    <t>Merk</t>
  </si>
  <si>
    <t>Type</t>
  </si>
  <si>
    <t>Normale afmetingen (ja/nee)</t>
  </si>
  <si>
    <t>Bijzondere afmeting</t>
  </si>
  <si>
    <t>Elektrisch oplaadpunt</t>
  </si>
  <si>
    <t>1-AAA-001</t>
  </si>
  <si>
    <t>Toyota</t>
  </si>
  <si>
    <t>Prius</t>
  </si>
  <si>
    <t>ja</t>
  </si>
  <si>
    <t>1-AAA-002</t>
  </si>
  <si>
    <t>Nissan</t>
  </si>
  <si>
    <t>Navara</t>
  </si>
  <si>
    <t>1-AAA-003</t>
  </si>
  <si>
    <t>Fiat</t>
  </si>
  <si>
    <t>Ducato</t>
  </si>
  <si>
    <t>nee</t>
  </si>
  <si>
    <t>3m hoog</t>
  </si>
  <si>
    <t>1-AAA-004</t>
  </si>
  <si>
    <t>Tesla</t>
  </si>
  <si>
    <t>model 3</t>
  </si>
  <si>
    <t>Dienstmotorfietsen</t>
  </si>
  <si>
    <t>Normale afmeting (ja/nee)</t>
  </si>
  <si>
    <t>ja XYZ</t>
  </si>
  <si>
    <t>Dienstfietsen</t>
  </si>
  <si>
    <t>bakfietsen (Xm x Ym)</t>
  </si>
  <si>
    <t xml:space="preserve">Bijlage 9 : ICT noden </t>
  </si>
  <si>
    <t>De betrokken dienst geeft aan welke 'specifieke ICT-noden' zij heeft. Deze bevraging heeft tot doel om de inrichting en de huisvesting optimaal af te stemmen op de werking van de entiteit. Te noteren valt dat elke vraag met betrekking tot specifieke ICT-noden kosten met zich kan meebrengen, die door de entiteit zullen worden gedragen.</t>
  </si>
  <si>
    <t>JA/NEE + WELKE</t>
  </si>
  <si>
    <r>
      <rPr>
        <b/>
        <sz val="11"/>
        <color rgb="FF000000"/>
        <rFont val="Calibri"/>
        <family val="2"/>
      </rPr>
      <t xml:space="preserve">Gebruiksintensiteit
</t>
    </r>
    <r>
      <rPr>
        <b/>
        <i/>
        <sz val="9"/>
        <color rgb="FF000000"/>
        <rFont val="Calibri"/>
        <family val="2"/>
      </rPr>
      <t>(zie keuzelijst)</t>
    </r>
  </si>
  <si>
    <t xml:space="preserve">Toelichting Het Facilitair Bedrijf </t>
  </si>
  <si>
    <t>1. Telefonie-, GSM- &amp; data-abonnementen</t>
  </si>
  <si>
    <t xml:space="preserve">Is er (extra) nood aan een televisie abonnement? </t>
  </si>
  <si>
    <t>Is er (extra) nood aan parlofonie / videofonie?</t>
  </si>
  <si>
    <t>Wordt er gebruik gemaakt van eigen lijnen op dit moment? (Proximus, Telenet,..)</t>
  </si>
  <si>
    <t>2. Audiovisuele apparatuur</t>
  </si>
  <si>
    <t>Welke vergaderapparatuur wordt er gebruikt op dit moment?</t>
  </si>
  <si>
    <t>Welke video conferencing toepassing(en) worden gebruikt op dit moment?</t>
  </si>
  <si>
    <t>3. Werkplek hardware</t>
  </si>
  <si>
    <t>Gebruiken jullie op dit moment docking stations?</t>
  </si>
  <si>
    <t>Gebruiken jullie op dit moment monitors uit eigen beheer?</t>
  </si>
  <si>
    <t>4. Omroepsysteem</t>
  </si>
  <si>
    <t>Is er (extra) nood aan een omroepsysteem?</t>
  </si>
  <si>
    <t>5. Soft facilities</t>
  </si>
  <si>
    <t>Gebruiken jullie op dit moment reeds laptops van de VO? (voorzien van gele tag sticker)</t>
  </si>
  <si>
    <t>Is er (extra) nood aan kassasystemen?</t>
  </si>
  <si>
    <t>Is er (extra) nood aan ticketing systemen?</t>
  </si>
  <si>
    <t>Gebruiken jullie op dit moment een kiosk? (onbemand)</t>
  </si>
  <si>
    <t>Gebruiken jullie op dit moment roomies die zelf werden aangekocht? (entiteitsgebonden)</t>
  </si>
  <si>
    <t xml:space="preserve">Is er (extra) nood aan andere soft facilities? </t>
  </si>
  <si>
    <t>6. Printing</t>
  </si>
  <si>
    <t>Gebruiken jullie op dit moment reeds PRAAS printing?</t>
  </si>
  <si>
    <t>Is er (extra) nood aan een plotter of multipress?</t>
  </si>
  <si>
    <t>7. IOT toepassingen</t>
  </si>
  <si>
    <t>Is er (extra) nood aan beveiliging? (camera's en toegangscontrolesystemen)</t>
  </si>
  <si>
    <t>Gebruiken jullie op dit moment andere internet ontsloten toestellen?</t>
  </si>
  <si>
    <t>8. Netwerk</t>
  </si>
  <si>
    <t>Gebruiken jullie op dit moment eigen fysieke servers of firewalls?</t>
  </si>
  <si>
    <t>Gebruiken jullie op dit moment NAS toestellen?</t>
  </si>
  <si>
    <t>Bijlage 10: Kosten</t>
  </si>
  <si>
    <t xml:space="preserve">Aan de nieuwe huisvesting zijn mogelijks kosten verbonden, zoals bv voor de koffie- en waterautomaten. Deze worden in detail bekeken nadat de huisvestingsbehoeften duidelijk zijn gesteld. Dit tabblad heeft tot doel de entiteit bewust te maken dat er nog kosten kunnen volgen. Om de kosten in kaart te brengen is het relevant om de huidige kosten te weten die de entiteit vandaag heeft voor zijn huisvesting.
</t>
  </si>
  <si>
    <t>Referentiejaar van onderstaande kosten</t>
  </si>
  <si>
    <t>Kosten die de entiteit vandaag heeft
(EUR)</t>
  </si>
  <si>
    <t>Toelichting</t>
  </si>
  <si>
    <t>Huur en lasten</t>
  </si>
  <si>
    <t>Jaarhuur incl indexatie</t>
  </si>
  <si>
    <t>Huurlasten (incl management fee, soms zit de eigenaarsverzekering hierbij)</t>
  </si>
  <si>
    <t>Huur parkeerplaatsen</t>
  </si>
  <si>
    <t>Huur archief</t>
  </si>
  <si>
    <t>Eventueel later op specifieke vraag te bezorgen:</t>
  </si>
  <si>
    <t>Onroerende voorheffing</t>
  </si>
  <si>
    <t>Gewestbelasting</t>
  </si>
  <si>
    <t>Gemeentelijke belasting</t>
  </si>
  <si>
    <t>Verzekeringen (soms zit dit in de huurlasten)</t>
  </si>
  <si>
    <t>Oplaadpunten voertuigen kost contract</t>
  </si>
  <si>
    <t>Energie en water</t>
  </si>
  <si>
    <t>Elektriciteit kost</t>
  </si>
  <si>
    <t>Gas / Olie kost</t>
  </si>
  <si>
    <t>Water kost</t>
  </si>
  <si>
    <t>Keuring elektriciteit (LS en HS)</t>
  </si>
  <si>
    <t>Keuring HVAC</t>
  </si>
  <si>
    <t>Keuring mazouttank</t>
  </si>
  <si>
    <t>Onderhoud HVAC</t>
  </si>
  <si>
    <t>Legionella-onderzoek</t>
  </si>
  <si>
    <t>Veiligheid</t>
  </si>
  <si>
    <t>Keuring haspels en ander brandbestrijdingsmateriaal</t>
  </si>
  <si>
    <t xml:space="preserve">Keuring brandblussers &amp; apparatuur </t>
  </si>
  <si>
    <t>Conformiteitscontrole branddetectie</t>
  </si>
  <si>
    <t>Conformiteitscontrole noodverlichting</t>
  </si>
  <si>
    <t>Conformiteitscontrole bliksemafleiders</t>
  </si>
  <si>
    <t xml:space="preserve">Branddetectie onderhoud </t>
  </si>
  <si>
    <t>Bewakingsdiensten kost (bv G4s)</t>
  </si>
  <si>
    <t>Inbraakdetectie onderhoud</t>
  </si>
  <si>
    <t>Camerabewaking onderhoud</t>
  </si>
  <si>
    <t>Toegangscontrole: badgelezers &amp; toebehoren onderhoud</t>
  </si>
  <si>
    <t>Operationeel gerelateerde kosten</t>
  </si>
  <si>
    <t>Schoonmaak binnen</t>
  </si>
  <si>
    <t>Schoonmaak buiten</t>
  </si>
  <si>
    <t>Afval ophaling standaard</t>
  </si>
  <si>
    <t>Afval ophaling selectief</t>
  </si>
  <si>
    <t>Planten binnen</t>
  </si>
  <si>
    <t>Planten buiten / groenonderhoud</t>
  </si>
  <si>
    <t>Uitbating (onthaal)</t>
  </si>
  <si>
    <t>Drank- en voeding automaten</t>
  </si>
  <si>
    <t>Waterchillers</t>
  </si>
  <si>
    <t>Koffie(automaat)</t>
  </si>
  <si>
    <t>Service kitchenette</t>
  </si>
  <si>
    <t>Catering</t>
  </si>
  <si>
    <t>Meubilair (leasing- beheer door derden)</t>
  </si>
  <si>
    <t>Keuringen liften</t>
  </si>
  <si>
    <t>Onderhoud liften</t>
  </si>
  <si>
    <t>Ongediertebestrijding</t>
  </si>
  <si>
    <t>Reiniging dakgoten, platte daken …</t>
  </si>
  <si>
    <t>andere onderhoudscontracten (specifieke apparatuur zoals keuken ..)</t>
  </si>
  <si>
    <t>Algemeen onderhoudscontract kleine werken</t>
  </si>
  <si>
    <t xml:space="preserve"> Verzending, pakjesdienst</t>
  </si>
  <si>
    <t>ICT en Communicatie gerelateerd</t>
  </si>
  <si>
    <t>IT-voorzieningen</t>
  </si>
  <si>
    <t>Netwerkonderhoud</t>
  </si>
  <si>
    <t>Jaarlijkse kostprijs Roomies</t>
  </si>
  <si>
    <t>Telefonie-, GSM- &amp; data-abonnementen</t>
  </si>
  <si>
    <t>Telefoniecentrale onderhoud</t>
  </si>
  <si>
    <t>Gebouwgebonden ICT systemen (bv ticket systeem, …)</t>
  </si>
  <si>
    <t>Gebouwbeheersysteem (bv Siemens, …)</t>
  </si>
  <si>
    <t>Bijlage 11: Beoordeling door Het Facilitair Bedrijf</t>
  </si>
  <si>
    <t>Het Facilitair Bedrijf zal samen met de entiteit de behoeften opgegeven in het sjabloon overlopen en toetsen aan de toegepaste concepten van het bestaande of nieuw in te huren gebouw. Een beoordeling inzake de overeenkomsten en/of afwijkingen hieromtrent zal door Het Facilitair Bedrijf hieronder worden weergegeven.</t>
  </si>
  <si>
    <t>Resultaat besprekingen :</t>
  </si>
  <si>
    <t>wordt aangevuld door Het Facilitair Bedrijf</t>
  </si>
  <si>
    <t>Beoordeling verleend door :</t>
  </si>
  <si>
    <t xml:space="preserve">Het Facilitair Bedrijf </t>
  </si>
  <si>
    <t>Vlaamse overheid</t>
  </si>
  <si>
    <t>Inspectie van Financiën</t>
  </si>
  <si>
    <t>Afdeling Beleidscoördinatie, Klantenrelaties en Vastgoed</t>
  </si>
  <si>
    <t>De heer Christian De Witte</t>
  </si>
  <si>
    <t>Havenlaan 88 bus 60</t>
  </si>
  <si>
    <t>Inspecteur-generaal van Financiën</t>
  </si>
  <si>
    <t>1000 BRUSSEL - België</t>
  </si>
  <si>
    <t>Koolstraat 35</t>
  </si>
  <si>
    <r>
      <t>T</t>
    </r>
    <r>
      <rPr>
        <b/>
        <sz val="10"/>
        <color theme="1"/>
        <rFont val="FlandersArtSans-Regular"/>
      </rPr>
      <t xml:space="preserve"> </t>
    </r>
    <r>
      <rPr>
        <sz val="10"/>
        <color theme="1"/>
        <rFont val="FlandersArtSans-Regular"/>
      </rPr>
      <t>02 553 20 00</t>
    </r>
  </si>
  <si>
    <t>1000 Brussel </t>
  </si>
  <si>
    <r>
      <t>F</t>
    </r>
    <r>
      <rPr>
        <b/>
        <sz val="10"/>
        <color theme="1"/>
        <rFont val="FlandersArtSans-Regular"/>
      </rPr>
      <t xml:space="preserve"> </t>
    </r>
    <r>
      <rPr>
        <sz val="10"/>
        <color theme="1"/>
        <rFont val="FlandersArtSans-Regular"/>
      </rPr>
      <t>02 553 20 10</t>
    </r>
  </si>
  <si>
    <t>www.vlaanderen.be/facilitairbedrijf</t>
  </si>
  <si>
    <t>uw bericht van</t>
  </si>
  <si>
    <t>uw kenmerk</t>
  </si>
  <si>
    <t xml:space="preserve">ons kenmerk </t>
  </si>
  <si>
    <t>bijlagen</t>
  </si>
  <si>
    <t>     </t>
  </si>
  <si>
    <t>vragen naar / e-mail</t>
  </si>
  <si>
    <t>telefoonnummer</t>
  </si>
  <si>
    <t>datum</t>
  </si>
  <si>
    <t>Betreft: Huisvestingsbehoeften voor</t>
  </si>
  <si>
    <t>Geachte heer,</t>
  </si>
  <si>
    <t>Conform omzendbrief VR 2020 1707 MED.0260/2 “De behandeling van de huisvesting van een entiteit”  vraag ik u hierbij validatie van volgende huisvestingsbehoefte.</t>
  </si>
  <si>
    <t>De huisvestingsbehoefte bestaat uit de volgende onderdelen :</t>
  </si>
  <si>
    <t>- Aantal werkplekken</t>
  </si>
  <si>
    <t>- Specifieke noden bovenop de standaard voorzieningen</t>
  </si>
  <si>
    <t>- Dienstvoertuigen</t>
  </si>
  <si>
    <t>- Papieren dossiers</t>
  </si>
  <si>
    <t>Om het aantal werkplekken te bepalen worden volgende berekeningswijzen gehanteerd:</t>
  </si>
  <si>
    <t>- het Hybride Werken:</t>
  </si>
  <si>
    <t>Voor een ruwe inschatting van het aantal werkplekken wordt uitgegaan van de helft van het aantal koppen dat een entiteit mag hebben, na de personeelsbesparing tegen 2024 volgens de nota VC_20191121_1_MED022. Dit komt overeen met de norm voor het hybride werken.</t>
  </si>
  <si>
    <t>- de behoefte:</t>
  </si>
  <si>
    <t>Deze berekening houdt rekening met de interne en de externe personeelsleden. Voor de interne personeelsleden wordt vertrokken van het meest recente PEP. In de berekening wordt rekening gehouden met het werkregime van de personeelsleden (voltijds, deeltijds bv 80% of halftijds 50%), het aanwezigheidspercentage volgens het functieprofiel (bv een werfcontroleur 25%, schoonmaak- en onthaalpersoneel 0%, …) incl structureel telewerken en PTOW en tenslotte een standaardfactor van 80% omwille van afwezigheden door verlof, ad hoc vergaderingen, ziekte, …</t>
  </si>
  <si>
    <t>Het laagste cijfer wordt gehanteerd om het aantal werkplekken te bepalen, tenzij anders is vermeld in het sjabloon.</t>
  </si>
  <si>
    <t>Obv deze methode bedraagt het aantal werkplekken</t>
  </si>
  <si>
    <t>.</t>
  </si>
  <si>
    <t xml:space="preserve">Dit is een verhouding van </t>
  </si>
  <si>
    <t>tov het aantal personeelsleden.</t>
  </si>
  <si>
    <t>Specifieke noden</t>
  </si>
  <si>
    <t>Bovenop de standaard voorziene kantoorbehoefte dient er ruimte voorzien te worden voor volgende specifieke noden, specifiek aan de dienstverlening zoals toegelicht in bijlage 5.</t>
  </si>
  <si>
    <t>Parking dienstvoertuigen</t>
  </si>
  <si>
    <t>Het aantal dienstvoertuigen bedraagt (bijlage 7):</t>
  </si>
  <si>
    <t>wagen(s).</t>
  </si>
  <si>
    <t>motorfiets(en).</t>
  </si>
  <si>
    <t>fiets(en).</t>
  </si>
  <si>
    <t>Voor elk dienstvoertuig wordt een parkeerplaats voorzien.</t>
  </si>
  <si>
    <t>Papieren dossiers</t>
  </si>
  <si>
    <t>Er wordt gestreefd naar maximaal digitaal werken in een papierloze kantooromgeving. De papieren dossiers worden maximaal overgebracht naar het Depot.</t>
  </si>
  <si>
    <t xml:space="preserve">Er een specifieke behoefte voor het plaatsen van </t>
  </si>
  <si>
    <t>lm papieren dossiers.</t>
  </si>
  <si>
    <t>Ik verzoek u een gunstig advies uit te brengen over voorliggende huisvestingsbehoefte.</t>
  </si>
  <si>
    <t>Met vriendelijke groeten,</t>
  </si>
  <si>
    <t>Frank Geets</t>
  </si>
  <si>
    <t>Administrateur-Generaal</t>
  </si>
  <si>
    <t>Het Facilitair Bedrijf</t>
  </si>
  <si>
    <t>Bijlagen:</t>
  </si>
  <si>
    <t>Samenvatting (ter info)</t>
  </si>
  <si>
    <t>OA + LSA (m²)</t>
  </si>
  <si>
    <t>Aantal koppen (interne + externe personeelsleden)</t>
  </si>
  <si>
    <t>Aantal werkplekken volgens het Hybride Werken (interne + externe personeelsleden)</t>
  </si>
  <si>
    <t>Aantal VTEg volgens behoefte (interne + externe personeelsleden)</t>
  </si>
  <si>
    <t>Aantal werkplekken (laagste cijfer)</t>
  </si>
  <si>
    <t xml:space="preserve">Verhouding werkplekken tav koppen </t>
  </si>
  <si>
    <t>Toetsing aan bezettingsmeting (desgevallend)</t>
  </si>
  <si>
    <t>Aantal m² specifieke behoeften</t>
  </si>
  <si>
    <t>m²</t>
  </si>
  <si>
    <t>Papieren dossiers (lm)</t>
  </si>
  <si>
    <t>lm</t>
  </si>
  <si>
    <t>Aantal stuks</t>
  </si>
  <si>
    <t>Elektrisch</t>
  </si>
  <si>
    <t>Parking dienstwagens</t>
  </si>
  <si>
    <t>Parking dienstmotorfietsen</t>
  </si>
  <si>
    <t>Parking dienstfietsen</t>
  </si>
  <si>
    <t>Parking wagens</t>
  </si>
  <si>
    <t>Parking motorfietsen</t>
  </si>
  <si>
    <t>Parking fietsen</t>
  </si>
  <si>
    <t>Personeelsbesparing tegen 2024</t>
  </si>
  <si>
    <t>MINISTER</t>
  </si>
  <si>
    <t>Entiteitsvorm</t>
  </si>
  <si>
    <t>aantal te besparen koppen</t>
  </si>
  <si>
    <t>% te besparen koppen</t>
  </si>
  <si>
    <t>aantal bespaarde koppen</t>
  </si>
  <si>
    <t xml:space="preserve">% bespaarde koppen </t>
  </si>
  <si>
    <t>besparing gerealiseerd</t>
  </si>
  <si>
    <t>% nog te realiseren</t>
  </si>
  <si>
    <t>Hilde Crevits</t>
  </si>
  <si>
    <t>IVA zonder rp</t>
  </si>
  <si>
    <t>WVG</t>
  </si>
  <si>
    <t>Vlaams Agentschap voor Personen met een Handicap (VAPH)</t>
  </si>
  <si>
    <t>IVA met rp</t>
  </si>
  <si>
    <t>Agentschap Uitbetaling Groeipakket (VUTG)</t>
  </si>
  <si>
    <t>EVA publiekrechterlijk</t>
  </si>
  <si>
    <t>Bart Somers</t>
  </si>
  <si>
    <t>Agentschap Overheidspersoneel</t>
  </si>
  <si>
    <t>KBBJ</t>
  </si>
  <si>
    <t>Ben Weyts</t>
  </si>
  <si>
    <t>Agentschap voor Onderwijsdiensten (Agodi)</t>
  </si>
  <si>
    <t>OV</t>
  </si>
  <si>
    <t>Agentschap voor Infrastructuur in het Onderwijs (Agion)</t>
  </si>
  <si>
    <t>Zuhal Demir</t>
  </si>
  <si>
    <t>Departement Omgeving (DOMG)</t>
  </si>
  <si>
    <t>Departement</t>
  </si>
  <si>
    <t>OMG</t>
  </si>
  <si>
    <t>Vlaamse Landmaatschappij (VLM)</t>
  </si>
  <si>
    <t>Matthias Diependaele</t>
  </si>
  <si>
    <t>Departement Financiën &amp; Begroting (DFB)</t>
  </si>
  <si>
    <t>FB</t>
  </si>
  <si>
    <t>Lydia Peeters</t>
  </si>
  <si>
    <t>Departement Mobiliteit &amp; Openbare Werken (DMOW)</t>
  </si>
  <si>
    <t>MOW</t>
  </si>
  <si>
    <t>Agentschap Wegen en Verkeer (AWV)</t>
  </si>
  <si>
    <t>Benjamin Dalle</t>
  </si>
  <si>
    <t>Vlaamse Regulator voor de Media (VRM)</t>
  </si>
  <si>
    <t>CJSM</t>
  </si>
  <si>
    <t>Jo Brouns</t>
  </si>
  <si>
    <t>Departement Economie, Wetenschap &amp; Innovatie (DEWI)</t>
  </si>
  <si>
    <t>EWI</t>
  </si>
  <si>
    <t>Departement Werk en Sociale Economie (DWSE)</t>
  </si>
  <si>
    <t>WSE</t>
  </si>
  <si>
    <t>Departement Landbouw &amp; Visserij (DLV)</t>
  </si>
  <si>
    <t>LV</t>
  </si>
  <si>
    <t>Vlaams Agentschap Innoveren &amp; Ondernemen (VLAIO)</t>
  </si>
  <si>
    <t>Agentschap Plantentuin Meise (excl. personeel gefinancierd op eigen middelen) (APM)</t>
  </si>
  <si>
    <t>Vlaamse Dienst voor Arbeidsbemiddeling en Beroepsopleiding (VDAB)</t>
  </si>
  <si>
    <t>Jan Jambon</t>
  </si>
  <si>
    <t>Departement Kanselarij &amp; Buitenlandse Zaken (DKKB)</t>
  </si>
  <si>
    <t>Agentschap Digitaal Vlaanderen (DV)</t>
  </si>
  <si>
    <t>Agentschap Facilitair Bedrijf (hFB)</t>
  </si>
  <si>
    <t>Vlaams Agentschap voor Internationaal Ondernemen (excl. buitenlandpersoneel) (FIT Agency)</t>
  </si>
  <si>
    <t>Audit Vlaanderen</t>
  </si>
  <si>
    <t>Agentschap voor Binnenlands Bestuur</t>
  </si>
  <si>
    <t>Departement Onderwijs &amp; Vorming (DOV)</t>
  </si>
  <si>
    <t>Agentschap voor Hoger Onderwijs, Volwassenenonderwijs, kwalificaties en Studietoelagen (AHOVOKS)</t>
  </si>
  <si>
    <t>Onderwijsinspectie (administratief personeel)</t>
  </si>
  <si>
    <t>Sport Vlaanderen (excl. topsporters)</t>
  </si>
  <si>
    <t>Vlaamse Onderwijsraad</t>
  </si>
  <si>
    <t>Strategische adviesraad</t>
  </si>
  <si>
    <t>GO! Onderwijs van de Vlaamse Gemeenschap</t>
  </si>
  <si>
    <t>Vlaamse Openbare Instelling sui generis</t>
  </si>
  <si>
    <t>geen</t>
  </si>
  <si>
    <t>Agentschap Justitie en Handhaving (excl. justitiehuizen)  (AJH)</t>
  </si>
  <si>
    <t>Dienst van de Bestuursrechtcolleges (DBRC)</t>
  </si>
  <si>
    <t>Agentschap voor Natuur en Bos (ANB)</t>
  </si>
  <si>
    <t>Instituut voor Natuur- en Bosonderzoek (INBO)</t>
  </si>
  <si>
    <t>Vlaams Energie- en Klimaatagentschap (VEKA)</t>
  </si>
  <si>
    <t>Toerisme Vlaanderen (excl. buitenlandpersoneel) (Toer. Vl.)</t>
  </si>
  <si>
    <t>Openbare Vlaamse Afvalstoffenmaatschappij (OVAM)</t>
  </si>
  <si>
    <t>Vlaamse Milieumaatschappij (VMM)</t>
  </si>
  <si>
    <t>Milieu en Natuurraad van Vlaanderen (Minaraad)</t>
  </si>
  <si>
    <t>Strategische adviesraad Ruimtelijke Ordening en Onroerend Erfgoed (SARO)</t>
  </si>
  <si>
    <t>Vlaamse Belastingdienst (VlaBel)</t>
  </si>
  <si>
    <t>Onroerend Erfgoed (OE)</t>
  </si>
  <si>
    <t>Agentschap voor Maritieme Dienstverlening en Kust (excl. DAB Loodswezen) (MDK)</t>
  </si>
  <si>
    <t>De Vlaamse Waterweg (VWW)</t>
  </si>
  <si>
    <t>Departement Cultuur, Jeugd &amp; Media (DCJM)</t>
  </si>
  <si>
    <t>Instituut voor Landbouw &amp; Visserijonderzoek (ILVO)</t>
  </si>
  <si>
    <t>Vlaams Agentschap voor Ondernemersvorming - Syntra Vlaanderen</t>
  </si>
  <si>
    <t>Topsporters Sport Vlaanderen</t>
  </si>
  <si>
    <t>Personeelsgroepen uitgesloten van besparingen</t>
  </si>
  <si>
    <t>-</t>
  </si>
  <si>
    <t>Personeel gefinancierd op eigen middelen APM</t>
  </si>
  <si>
    <t>Buitenlandpersoneel BuZa</t>
  </si>
  <si>
    <t>Buitenlandpersoneel Toerisme Vlaanderen</t>
  </si>
  <si>
    <t>Buitenlandpersoneel FIT Agency</t>
  </si>
  <si>
    <t>Regioverpleegkundigen OGR</t>
  </si>
  <si>
    <t>Opvoeders OG</t>
  </si>
  <si>
    <t>Personeelsleden justitiehuizen AJH</t>
  </si>
  <si>
    <t>DAB Loodswezen MDK</t>
  </si>
  <si>
    <t>Keuzelijsten (automatische invulvelden die gebruikt worden in het sjabloon)</t>
  </si>
  <si>
    <t>Functiefamilies</t>
  </si>
  <si>
    <t>Mevrouw/Mijnheer</t>
  </si>
  <si>
    <t>Gemeenschappelijke voorzieningen</t>
  </si>
  <si>
    <t xml:space="preserve">Gebruiksintensiteit </t>
  </si>
  <si>
    <t>Behoefte papieren dossiers / bezettingsmeting aanwezig</t>
  </si>
  <si>
    <t>Toegewezen/Gedeeld</t>
  </si>
  <si>
    <t>Motivatie vereist</t>
  </si>
  <si>
    <t>Betaald door de entiteit</t>
  </si>
  <si>
    <t>Dossierbeheerders externe aanvragen</t>
  </si>
  <si>
    <t>Mevrouw</t>
  </si>
  <si>
    <t>Overlegruimte</t>
  </si>
  <si>
    <t>Dagelijks</t>
  </si>
  <si>
    <t>Toegewezen</t>
  </si>
  <si>
    <t>Mijnheer</t>
  </si>
  <si>
    <t>Vergaderzaal</t>
  </si>
  <si>
    <t>Wekelijks</t>
  </si>
  <si>
    <t>Ja, gelieve uitgebreid te motiveren in de laatste kolom 'toelichting entiteit'</t>
  </si>
  <si>
    <t>Andere (specifieer bij toelichting)</t>
  </si>
  <si>
    <t>Controle en audit functies</t>
  </si>
  <si>
    <t>Themaspecialisten</t>
  </si>
  <si>
    <t xml:space="preserve">Praktisch uitvoerende functies  </t>
  </si>
  <si>
    <t xml:space="preserve">Operationeel leidinggeven  </t>
  </si>
  <si>
    <t>Projectmanagement</t>
  </si>
  <si>
    <t>Aantal koppen</t>
  </si>
  <si>
    <r>
      <rPr>
        <b/>
        <sz val="11"/>
        <color theme="1"/>
        <rFont val="Calibri"/>
        <family val="2"/>
        <scheme val="minor"/>
      </rPr>
      <t xml:space="preserve">8 : Dienstvoertuigen: </t>
    </r>
    <r>
      <rPr>
        <sz val="11"/>
        <color theme="1"/>
        <rFont val="Calibri"/>
        <family val="2"/>
        <scheme val="minor"/>
      </rPr>
      <t>Som uitsluitend de goedgekeurde dienstvoertuigen op. Deze wagens krijgen ten allen tijde toegang tot de parking in de grote gebouwen. Voor woon-werkverkeer daarentegen wordt standaard een aantal parkeerplaatsen voorzien, bepaald op het aantal personeelsleden, vermenigvuldigd met een bepaalde factor die afhankelijk is van locatie/wetgeving.</t>
    </r>
  </si>
  <si>
    <t>Hier worden uitsluitend de goedgekeurde dienstvoertuigen opgesomd. Deze voertuigen krijgen ten allen tijde toegang tot de parking. 
Voor woon-werkverkeer daarentegen wordt een beperkt aantal parkeerplaatsen voorzien. Een streefnorm van 1 parkeerplaats per 10 personeelsleden wordt hierbij vooropgesteld, dit onder voorbehoud van eventuele andere normen aangegeven door lokale wetgeving. Indien het gebouw gelegen is nabij een station wordt de streefnorm aangepast naar 1 per 20 personeelsleden. Er worden standaard eveneens een voldoende aantal motorfietsen (1 per 75 personeelsleden) en fietsplaatsen voorzien (1 per 20 personeelsleden in Brussel en 1 per 10 elders, eventueel nog aan te passen volgens de richtlijnen voor fietsvoorzieningen vermeld in het Fietsbeleid van Het Facilitair Bedrijf).</t>
  </si>
  <si>
    <t>Tabblad 1 en tabbladen 3 tem 10 dienen ingevuld te worden door de entiteit. Tabbladen 2 en 11 worden ingevuld door Het Facilitair Bedrijf.</t>
  </si>
  <si>
    <t>Departement Welzijn, Volksgezondheid en Gezin (DWVG) - Zorg en Gezondheid - Departement Zorg</t>
  </si>
  <si>
    <t xml:space="preserve">Departement - IVA zonder rp - Departement </t>
  </si>
  <si>
    <t>Agentschap Opgroeien (excl. opvoeders) (OG) - Agentschap Opgroeien Regie (excl. regioverpleegkundigen) (OGR)</t>
  </si>
  <si>
    <t>IVA zonder rp - IVA met rp</t>
  </si>
  <si>
    <t>OPZC Rekem - OPZ Geel</t>
  </si>
  <si>
    <t>Wonen-Vlaanderen - Vlaamse Maatschappij voor Sociaal Wonen (VMSW) - Wonen in Vlaanderen</t>
  </si>
  <si>
    <t>IVA zonder rp - EVA publiekrechterlijk - IVA zonder rp</t>
  </si>
  <si>
    <t>De berekening volgens het Hybride Werken houdt rekening met een verhouding van 50% werkplekken tav het aantal koppen bepaald in 2024, dus na personeelsbesparing volgens de mededeling aan de Vlaamse Regering (VR 2022 2312 MED.0473/1). Hieronder een extract uit de tabel in bijlage van deze nota. De cijfers worden periodiek geüpdate door het Agentschap van Overheidspersoneel.</t>
  </si>
  <si>
    <t>Actuele startbasis op 31/12/2019 (status 31/12/2023)</t>
  </si>
  <si>
    <t>Reëel aantal na verrekening
(status 30/06/2024)</t>
  </si>
  <si>
    <t>Te behalen personeelsaantal (excl. detach.) (status 30/6/2024)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</si>
</sst>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b/>
      <u/>
      <sz val="11"/>
      <color theme="1"/>
      <name val="Calibri"/>
      <family val="2"/>
      <scheme val="minor"/>
    </font>
    <font>
      <sz val="11"/>
      <color theme="1"/>
      <name val="Arial"/>
      <family val="2"/>
    </font>
    <font>
      <i/>
      <sz val="9"/>
      <color indexed="81"/>
      <name val="Tahoma"/>
      <family val="2"/>
    </font>
    <font>
      <i/>
      <sz val="11"/>
      <color theme="1"/>
      <name val="Calibri"/>
      <family val="2"/>
      <scheme val="minor"/>
    </font>
    <font>
      <sz val="11"/>
      <name val="Calibri"/>
      <family val="2"/>
      <scheme val="minor"/>
    </font>
    <font>
      <b/>
      <sz val="11"/>
      <name val="Calibri"/>
      <family val="2"/>
      <scheme val="minor"/>
    </font>
    <font>
      <b/>
      <sz val="16"/>
      <color theme="1"/>
      <name val="Calibri"/>
      <family val="2"/>
      <scheme val="minor"/>
    </font>
    <font>
      <sz val="10"/>
      <color theme="1"/>
      <name val="Garamond"/>
      <family val="1"/>
    </font>
    <font>
      <b/>
      <sz val="11"/>
      <color theme="1"/>
      <name val="Arial"/>
      <family val="2"/>
    </font>
    <font>
      <b/>
      <u/>
      <sz val="11"/>
      <color theme="1"/>
      <name val="Arial"/>
      <family val="2"/>
    </font>
    <font>
      <sz val="8"/>
      <color theme="1"/>
      <name val="Garamond"/>
      <family val="1"/>
    </font>
    <font>
      <u/>
      <sz val="11"/>
      <color theme="10"/>
      <name val="Calibri"/>
      <family val="2"/>
      <scheme val="minor"/>
    </font>
    <font>
      <sz val="11"/>
      <color rgb="FFFF0000"/>
      <name val="Calibri"/>
      <family val="2"/>
      <scheme val="minor"/>
    </font>
    <font>
      <u/>
      <sz val="9"/>
      <color indexed="81"/>
      <name val="Tahoma"/>
      <family val="2"/>
    </font>
    <font>
      <i/>
      <sz val="11"/>
      <name val="Calibri"/>
      <family val="2"/>
      <scheme val="minor"/>
    </font>
    <font>
      <i/>
      <sz val="11"/>
      <color theme="1"/>
      <name val="Arial"/>
      <family val="2"/>
    </font>
    <font>
      <b/>
      <sz val="11"/>
      <color rgb="FF000000"/>
      <name val="Calibri"/>
      <family val="2"/>
    </font>
    <font>
      <sz val="11"/>
      <color rgb="FF8EA9DB"/>
      <name val="Calibri"/>
      <family val="2"/>
      <scheme val="minor"/>
    </font>
    <font>
      <b/>
      <sz val="11"/>
      <color rgb="FF8EA9DB"/>
      <name val="Calibri"/>
      <family val="2"/>
      <scheme val="minor"/>
    </font>
    <font>
      <sz val="10"/>
      <color theme="1"/>
      <name val="FlandersArtSans-Regular"/>
    </font>
    <font>
      <b/>
      <sz val="10"/>
      <color theme="1"/>
      <name val="FlandersArtSans-Regular"/>
    </font>
    <font>
      <b/>
      <sz val="11"/>
      <name val="Calibri"/>
      <family val="2"/>
    </font>
    <font>
      <sz val="11"/>
      <name val="Calibri"/>
      <family val="2"/>
    </font>
    <font>
      <sz val="11"/>
      <color rgb="FF000000"/>
      <name val="Calibri"/>
      <family val="2"/>
    </font>
    <font>
      <sz val="11"/>
      <color theme="1"/>
      <name val="Calibri"/>
      <family val="2"/>
      <scheme val="minor"/>
    </font>
    <font>
      <sz val="11"/>
      <color rgb="FF000000"/>
      <name val="Calibri"/>
      <family val="2"/>
      <scheme val="minor"/>
    </font>
    <font>
      <sz val="11"/>
      <color rgb="FF1C1A15"/>
      <name val="Calibri"/>
      <family val="2"/>
      <scheme val="minor"/>
    </font>
    <font>
      <b/>
      <sz val="11"/>
      <color rgb="FF1C1A15"/>
      <name val="Calibri"/>
      <family val="2"/>
      <scheme val="minor"/>
    </font>
    <font>
      <sz val="8"/>
      <color rgb="FF1C1A15"/>
      <name val="Calibri"/>
      <family val="2"/>
      <scheme val="minor"/>
    </font>
    <font>
      <sz val="8"/>
      <name val="Calibri"/>
      <family val="2"/>
      <scheme val="minor"/>
    </font>
    <font>
      <b/>
      <i/>
      <sz val="11"/>
      <name val="Calibri"/>
      <family val="2"/>
      <scheme val="minor"/>
    </font>
    <font>
      <sz val="10"/>
      <name val="Arial"/>
      <family val="2"/>
    </font>
    <font>
      <sz val="10"/>
      <color indexed="8"/>
      <name val="Arial"/>
      <family val="2"/>
    </font>
    <font>
      <i/>
      <sz val="11"/>
      <color rgb="FFFF0000"/>
      <name val="Calibri"/>
      <family val="2"/>
      <scheme val="minor"/>
    </font>
    <font>
      <b/>
      <i/>
      <sz val="11"/>
      <color rgb="FFFF0000"/>
      <name val="Calibri"/>
      <family val="2"/>
      <scheme val="minor"/>
    </font>
    <font>
      <b/>
      <sz val="11"/>
      <color rgb="FFFF0000"/>
      <name val="Calibri"/>
      <family val="2"/>
      <scheme val="minor"/>
    </font>
    <font>
      <b/>
      <sz val="11"/>
      <color theme="7" tint="-0.249977111117893"/>
      <name val="Calibri"/>
      <family val="2"/>
      <scheme val="minor"/>
    </font>
    <font>
      <b/>
      <sz val="11"/>
      <color theme="0"/>
      <name val="Calibri"/>
      <family val="2"/>
      <scheme val="minor"/>
    </font>
    <font>
      <sz val="11"/>
      <color theme="0"/>
      <name val="Calibri"/>
      <family val="2"/>
      <scheme val="minor"/>
    </font>
    <font>
      <sz val="11"/>
      <color rgb="FFFF0000"/>
      <name val="Arial"/>
      <family val="2"/>
    </font>
    <font>
      <u/>
      <sz val="11"/>
      <name val="Calibri"/>
      <family val="2"/>
      <scheme val="minor"/>
    </font>
    <font>
      <b/>
      <u/>
      <sz val="9"/>
      <color indexed="81"/>
      <name val="Tahoma"/>
      <family val="2"/>
    </font>
    <font>
      <b/>
      <sz val="16"/>
      <name val="Calibri"/>
      <family val="2"/>
      <scheme val="minor"/>
    </font>
    <font>
      <i/>
      <sz val="11"/>
      <color theme="4"/>
      <name val="Calibri"/>
      <family val="2"/>
      <scheme val="minor"/>
    </font>
    <font>
      <b/>
      <i/>
      <sz val="9"/>
      <color rgb="FF000000"/>
      <name val="Calibri"/>
      <family val="2"/>
    </font>
    <font>
      <i/>
      <sz val="11"/>
      <color rgb="FF000000"/>
      <name val="Calibri"/>
      <family val="2"/>
      <scheme val="minor"/>
    </font>
    <font>
      <sz val="11"/>
      <color indexed="81"/>
      <name val="Calibri"/>
      <family val="2"/>
      <scheme val="minor"/>
    </font>
    <font>
      <b/>
      <sz val="10"/>
      <name val="Arial"/>
      <family val="2"/>
    </font>
    <font>
      <sz val="10"/>
      <color theme="1"/>
      <name val="Arial"/>
      <family val="2"/>
    </font>
    <font>
      <sz val="11"/>
      <name val="Arial"/>
      <family val="2"/>
    </font>
  </fonts>
  <fills count="20">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EAAAA"/>
        <bgColor indexed="64"/>
      </patternFill>
    </fill>
    <fill>
      <patternFill patternType="solid">
        <fgColor rgb="FFD9E1F2"/>
        <bgColor indexed="64"/>
      </patternFill>
    </fill>
    <fill>
      <patternFill patternType="solid">
        <fgColor rgb="FFE7E6E6"/>
        <bgColor indexed="64"/>
      </patternFill>
    </fill>
    <fill>
      <patternFill patternType="solid">
        <fgColor rgb="FFFFFFFF"/>
        <bgColor rgb="FF000000"/>
      </patternFill>
    </fill>
    <fill>
      <patternFill patternType="solid">
        <fgColor rgb="FFAEAAAA"/>
        <bgColor rgb="FF000000"/>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indexed="22"/>
        <bgColor indexed="64"/>
      </patternFill>
    </fill>
    <fill>
      <patternFill patternType="solid">
        <fgColor theme="9" tint="0.79998168889431442"/>
        <bgColor indexed="64"/>
      </patternFill>
    </fill>
  </fills>
  <borders count="143">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hair">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hair">
        <color indexed="64"/>
      </top>
      <bottom style="hair">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indexed="64"/>
      </right>
      <top style="medium">
        <color rgb="FF000000"/>
      </top>
      <bottom style="hair">
        <color indexed="64"/>
      </bottom>
      <diagonal/>
    </border>
    <border>
      <left/>
      <right style="thin">
        <color indexed="64"/>
      </right>
      <top style="medium">
        <color rgb="FF000000"/>
      </top>
      <bottom/>
      <diagonal/>
    </border>
    <border>
      <left style="thin">
        <color indexed="64"/>
      </left>
      <right style="thin">
        <color indexed="64"/>
      </right>
      <top style="medium">
        <color rgb="FF000000"/>
      </top>
      <bottom style="hair">
        <color indexed="64"/>
      </bottom>
      <diagonal/>
    </border>
    <border>
      <left style="thin">
        <color indexed="64"/>
      </left>
      <right/>
      <top style="medium">
        <color rgb="FF000000"/>
      </top>
      <bottom style="hair">
        <color indexed="64"/>
      </bottom>
      <diagonal/>
    </border>
    <border>
      <left style="thin">
        <color indexed="64"/>
      </left>
      <right style="medium">
        <color rgb="FF000000"/>
      </right>
      <top style="medium">
        <color rgb="FF000000"/>
      </top>
      <bottom style="hair">
        <color indexed="64"/>
      </bottom>
      <diagonal/>
    </border>
    <border>
      <left style="medium">
        <color rgb="FF000000"/>
      </left>
      <right style="thin">
        <color indexed="64"/>
      </right>
      <top style="hair">
        <color indexed="64"/>
      </top>
      <bottom style="hair">
        <color indexed="64"/>
      </bottom>
      <diagonal/>
    </border>
    <border>
      <left style="thin">
        <color indexed="64"/>
      </left>
      <right style="medium">
        <color rgb="FF000000"/>
      </right>
      <top style="hair">
        <color indexed="64"/>
      </top>
      <bottom style="hair">
        <color indexed="64"/>
      </bottom>
      <diagonal/>
    </border>
    <border>
      <left style="medium">
        <color rgb="FF000000"/>
      </left>
      <right style="thin">
        <color indexed="64"/>
      </right>
      <top style="hair">
        <color indexed="64"/>
      </top>
      <bottom/>
      <diagonal/>
    </border>
    <border>
      <left style="thin">
        <color indexed="64"/>
      </left>
      <right style="medium">
        <color rgb="FF000000"/>
      </right>
      <top style="hair">
        <color indexed="64"/>
      </top>
      <bottom/>
      <diagonal/>
    </border>
    <border>
      <left style="medium">
        <color rgb="FF000000"/>
      </left>
      <right style="thin">
        <color indexed="64"/>
      </right>
      <top style="hair">
        <color indexed="64"/>
      </top>
      <bottom style="medium">
        <color rgb="FF000000"/>
      </bottom>
      <diagonal/>
    </border>
    <border>
      <left/>
      <right style="thin">
        <color indexed="64"/>
      </right>
      <top style="hair">
        <color indexed="64"/>
      </top>
      <bottom style="medium">
        <color rgb="FF000000"/>
      </bottom>
      <diagonal/>
    </border>
    <border>
      <left style="thin">
        <color indexed="64"/>
      </left>
      <right style="thin">
        <color indexed="64"/>
      </right>
      <top style="hair">
        <color indexed="64"/>
      </top>
      <bottom style="medium">
        <color rgb="FF000000"/>
      </bottom>
      <diagonal/>
    </border>
    <border>
      <left style="thin">
        <color indexed="64"/>
      </left>
      <right/>
      <top style="hair">
        <color indexed="64"/>
      </top>
      <bottom style="medium">
        <color rgb="FF000000"/>
      </bottom>
      <diagonal/>
    </border>
    <border>
      <left style="thin">
        <color indexed="64"/>
      </left>
      <right style="medium">
        <color rgb="FF000000"/>
      </right>
      <top style="hair">
        <color indexed="64"/>
      </top>
      <bottom style="medium">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bottom style="medium">
        <color rgb="FF000000"/>
      </bottom>
      <diagonal/>
    </border>
    <border>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top/>
      <bottom style="medium">
        <color rgb="FF000000"/>
      </bottom>
      <diagonal/>
    </border>
    <border>
      <left style="thin">
        <color indexed="64"/>
      </left>
      <right style="medium">
        <color rgb="FF000000"/>
      </right>
      <top/>
      <bottom style="medium">
        <color rgb="FF000000"/>
      </bottom>
      <diagonal/>
    </border>
    <border>
      <left/>
      <right style="thin">
        <color indexed="64"/>
      </right>
      <top/>
      <bottom style="hair">
        <color indexed="64"/>
      </bottom>
      <diagonal/>
    </border>
    <border>
      <left/>
      <right style="medium">
        <color rgb="FF000000"/>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right style="medium">
        <color indexed="64"/>
      </right>
      <top style="hair">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rgb="FF000000"/>
      </left>
      <right style="thin">
        <color rgb="FF000000"/>
      </right>
      <top style="medium">
        <color indexed="64"/>
      </top>
      <bottom style="thin">
        <color rgb="FF000000"/>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rgb="FF000000"/>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6">
    <xf numFmtId="0" fontId="0" fillId="0" borderId="0"/>
    <xf numFmtId="0" fontId="15" fillId="0" borderId="0" applyNumberFormat="0" applyFill="0" applyBorder="0" applyAlignment="0" applyProtection="0"/>
    <xf numFmtId="9" fontId="28" fillId="0" borderId="0" applyFont="0" applyFill="0" applyBorder="0" applyAlignment="0" applyProtection="0"/>
    <xf numFmtId="0" fontId="28" fillId="0" borderId="0"/>
    <xf numFmtId="0" fontId="35" fillId="0" borderId="0">
      <alignment vertical="top"/>
    </xf>
    <xf numFmtId="0" fontId="36" fillId="0" borderId="0"/>
  </cellStyleXfs>
  <cellXfs count="622">
    <xf numFmtId="0" fontId="0" fillId="0" borderId="0" xfId="0"/>
    <xf numFmtId="0" fontId="0" fillId="0" borderId="0" xfId="0" applyAlignment="1">
      <alignment horizontal="left"/>
    </xf>
    <xf numFmtId="0" fontId="0" fillId="2" borderId="2" xfId="0" applyFill="1" applyBorder="1" applyProtection="1">
      <protection locked="0"/>
    </xf>
    <xf numFmtId="0" fontId="0" fillId="2" borderId="2" xfId="0" applyFill="1" applyBorder="1" applyAlignment="1" applyProtection="1">
      <alignment horizontal="left"/>
      <protection locked="0"/>
    </xf>
    <xf numFmtId="0" fontId="0" fillId="2" borderId="3" xfId="0" applyFill="1" applyBorder="1" applyProtection="1">
      <protection locked="0"/>
    </xf>
    <xf numFmtId="0" fontId="1" fillId="0" borderId="0" xfId="0" applyFont="1"/>
    <xf numFmtId="0" fontId="0" fillId="0" borderId="0" xfId="0" applyAlignment="1">
      <alignment vertical="center"/>
    </xf>
    <xf numFmtId="0" fontId="4" fillId="0" borderId="0" xfId="0" applyFont="1" applyAlignment="1">
      <alignment vertical="center" wrapText="1"/>
    </xf>
    <xf numFmtId="0" fontId="10" fillId="0" borderId="0" xfId="0" applyFont="1"/>
    <xf numFmtId="0" fontId="0" fillId="0" borderId="0" xfId="0" applyAlignment="1">
      <alignment vertical="center" wrapText="1"/>
    </xf>
    <xf numFmtId="0" fontId="11" fillId="0" borderId="0" xfId="0" applyFont="1" applyAlignment="1">
      <alignment vertical="center"/>
    </xf>
    <xf numFmtId="0" fontId="14" fillId="0" borderId="0" xfId="0" applyFont="1" applyAlignment="1">
      <alignment vertical="center"/>
    </xf>
    <xf numFmtId="0" fontId="0" fillId="2" borderId="17" xfId="0" applyFill="1" applyBorder="1" applyProtection="1">
      <protection locked="0"/>
    </xf>
    <xf numFmtId="9" fontId="0" fillId="0" borderId="0" xfId="0" applyNumberFormat="1"/>
    <xf numFmtId="0" fontId="0" fillId="0" borderId="0" xfId="0" applyAlignment="1">
      <alignment horizontal="center"/>
    </xf>
    <xf numFmtId="0" fontId="7" fillId="0" borderId="0" xfId="0" applyFont="1" applyAlignment="1">
      <alignment horizontal="left" vertical="top" wrapText="1"/>
    </xf>
    <xf numFmtId="0" fontId="7" fillId="0" borderId="0" xfId="0" applyFont="1" applyAlignment="1">
      <alignment horizontal="left" vertical="top"/>
    </xf>
    <xf numFmtId="0" fontId="15" fillId="0" borderId="0" xfId="1"/>
    <xf numFmtId="0" fontId="7" fillId="0" borderId="0" xfId="0" applyFont="1" applyAlignment="1">
      <alignment horizontal="center" vertical="top"/>
    </xf>
    <xf numFmtId="0" fontId="0" fillId="2" borderId="2" xfId="0" applyFill="1" applyBorder="1" applyAlignment="1" applyProtection="1">
      <alignment horizontal="center"/>
      <protection locked="0"/>
    </xf>
    <xf numFmtId="0" fontId="16" fillId="0" borderId="0" xfId="0" applyFont="1"/>
    <xf numFmtId="0" fontId="0" fillId="0" borderId="0" xfId="0" applyAlignment="1">
      <alignment wrapText="1"/>
    </xf>
    <xf numFmtId="0" fontId="0" fillId="0" borderId="0" xfId="0" applyAlignment="1">
      <alignment vertical="top"/>
    </xf>
    <xf numFmtId="0" fontId="0" fillId="2" borderId="2" xfId="0"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2" borderId="4" xfId="0" quotePrefix="1" applyFill="1" applyBorder="1" applyAlignment="1" applyProtection="1">
      <alignment vertical="top" wrapText="1"/>
      <protection locked="0"/>
    </xf>
    <xf numFmtId="0" fontId="0" fillId="2" borderId="3"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0" fillId="0" borderId="0" xfId="0" applyAlignment="1">
      <alignment horizontal="right" vertical="top" wrapText="1"/>
    </xf>
    <xf numFmtId="0" fontId="1" fillId="0" borderId="0" xfId="0" applyFont="1" applyAlignment="1">
      <alignment horizontal="center" vertical="top"/>
    </xf>
    <xf numFmtId="0" fontId="0" fillId="2" borderId="17" xfId="0" applyFill="1" applyBorder="1" applyAlignment="1" applyProtection="1">
      <alignment horizontal="center" vertical="top" wrapText="1"/>
      <protection locked="0"/>
    </xf>
    <xf numFmtId="0" fontId="0" fillId="2" borderId="17" xfId="0" applyFill="1" applyBorder="1" applyAlignment="1" applyProtection="1">
      <alignment vertical="top" wrapText="1"/>
      <protection locked="0"/>
    </xf>
    <xf numFmtId="0" fontId="0" fillId="2" borderId="2" xfId="0" applyFill="1" applyBorder="1" applyAlignment="1" applyProtection="1">
      <alignment horizontal="center" vertical="top" wrapText="1"/>
      <protection locked="0"/>
    </xf>
    <xf numFmtId="0" fontId="0" fillId="2" borderId="4" xfId="0" applyFill="1" applyBorder="1" applyAlignment="1" applyProtection="1">
      <alignment horizontal="center" vertical="top" wrapText="1"/>
      <protection locked="0"/>
    </xf>
    <xf numFmtId="0" fontId="0" fillId="2" borderId="3" xfId="0" applyFill="1" applyBorder="1" applyAlignment="1" applyProtection="1">
      <alignment horizontal="center" vertical="top" wrapText="1"/>
      <protection locked="0"/>
    </xf>
    <xf numFmtId="0" fontId="0" fillId="2" borderId="7" xfId="0" applyFill="1" applyBorder="1" applyAlignment="1" applyProtection="1">
      <alignment horizontal="center" vertical="top" wrapText="1"/>
      <protection locked="0"/>
    </xf>
    <xf numFmtId="0" fontId="0" fillId="2" borderId="3" xfId="0" applyFill="1" applyBorder="1" applyAlignment="1" applyProtection="1">
      <alignment horizontal="center"/>
      <protection locked="0"/>
    </xf>
    <xf numFmtId="0" fontId="4" fillId="0" borderId="0" xfId="0" applyFont="1" applyAlignment="1">
      <alignment vertical="top"/>
    </xf>
    <xf numFmtId="0" fontId="1" fillId="0" borderId="0" xfId="0" applyFont="1" applyAlignment="1">
      <alignment horizontal="center"/>
    </xf>
    <xf numFmtId="0" fontId="8" fillId="0" borderId="0" xfId="0" applyFont="1"/>
    <xf numFmtId="0" fontId="18" fillId="0" borderId="0" xfId="0" applyFont="1" applyAlignment="1">
      <alignment horizontal="left" vertical="top"/>
    </xf>
    <xf numFmtId="0" fontId="18" fillId="0" borderId="0" xfId="0" applyFont="1" applyAlignment="1">
      <alignment horizontal="center" vertical="top"/>
    </xf>
    <xf numFmtId="0" fontId="0" fillId="2" borderId="23" xfId="0" applyFill="1" applyBorder="1" applyAlignment="1" applyProtection="1">
      <alignment horizontal="center"/>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5" fillId="3" borderId="0" xfId="0" applyFont="1" applyFill="1"/>
    <xf numFmtId="0" fontId="12" fillId="3" borderId="0" xfId="0" applyFont="1" applyFill="1" applyAlignment="1">
      <alignment horizontal="left" vertical="center" wrapText="1"/>
    </xf>
    <xf numFmtId="0" fontId="5" fillId="3" borderId="0" xfId="0" applyFont="1" applyFill="1" applyAlignment="1">
      <alignment vertical="center"/>
    </xf>
    <xf numFmtId="0" fontId="13" fillId="3" borderId="0" xfId="0" applyFont="1" applyFill="1" applyAlignment="1">
      <alignment vertical="center"/>
    </xf>
    <xf numFmtId="0" fontId="13" fillId="3" borderId="0" xfId="0" applyFont="1" applyFill="1" applyAlignment="1">
      <alignment horizontal="left" vertical="top"/>
    </xf>
    <xf numFmtId="0" fontId="5" fillId="3" borderId="0" xfId="0" applyFont="1" applyFill="1" applyAlignment="1">
      <alignment horizontal="left" vertical="center" wrapText="1"/>
    </xf>
    <xf numFmtId="0" fontId="5" fillId="3" borderId="0" xfId="0" applyFont="1" applyFill="1" applyAlignment="1">
      <alignment vertical="center" wrapText="1"/>
    </xf>
    <xf numFmtId="0" fontId="5" fillId="3" borderId="0" xfId="0" applyFont="1" applyFill="1" applyAlignment="1">
      <alignment horizontal="left" vertical="top"/>
    </xf>
    <xf numFmtId="0" fontId="0" fillId="0" borderId="0" xfId="0" applyAlignment="1">
      <alignment horizontal="center" vertical="top"/>
    </xf>
    <xf numFmtId="0" fontId="1" fillId="0" borderId="0" xfId="0" applyFont="1" applyAlignment="1" applyProtection="1">
      <alignment horizontal="center" vertical="top"/>
      <protection locked="0"/>
    </xf>
    <xf numFmtId="0" fontId="1" fillId="0" borderId="0" xfId="0" applyFont="1" applyAlignment="1">
      <alignment vertical="top"/>
    </xf>
    <xf numFmtId="0" fontId="10" fillId="0" borderId="0" xfId="0" applyFont="1" applyAlignment="1">
      <alignment horizontal="left"/>
    </xf>
    <xf numFmtId="0" fontId="1" fillId="0" borderId="0" xfId="0" applyFont="1" applyAlignment="1">
      <alignment horizontal="left"/>
    </xf>
    <xf numFmtId="9" fontId="0" fillId="0" borderId="25" xfId="0" applyNumberFormat="1" applyBorder="1" applyAlignment="1">
      <alignment horizontal="center" vertical="top"/>
    </xf>
    <xf numFmtId="9" fontId="0" fillId="7" borderId="2" xfId="0" applyNumberFormat="1" applyFill="1" applyBorder="1" applyAlignment="1" applyProtection="1">
      <alignment horizontal="center"/>
      <protection locked="0"/>
    </xf>
    <xf numFmtId="9" fontId="0" fillId="7" borderId="4" xfId="0" applyNumberFormat="1" applyFill="1" applyBorder="1" applyAlignment="1" applyProtection="1">
      <alignment horizontal="center"/>
      <protection locked="0"/>
    </xf>
    <xf numFmtId="0" fontId="0" fillId="8" borderId="0" xfId="0" applyFill="1"/>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wrapText="1"/>
    </xf>
    <xf numFmtId="0" fontId="1" fillId="0" borderId="42" xfId="0" applyFont="1" applyBorder="1" applyAlignment="1">
      <alignment horizontal="center" wrapText="1"/>
    </xf>
    <xf numFmtId="0" fontId="1" fillId="0" borderId="42" xfId="0" applyFont="1" applyBorder="1" applyAlignment="1">
      <alignment wrapText="1"/>
    </xf>
    <xf numFmtId="0" fontId="0" fillId="0" borderId="42" xfId="0" applyBorder="1" applyAlignment="1">
      <alignment wrapText="1"/>
    </xf>
    <xf numFmtId="0" fontId="1" fillId="0" borderId="43" xfId="0" applyFont="1" applyBorder="1" applyAlignment="1">
      <alignment horizontal="center" wrapText="1"/>
    </xf>
    <xf numFmtId="0" fontId="0" fillId="2" borderId="44" xfId="0" applyFill="1" applyBorder="1" applyAlignment="1" applyProtection="1">
      <alignment horizontal="center" vertical="top" wrapText="1"/>
      <protection locked="0"/>
    </xf>
    <xf numFmtId="0" fontId="0" fillId="2" borderId="45" xfId="0" applyFill="1" applyBorder="1" applyAlignment="1" applyProtection="1">
      <alignment horizontal="center" vertical="top" wrapText="1"/>
      <protection locked="0"/>
    </xf>
    <xf numFmtId="0" fontId="0" fillId="2" borderId="45" xfId="0" applyFill="1" applyBorder="1" applyAlignment="1" applyProtection="1">
      <alignment vertical="top" wrapText="1"/>
      <protection locked="0"/>
    </xf>
    <xf numFmtId="0" fontId="0" fillId="2" borderId="46" xfId="0" applyFill="1" applyBorder="1" applyAlignment="1" applyProtection="1">
      <alignment vertical="top" wrapText="1"/>
      <protection locked="0"/>
    </xf>
    <xf numFmtId="0" fontId="0" fillId="2" borderId="46" xfId="0" applyFill="1" applyBorder="1" applyAlignment="1" applyProtection="1">
      <alignment horizontal="center" vertical="top" wrapText="1"/>
      <protection locked="0"/>
    </xf>
    <xf numFmtId="0" fontId="0" fillId="2" borderId="47" xfId="0" applyFill="1" applyBorder="1" applyAlignment="1" applyProtection="1">
      <alignment horizontal="center" vertical="top" wrapText="1"/>
      <protection locked="0"/>
    </xf>
    <xf numFmtId="0" fontId="0" fillId="2" borderId="47" xfId="0" applyFill="1" applyBorder="1" applyAlignment="1" applyProtection="1">
      <alignment vertical="top" wrapText="1"/>
      <protection locked="0"/>
    </xf>
    <xf numFmtId="0" fontId="0" fillId="2" borderId="48" xfId="0" applyFill="1" applyBorder="1" applyAlignment="1" applyProtection="1">
      <alignment horizontal="center" vertical="top" wrapText="1"/>
      <protection locked="0"/>
    </xf>
    <xf numFmtId="0" fontId="0" fillId="2" borderId="49" xfId="0" applyFill="1" applyBorder="1" applyAlignment="1" applyProtection="1">
      <alignment horizontal="center" vertical="top" wrapText="1"/>
      <protection locked="0"/>
    </xf>
    <xf numFmtId="0" fontId="0" fillId="2" borderId="50" xfId="0" applyFill="1" applyBorder="1" applyAlignment="1" applyProtection="1">
      <alignment horizontal="center" vertical="top" wrapText="1"/>
      <protection locked="0"/>
    </xf>
    <xf numFmtId="0" fontId="0" fillId="2" borderId="51" xfId="0" applyFill="1" applyBorder="1" applyAlignment="1" applyProtection="1">
      <alignment horizontal="center" vertical="top" wrapText="1"/>
      <protection locked="0"/>
    </xf>
    <xf numFmtId="0" fontId="0" fillId="2" borderId="52" xfId="0" applyFill="1" applyBorder="1" applyAlignment="1" applyProtection="1">
      <alignment horizontal="center" vertical="top" wrapText="1"/>
      <protection locked="0"/>
    </xf>
    <xf numFmtId="0" fontId="0" fillId="2" borderId="53" xfId="0" applyFill="1" applyBorder="1" applyAlignment="1" applyProtection="1">
      <alignment horizontal="center" vertical="top" wrapText="1"/>
      <protection locked="0"/>
    </xf>
    <xf numFmtId="0" fontId="0" fillId="2" borderId="54" xfId="0" applyFill="1" applyBorder="1" applyAlignment="1" applyProtection="1">
      <alignment horizontal="center" vertical="top" wrapText="1"/>
      <protection locked="0"/>
    </xf>
    <xf numFmtId="0" fontId="0" fillId="2" borderId="54" xfId="0" applyFill="1" applyBorder="1" applyAlignment="1" applyProtection="1">
      <alignment vertical="top" wrapText="1"/>
      <protection locked="0"/>
    </xf>
    <xf numFmtId="0" fontId="0" fillId="2" borderId="55" xfId="0" applyFill="1" applyBorder="1" applyAlignment="1" applyProtection="1">
      <alignment vertical="top" wrapText="1"/>
      <protection locked="0"/>
    </xf>
    <xf numFmtId="0" fontId="0" fillId="2" borderId="55" xfId="0" applyFill="1" applyBorder="1" applyAlignment="1" applyProtection="1">
      <alignment horizontal="center" vertical="top" wrapText="1"/>
      <protection locked="0"/>
    </xf>
    <xf numFmtId="0" fontId="0" fillId="2" borderId="56" xfId="0" applyFill="1" applyBorder="1" applyAlignment="1" applyProtection="1">
      <alignment horizontal="center" vertical="top" wrapText="1"/>
      <protection locked="0"/>
    </xf>
    <xf numFmtId="0" fontId="0" fillId="2" borderId="56" xfId="0" applyFill="1" applyBorder="1" applyAlignment="1" applyProtection="1">
      <alignment vertical="top" wrapText="1"/>
      <protection locked="0"/>
    </xf>
    <xf numFmtId="0" fontId="0" fillId="2" borderId="57" xfId="0" applyFill="1" applyBorder="1" applyAlignment="1" applyProtection="1">
      <alignment horizontal="center" vertical="top" wrapText="1"/>
      <protection locked="0"/>
    </xf>
    <xf numFmtId="0" fontId="0" fillId="2" borderId="44" xfId="0" applyFill="1" applyBorder="1" applyAlignment="1" applyProtection="1">
      <alignment horizontal="center"/>
      <protection locked="0"/>
    </xf>
    <xf numFmtId="0" fontId="0" fillId="2" borderId="45" xfId="0" applyFill="1" applyBorder="1" applyProtection="1">
      <protection locked="0"/>
    </xf>
    <xf numFmtId="0" fontId="0" fillId="2" borderId="46" xfId="0" applyFill="1" applyBorder="1" applyProtection="1">
      <protection locked="0"/>
    </xf>
    <xf numFmtId="0" fontId="0" fillId="2" borderId="46" xfId="0" applyFill="1" applyBorder="1" applyAlignment="1" applyProtection="1">
      <alignment horizontal="center"/>
      <protection locked="0"/>
    </xf>
    <xf numFmtId="0" fontId="0" fillId="2" borderId="48" xfId="0" applyFill="1" applyBorder="1" applyAlignment="1" applyProtection="1">
      <alignment horizontal="center"/>
      <protection locked="0"/>
    </xf>
    <xf numFmtId="0" fontId="0" fillId="2" borderId="49" xfId="0" applyFill="1" applyBorder="1" applyAlignment="1" applyProtection="1">
      <alignment horizontal="center"/>
      <protection locked="0"/>
    </xf>
    <xf numFmtId="0" fontId="0" fillId="2" borderId="50" xfId="0" applyFill="1" applyBorder="1" applyAlignment="1" applyProtection="1">
      <alignment horizontal="center"/>
      <protection locked="0"/>
    </xf>
    <xf numFmtId="0" fontId="0" fillId="2" borderId="51" xfId="0" applyFill="1" applyBorder="1" applyAlignment="1" applyProtection="1">
      <alignment horizontal="center"/>
      <protection locked="0"/>
    </xf>
    <xf numFmtId="0" fontId="0" fillId="2" borderId="52" xfId="0" applyFill="1" applyBorder="1" applyAlignment="1" applyProtection="1">
      <alignment horizontal="center"/>
      <protection locked="0"/>
    </xf>
    <xf numFmtId="0" fontId="0" fillId="2" borderId="53" xfId="0" applyFill="1" applyBorder="1" applyAlignment="1" applyProtection="1">
      <alignment horizontal="center"/>
      <protection locked="0"/>
    </xf>
    <xf numFmtId="0" fontId="0" fillId="2" borderId="54" xfId="0" applyFill="1" applyBorder="1" applyProtection="1">
      <protection locked="0"/>
    </xf>
    <xf numFmtId="0" fontId="0" fillId="2" borderId="55" xfId="0" applyFill="1" applyBorder="1" applyAlignment="1" applyProtection="1">
      <alignment horizontal="center"/>
      <protection locked="0"/>
    </xf>
    <xf numFmtId="0" fontId="0" fillId="2" borderId="57" xfId="0" applyFill="1" applyBorder="1" applyAlignment="1" applyProtection="1">
      <alignment horizontal="center"/>
      <protection locked="0"/>
    </xf>
    <xf numFmtId="0" fontId="1" fillId="0" borderId="58"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62" xfId="0" applyFont="1" applyBorder="1" applyAlignment="1">
      <alignment horizontal="center"/>
    </xf>
    <xf numFmtId="0" fontId="1" fillId="0" borderId="63" xfId="0" applyFont="1" applyBorder="1"/>
    <xf numFmtId="0" fontId="0" fillId="0" borderId="64" xfId="0" applyBorder="1"/>
    <xf numFmtId="0" fontId="0" fillId="0" borderId="64" xfId="0" applyBorder="1" applyAlignment="1">
      <alignment horizontal="center"/>
    </xf>
    <xf numFmtId="0" fontId="1" fillId="0" borderId="66" xfId="0" applyFont="1" applyBorder="1" applyAlignment="1">
      <alignment horizontal="center"/>
    </xf>
    <xf numFmtId="0" fontId="1" fillId="0" borderId="64" xfId="0" applyFont="1" applyBorder="1"/>
    <xf numFmtId="0" fontId="1" fillId="0" borderId="62" xfId="0" applyFont="1" applyBorder="1" applyAlignment="1">
      <alignment horizontal="left"/>
    </xf>
    <xf numFmtId="0" fontId="0" fillId="0" borderId="37" xfId="0" applyBorder="1" applyAlignment="1">
      <alignment horizontal="center"/>
    </xf>
    <xf numFmtId="0" fontId="0" fillId="0" borderId="66" xfId="0" applyBorder="1"/>
    <xf numFmtId="0" fontId="0" fillId="0" borderId="36" xfId="0" applyBorder="1" applyAlignment="1">
      <alignment horizontal="center"/>
    </xf>
    <xf numFmtId="0" fontId="0" fillId="2" borderId="47" xfId="0" applyFill="1" applyBorder="1" applyAlignment="1" applyProtection="1">
      <alignment horizontal="center"/>
      <protection locked="0"/>
    </xf>
    <xf numFmtId="0" fontId="21" fillId="0" borderId="20" xfId="0" applyFont="1" applyBorder="1"/>
    <xf numFmtId="0" fontId="19" fillId="9" borderId="0" xfId="0" applyFont="1" applyFill="1" applyAlignment="1">
      <alignment horizontal="left"/>
    </xf>
    <xf numFmtId="14" fontId="19" fillId="9" borderId="0" xfId="0" applyNumberFormat="1" applyFont="1" applyFill="1" applyAlignment="1">
      <alignment horizontal="left"/>
    </xf>
    <xf numFmtId="0" fontId="7" fillId="0" borderId="0" xfId="0" applyFont="1" applyAlignment="1">
      <alignment horizontal="left" wrapText="1"/>
    </xf>
    <xf numFmtId="0" fontId="0" fillId="2" borderId="4"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56" xfId="0" applyFill="1" applyBorder="1" applyAlignment="1" applyProtection="1">
      <alignment horizontal="center"/>
      <protection locked="0"/>
    </xf>
    <xf numFmtId="0" fontId="0" fillId="0" borderId="65" xfId="0" applyBorder="1" applyAlignment="1">
      <alignment horizontal="center"/>
    </xf>
    <xf numFmtId="0" fontId="5" fillId="3" borderId="0" xfId="0" quotePrefix="1" applyFont="1" applyFill="1" applyAlignment="1">
      <alignment vertical="center"/>
    </xf>
    <xf numFmtId="0" fontId="0" fillId="0" borderId="68" xfId="0" applyBorder="1" applyAlignment="1" applyProtection="1">
      <alignment horizontal="center" vertical="center"/>
      <protection locked="0"/>
    </xf>
    <xf numFmtId="0" fontId="5" fillId="6" borderId="0" xfId="0" applyFont="1" applyFill="1" applyAlignment="1">
      <alignment horizontal="left" vertical="top"/>
    </xf>
    <xf numFmtId="0" fontId="5" fillId="6" borderId="0" xfId="0" applyFont="1" applyFill="1" applyAlignment="1">
      <alignment vertical="center"/>
    </xf>
    <xf numFmtId="0" fontId="5" fillId="6" borderId="0" xfId="0" applyFont="1" applyFill="1"/>
    <xf numFmtId="0" fontId="13" fillId="6" borderId="0" xfId="0" applyFont="1" applyFill="1" applyAlignment="1">
      <alignment vertical="center"/>
    </xf>
    <xf numFmtId="0" fontId="13" fillId="6" borderId="0" xfId="0" applyFont="1" applyFill="1" applyAlignment="1">
      <alignment horizontal="justify" vertical="center"/>
    </xf>
    <xf numFmtId="0" fontId="5" fillId="6" borderId="0" xfId="0" applyFont="1" applyFill="1" applyAlignment="1">
      <alignment horizontal="right" vertical="top"/>
    </xf>
    <xf numFmtId="0" fontId="1" fillId="0" borderId="0" xfId="0" applyFont="1" applyAlignment="1">
      <alignment wrapText="1"/>
    </xf>
    <xf numFmtId="0" fontId="0" fillId="0" borderId="76" xfId="0" quotePrefix="1" applyBorder="1" applyAlignment="1">
      <alignment horizontal="left" vertical="top" wrapText="1"/>
    </xf>
    <xf numFmtId="0" fontId="0" fillId="0" borderId="77" xfId="0" quotePrefix="1" applyBorder="1" applyAlignment="1">
      <alignment horizontal="left" vertical="top" wrapText="1"/>
    </xf>
    <xf numFmtId="0" fontId="29" fillId="0" borderId="77" xfId="0" applyFont="1" applyBorder="1" applyAlignment="1">
      <alignment wrapText="1"/>
    </xf>
    <xf numFmtId="0" fontId="8" fillId="0" borderId="77" xfId="3" applyFont="1" applyBorder="1"/>
    <xf numFmtId="0" fontId="8" fillId="0" borderId="77" xfId="0" applyFont="1" applyBorder="1" applyAlignment="1">
      <alignment wrapText="1"/>
    </xf>
    <xf numFmtId="0" fontId="0" fillId="0" borderId="77" xfId="0" applyBorder="1" applyAlignment="1">
      <alignment vertical="top"/>
    </xf>
    <xf numFmtId="0" fontId="0" fillId="0" borderId="78" xfId="0" applyBorder="1" applyAlignment="1">
      <alignment vertical="top"/>
    </xf>
    <xf numFmtId="0" fontId="30" fillId="0" borderId="21" xfId="0" applyFont="1" applyBorder="1" applyAlignment="1">
      <alignment horizontal="left" vertical="top"/>
    </xf>
    <xf numFmtId="0" fontId="30" fillId="0" borderId="80" xfId="0" applyFont="1" applyBorder="1" applyAlignment="1">
      <alignment horizontal="left" vertical="top"/>
    </xf>
    <xf numFmtId="0" fontId="30" fillId="0" borderId="22" xfId="0" applyFont="1" applyBorder="1" applyAlignment="1">
      <alignment horizontal="left" vertical="top"/>
    </xf>
    <xf numFmtId="0" fontId="30" fillId="0" borderId="80" xfId="0" applyFont="1" applyBorder="1" applyAlignment="1">
      <alignment vertical="top" wrapText="1"/>
    </xf>
    <xf numFmtId="0" fontId="31" fillId="0" borderId="14" xfId="0" applyFont="1" applyBorder="1" applyAlignment="1">
      <alignment vertical="center" wrapText="1"/>
    </xf>
    <xf numFmtId="0" fontId="30" fillId="0" borderId="14" xfId="0" applyFont="1" applyBorder="1" applyAlignment="1">
      <alignment vertical="center" wrapText="1"/>
    </xf>
    <xf numFmtId="0" fontId="30" fillId="0" borderId="22" xfId="0" applyFont="1" applyBorder="1" applyAlignment="1">
      <alignment vertical="top" wrapText="1"/>
    </xf>
    <xf numFmtId="0" fontId="30" fillId="0" borderId="11" xfId="0" applyFont="1" applyBorder="1" applyAlignment="1">
      <alignment vertical="center" wrapText="1"/>
    </xf>
    <xf numFmtId="0" fontId="30" fillId="0" borderId="11" xfId="0" applyFont="1" applyBorder="1" applyAlignment="1">
      <alignment horizontal="left" vertical="center" wrapText="1"/>
    </xf>
    <xf numFmtId="0" fontId="30" fillId="0" borderId="0" xfId="0" applyFont="1" applyAlignment="1">
      <alignment vertical="center" wrapText="1"/>
    </xf>
    <xf numFmtId="0" fontId="31" fillId="0" borderId="0" xfId="0" applyFont="1" applyAlignment="1">
      <alignment vertical="center" wrapText="1"/>
    </xf>
    <xf numFmtId="0" fontId="0" fillId="0" borderId="25" xfId="0" applyBorder="1" applyAlignment="1">
      <alignment horizontal="left" vertical="center" indent="1"/>
    </xf>
    <xf numFmtId="0" fontId="0" fillId="0" borderId="25" xfId="0" applyBorder="1" applyAlignment="1">
      <alignment vertical="top"/>
    </xf>
    <xf numFmtId="0" fontId="0" fillId="0" borderId="25" xfId="0" applyBorder="1" applyAlignment="1">
      <alignment horizontal="left" vertical="top" indent="1"/>
    </xf>
    <xf numFmtId="0" fontId="0" fillId="0" borderId="85" xfId="0" applyBorder="1" applyAlignment="1">
      <alignment horizontal="center"/>
    </xf>
    <xf numFmtId="0" fontId="0" fillId="2" borderId="5" xfId="0" applyFill="1" applyBorder="1" applyAlignment="1" applyProtection="1">
      <alignment horizontal="center"/>
      <protection locked="0"/>
    </xf>
    <xf numFmtId="0" fontId="1" fillId="3" borderId="87" xfId="0" applyFont="1" applyFill="1" applyBorder="1" applyAlignment="1">
      <alignment vertical="center" wrapText="1"/>
    </xf>
    <xf numFmtId="0" fontId="1" fillId="3" borderId="88" xfId="0" applyFont="1" applyFill="1" applyBorder="1" applyAlignment="1">
      <alignment vertical="center" wrapText="1"/>
    </xf>
    <xf numFmtId="0" fontId="1" fillId="3" borderId="88" xfId="0" applyFont="1" applyFill="1" applyBorder="1" applyAlignment="1">
      <alignment horizontal="center" vertical="center" wrapText="1"/>
    </xf>
    <xf numFmtId="0" fontId="9" fillId="3" borderId="88" xfId="0" applyFont="1" applyFill="1" applyBorder="1" applyAlignment="1">
      <alignment horizontal="center" vertical="center" wrapText="1"/>
    </xf>
    <xf numFmtId="0" fontId="1" fillId="3" borderId="89" xfId="0" applyFont="1" applyFill="1" applyBorder="1" applyAlignment="1">
      <alignment horizontal="center" vertical="center" wrapText="1"/>
    </xf>
    <xf numFmtId="0" fontId="1" fillId="0" borderId="70" xfId="0" applyFont="1" applyBorder="1" applyAlignment="1">
      <alignment vertical="center" wrapText="1"/>
    </xf>
    <xf numFmtId="0" fontId="1" fillId="0" borderId="74" xfId="0" applyFont="1" applyBorder="1" applyAlignment="1">
      <alignment vertical="center" wrapText="1"/>
    </xf>
    <xf numFmtId="0" fontId="1" fillId="0" borderId="72" xfId="0" applyFont="1" applyBorder="1" applyAlignment="1">
      <alignment vertical="center" wrapText="1"/>
    </xf>
    <xf numFmtId="0" fontId="0" fillId="0" borderId="25" xfId="0" applyBorder="1" applyAlignment="1" applyProtection="1">
      <alignment horizontal="center" vertical="center"/>
      <protection locked="0"/>
    </xf>
    <xf numFmtId="3" fontId="1" fillId="0" borderId="92" xfId="0" applyNumberFormat="1" applyFont="1" applyBorder="1" applyAlignment="1" applyProtection="1">
      <alignment horizontal="center" vertical="center"/>
      <protection locked="0"/>
    </xf>
    <xf numFmtId="3" fontId="0" fillId="0" borderId="71" xfId="0" applyNumberFormat="1" applyBorder="1" applyAlignment="1" applyProtection="1">
      <alignment horizontal="center" vertical="center"/>
      <protection locked="0"/>
    </xf>
    <xf numFmtId="3" fontId="1" fillId="0" borderId="93" xfId="0" applyNumberFormat="1" applyFont="1" applyBorder="1" applyAlignment="1" applyProtection="1">
      <alignment horizontal="center" vertical="center"/>
      <protection locked="0"/>
    </xf>
    <xf numFmtId="3" fontId="0" fillId="0" borderId="75" xfId="0" applyNumberFormat="1" applyBorder="1" applyAlignment="1" applyProtection="1">
      <alignment horizontal="center" vertical="center"/>
      <protection locked="0"/>
    </xf>
    <xf numFmtId="1" fontId="0" fillId="0" borderId="25" xfId="0" applyNumberFormat="1" applyBorder="1" applyAlignment="1">
      <alignment horizontal="center"/>
    </xf>
    <xf numFmtId="1" fontId="0" fillId="0" borderId="25" xfId="0" applyNumberFormat="1" applyBorder="1" applyAlignment="1" applyProtection="1">
      <alignment horizontal="center" vertical="center"/>
      <protection locked="0"/>
    </xf>
    <xf numFmtId="0" fontId="1" fillId="0" borderId="92"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72" xfId="0" applyFont="1" applyBorder="1" applyAlignment="1">
      <alignment vertical="top"/>
    </xf>
    <xf numFmtId="0" fontId="1" fillId="0" borderId="74" xfId="0" applyFont="1" applyBorder="1" applyAlignment="1">
      <alignment vertical="top"/>
    </xf>
    <xf numFmtId="9" fontId="0" fillId="0" borderId="93" xfId="2" applyFont="1" applyFill="1" applyBorder="1" applyAlignment="1" applyProtection="1">
      <alignment horizontal="center" vertical="center"/>
      <protection locked="0"/>
    </xf>
    <xf numFmtId="2" fontId="0" fillId="0" borderId="73" xfId="0" applyNumberFormat="1" applyBorder="1" applyAlignment="1" applyProtection="1">
      <alignment horizontal="center" vertical="center"/>
      <protection locked="0"/>
    </xf>
    <xf numFmtId="2" fontId="1" fillId="0" borderId="75" xfId="0" applyNumberFormat="1" applyFont="1" applyBorder="1" applyAlignment="1" applyProtection="1">
      <alignment horizontal="center" vertical="center"/>
      <protection locked="0"/>
    </xf>
    <xf numFmtId="0" fontId="0" fillId="0" borderId="25" xfId="0" applyBorder="1" applyAlignment="1">
      <alignment horizontal="center" vertical="center" wrapText="1"/>
    </xf>
    <xf numFmtId="0" fontId="0" fillId="0" borderId="93" xfId="0" applyBorder="1" applyAlignment="1">
      <alignment horizontal="center" vertical="center" wrapText="1"/>
    </xf>
    <xf numFmtId="0" fontId="0" fillId="0" borderId="73" xfId="0" applyBorder="1" applyAlignment="1">
      <alignment horizontal="center" vertical="center" wrapText="1"/>
    </xf>
    <xf numFmtId="0" fontId="0" fillId="0" borderId="75" xfId="0" applyBorder="1" applyAlignment="1">
      <alignment horizontal="center" vertical="center" wrapText="1"/>
    </xf>
    <xf numFmtId="0" fontId="0" fillId="0" borderId="70" xfId="0" applyBorder="1"/>
    <xf numFmtId="0" fontId="1" fillId="0" borderId="92" xfId="0" applyFont="1" applyBorder="1" applyAlignment="1">
      <alignment horizontal="center"/>
    </xf>
    <xf numFmtId="0" fontId="1" fillId="0" borderId="71" xfId="0" applyFont="1" applyBorder="1" applyAlignment="1">
      <alignment horizontal="center"/>
    </xf>
    <xf numFmtId="1" fontId="0" fillId="0" borderId="73" xfId="0" applyNumberFormat="1" applyBorder="1" applyAlignment="1">
      <alignment horizontal="center"/>
    </xf>
    <xf numFmtId="1" fontId="0" fillId="0" borderId="93" xfId="0" applyNumberFormat="1" applyBorder="1" applyAlignment="1">
      <alignment horizontal="center"/>
    </xf>
    <xf numFmtId="1" fontId="0" fillId="0" borderId="75" xfId="0" applyNumberFormat="1" applyBorder="1" applyAlignment="1">
      <alignment horizontal="center"/>
    </xf>
    <xf numFmtId="0" fontId="1" fillId="0" borderId="70" xfId="0" quotePrefix="1" applyFont="1" applyBorder="1" applyAlignment="1">
      <alignment horizontal="center" vertical="center" wrapText="1"/>
    </xf>
    <xf numFmtId="0" fontId="1" fillId="0" borderId="71" xfId="0" quotePrefix="1" applyFont="1" applyBorder="1" applyAlignment="1">
      <alignment horizontal="center" vertical="center" wrapText="1"/>
    </xf>
    <xf numFmtId="0" fontId="1" fillId="12" borderId="72" xfId="0" quotePrefix="1" applyFont="1" applyFill="1" applyBorder="1" applyAlignment="1">
      <alignment horizontal="center" vertical="center" wrapText="1"/>
    </xf>
    <xf numFmtId="0" fontId="1" fillId="12" borderId="73" xfId="0" quotePrefix="1" applyFont="1" applyFill="1" applyBorder="1" applyAlignment="1">
      <alignment horizontal="center" vertical="center" wrapText="1"/>
    </xf>
    <xf numFmtId="0" fontId="0" fillId="12" borderId="72" xfId="0" applyFill="1" applyBorder="1" applyAlignment="1">
      <alignment horizontal="center" vertical="top"/>
    </xf>
    <xf numFmtId="0" fontId="0" fillId="12" borderId="73" xfId="0" applyFill="1" applyBorder="1" applyAlignment="1">
      <alignment horizontal="center" vertical="top"/>
    </xf>
    <xf numFmtId="0" fontId="0" fillId="12" borderId="74" xfId="0" applyFill="1" applyBorder="1" applyAlignment="1">
      <alignment horizontal="center" vertical="top"/>
    </xf>
    <xf numFmtId="0" fontId="0" fillId="12" borderId="75" xfId="0" applyFill="1" applyBorder="1" applyAlignment="1">
      <alignment horizontal="center" vertical="top"/>
    </xf>
    <xf numFmtId="0" fontId="0" fillId="5" borderId="25" xfId="0" applyFill="1" applyBorder="1" applyAlignment="1">
      <alignment vertical="top"/>
    </xf>
    <xf numFmtId="0" fontId="1" fillId="2" borderId="25" xfId="0" applyFont="1" applyFill="1" applyBorder="1" applyAlignment="1" applyProtection="1">
      <alignment vertical="top"/>
      <protection locked="0"/>
    </xf>
    <xf numFmtId="0" fontId="15" fillId="2" borderId="25" xfId="1" applyFill="1" applyBorder="1" applyAlignment="1">
      <alignment vertical="top"/>
    </xf>
    <xf numFmtId="0" fontId="1" fillId="2" borderId="25" xfId="0" applyFont="1" applyFill="1" applyBorder="1" applyAlignment="1" applyProtection="1">
      <alignment horizontal="left" vertical="top"/>
      <protection locked="0"/>
    </xf>
    <xf numFmtId="0" fontId="1" fillId="2" borderId="25" xfId="0" applyFont="1" applyFill="1" applyBorder="1" applyAlignment="1">
      <alignment vertical="top"/>
    </xf>
    <xf numFmtId="0" fontId="15" fillId="2" borderId="25" xfId="1" applyFill="1" applyBorder="1" applyAlignment="1" applyProtection="1">
      <alignment vertical="top"/>
      <protection locked="0"/>
    </xf>
    <xf numFmtId="0" fontId="1" fillId="3" borderId="70" xfId="0" applyFont="1" applyFill="1" applyBorder="1" applyAlignment="1">
      <alignment horizontal="center" vertical="center" wrapText="1"/>
    </xf>
    <xf numFmtId="0" fontId="0" fillId="0" borderId="72" xfId="0" applyBorder="1"/>
    <xf numFmtId="0" fontId="0" fillId="0" borderId="72" xfId="0" applyBorder="1" applyAlignment="1">
      <alignment wrapText="1"/>
    </xf>
    <xf numFmtId="0" fontId="0" fillId="0" borderId="74" xfId="0" applyBorder="1" applyAlignment="1">
      <alignment wrapText="1"/>
    </xf>
    <xf numFmtId="0" fontId="1" fillId="0" borderId="70" xfId="0" applyFont="1" applyBorder="1" applyAlignment="1">
      <alignment vertical="top"/>
    </xf>
    <xf numFmtId="0" fontId="0" fillId="0" borderId="71" xfId="0" applyBorder="1" applyAlignment="1">
      <alignment horizontal="center" vertical="top"/>
    </xf>
    <xf numFmtId="2" fontId="0" fillId="0" borderId="73" xfId="0" applyNumberFormat="1" applyBorder="1" applyAlignment="1">
      <alignment horizontal="center" vertical="top"/>
    </xf>
    <xf numFmtId="0" fontId="1" fillId="0" borderId="94" xfId="0" applyFont="1" applyBorder="1" applyAlignment="1">
      <alignment vertical="top"/>
    </xf>
    <xf numFmtId="0" fontId="1" fillId="4" borderId="96" xfId="0" applyFont="1" applyFill="1" applyBorder="1" applyAlignment="1">
      <alignment vertical="top"/>
    </xf>
    <xf numFmtId="2" fontId="1" fillId="4" borderId="97" xfId="0" applyNumberFormat="1" applyFont="1" applyFill="1" applyBorder="1" applyAlignment="1">
      <alignment horizontal="center" vertical="top"/>
    </xf>
    <xf numFmtId="2" fontId="0" fillId="0" borderId="75" xfId="0" applyNumberFormat="1" applyBorder="1" applyAlignment="1">
      <alignment horizontal="center" vertical="top"/>
    </xf>
    <xf numFmtId="0" fontId="0" fillId="2" borderId="73" xfId="0" applyFill="1" applyBorder="1" applyAlignment="1" applyProtection="1">
      <alignment horizontal="center" vertical="top" wrapText="1"/>
      <protection locked="0"/>
    </xf>
    <xf numFmtId="0" fontId="0" fillId="2" borderId="75" xfId="0" applyFill="1" applyBorder="1" applyAlignment="1" applyProtection="1">
      <alignment horizontal="center" vertical="top" wrapText="1"/>
      <protection locked="0"/>
    </xf>
    <xf numFmtId="0" fontId="1" fillId="0" borderId="98" xfId="0" applyFont="1" applyBorder="1" applyAlignment="1">
      <alignment horizontal="left" vertical="top"/>
    </xf>
    <xf numFmtId="0" fontId="1" fillId="0" borderId="100" xfId="0" applyFont="1" applyBorder="1" applyAlignment="1">
      <alignment horizontal="center" vertical="top"/>
    </xf>
    <xf numFmtId="0" fontId="1" fillId="0" borderId="100" xfId="0" applyFont="1" applyBorder="1" applyAlignment="1">
      <alignment vertical="top"/>
    </xf>
    <xf numFmtId="0" fontId="0" fillId="0" borderId="99" xfId="0" applyBorder="1" applyAlignment="1">
      <alignment horizontal="center" vertical="top" wrapText="1"/>
    </xf>
    <xf numFmtId="0" fontId="0" fillId="2" borderId="102" xfId="0" applyFill="1" applyBorder="1" applyAlignment="1" applyProtection="1">
      <alignment horizontal="center" vertical="top" wrapText="1"/>
      <protection locked="0"/>
    </xf>
    <xf numFmtId="0" fontId="1" fillId="4" borderId="97" xfId="0" applyFont="1" applyFill="1" applyBorder="1" applyAlignment="1">
      <alignment horizontal="center" vertical="top" wrapText="1"/>
    </xf>
    <xf numFmtId="0" fontId="0" fillId="0" borderId="18" xfId="0" applyBorder="1"/>
    <xf numFmtId="0" fontId="0" fillId="0" borderId="10" xfId="0" applyBorder="1"/>
    <xf numFmtId="0" fontId="0" fillId="0" borderId="16" xfId="0" applyBorder="1"/>
    <xf numFmtId="0" fontId="1" fillId="4" borderId="72" xfId="0" applyFont="1" applyFill="1" applyBorder="1" applyAlignment="1">
      <alignment vertical="top"/>
    </xf>
    <xf numFmtId="0" fontId="5" fillId="3" borderId="0" xfId="0" quotePrefix="1" applyFont="1" applyFill="1" applyAlignment="1">
      <alignment horizontal="left" vertical="top" wrapText="1"/>
    </xf>
    <xf numFmtId="0" fontId="1" fillId="0" borderId="88" xfId="0" applyFont="1" applyBorder="1" applyAlignment="1">
      <alignment horizontal="center"/>
    </xf>
    <xf numFmtId="0" fontId="0" fillId="0" borderId="89" xfId="0" applyBorder="1" applyAlignment="1" applyProtection="1">
      <alignment horizontal="center" vertical="center"/>
      <protection locked="0"/>
    </xf>
    <xf numFmtId="0" fontId="20" fillId="0" borderId="88" xfId="0" applyFont="1" applyBorder="1" applyAlignment="1">
      <alignment wrapText="1"/>
    </xf>
    <xf numFmtId="1" fontId="1" fillId="0" borderId="93" xfId="0" applyNumberFormat="1" applyFont="1" applyBorder="1" applyAlignment="1" applyProtection="1">
      <alignment horizontal="center" vertical="center"/>
      <protection locked="0"/>
    </xf>
    <xf numFmtId="2" fontId="0" fillId="0" borderId="75" xfId="0" applyNumberFormat="1" applyBorder="1" applyAlignment="1" applyProtection="1">
      <alignment horizontal="center" vertical="center"/>
      <protection locked="0"/>
    </xf>
    <xf numFmtId="0" fontId="9" fillId="13" borderId="25" xfId="4" applyFont="1" applyFill="1" applyBorder="1" applyAlignment="1">
      <alignment horizontal="center" vertical="center" wrapText="1"/>
    </xf>
    <xf numFmtId="0" fontId="10" fillId="0" borderId="0" xfId="0" applyFont="1" applyAlignment="1">
      <alignment horizontal="left" vertical="top"/>
    </xf>
    <xf numFmtId="0" fontId="0" fillId="0" borderId="0" xfId="0" applyAlignment="1" applyProtection="1">
      <alignment horizontal="left"/>
      <protection locked="0"/>
    </xf>
    <xf numFmtId="0" fontId="10" fillId="0" borderId="0" xfId="0" applyFont="1" applyAlignment="1">
      <alignment horizontal="center" vertical="top"/>
    </xf>
    <xf numFmtId="0" fontId="0" fillId="14" borderId="0" xfId="0" applyFill="1"/>
    <xf numFmtId="0" fontId="22" fillId="0" borderId="0" xfId="0" applyFont="1" applyAlignment="1">
      <alignment horizontal="center" vertical="center" wrapText="1"/>
    </xf>
    <xf numFmtId="0" fontId="0" fillId="0" borderId="110" xfId="0" applyBorder="1" applyAlignment="1">
      <alignment horizontal="center"/>
    </xf>
    <xf numFmtId="0" fontId="0" fillId="2" borderId="113" xfId="0" applyFill="1" applyBorder="1" applyProtection="1">
      <protection locked="0"/>
    </xf>
    <xf numFmtId="0" fontId="0" fillId="2" borderId="114" xfId="0" applyFill="1" applyBorder="1" applyProtection="1">
      <protection locked="0"/>
    </xf>
    <xf numFmtId="0" fontId="0" fillId="2" borderId="115" xfId="0" applyFill="1" applyBorder="1" applyProtection="1">
      <protection locked="0"/>
    </xf>
    <xf numFmtId="0" fontId="0" fillId="2" borderId="115" xfId="0" applyFill="1" applyBorder="1" applyAlignment="1" applyProtection="1">
      <alignment horizontal="left"/>
      <protection locked="0"/>
    </xf>
    <xf numFmtId="9" fontId="0" fillId="7" borderId="115" xfId="0" applyNumberFormat="1" applyFill="1" applyBorder="1" applyAlignment="1" applyProtection="1">
      <alignment horizontal="left"/>
      <protection locked="0"/>
    </xf>
    <xf numFmtId="9" fontId="0" fillId="7" borderId="116" xfId="0" applyNumberFormat="1" applyFill="1" applyBorder="1" applyAlignment="1" applyProtection="1">
      <alignment horizontal="left"/>
      <protection locked="0"/>
    </xf>
    <xf numFmtId="9" fontId="0" fillId="0" borderId="0" xfId="0" applyNumberFormat="1" applyAlignment="1">
      <alignment horizontal="center" vertical="top"/>
    </xf>
    <xf numFmtId="9" fontId="0" fillId="0" borderId="36" xfId="0" applyNumberFormat="1" applyBorder="1" applyAlignment="1">
      <alignment horizontal="center"/>
    </xf>
    <xf numFmtId="9" fontId="0" fillId="7" borderId="108" xfId="0" applyNumberFormat="1" applyFill="1" applyBorder="1" applyAlignment="1" applyProtection="1">
      <alignment horizontal="center"/>
      <protection locked="0"/>
    </xf>
    <xf numFmtId="9" fontId="0" fillId="0" borderId="110" xfId="0" applyNumberFormat="1" applyBorder="1" applyAlignment="1">
      <alignment horizontal="center"/>
    </xf>
    <xf numFmtId="0" fontId="9" fillId="0" borderId="118" xfId="0" applyFont="1" applyBorder="1" applyAlignment="1">
      <alignment horizontal="center" vertical="center" wrapText="1"/>
    </xf>
    <xf numFmtId="0" fontId="1" fillId="0" borderId="118" xfId="0" applyFont="1" applyBorder="1" applyAlignment="1">
      <alignment horizontal="center" vertical="center" wrapText="1"/>
    </xf>
    <xf numFmtId="0" fontId="1" fillId="0" borderId="120" xfId="0" applyFont="1" applyBorder="1" applyAlignment="1">
      <alignment horizontal="center"/>
    </xf>
    <xf numFmtId="9" fontId="0" fillId="0" borderId="85" xfId="0" applyNumberFormat="1" applyBorder="1" applyAlignment="1">
      <alignment horizontal="center"/>
    </xf>
    <xf numFmtId="0" fontId="1" fillId="0" borderId="87" xfId="0" applyFont="1" applyBorder="1" applyAlignment="1">
      <alignment horizontal="center"/>
    </xf>
    <xf numFmtId="0" fontId="1" fillId="3" borderId="117" xfId="0" applyFont="1" applyFill="1" applyBorder="1" applyAlignment="1">
      <alignment horizontal="center" vertical="center" wrapText="1"/>
    </xf>
    <xf numFmtId="0" fontId="1" fillId="0" borderId="88" xfId="0" applyFont="1" applyBorder="1" applyAlignment="1">
      <alignment horizontal="left"/>
    </xf>
    <xf numFmtId="0" fontId="1" fillId="3" borderId="118" xfId="0" applyFont="1" applyFill="1" applyBorder="1" applyAlignment="1">
      <alignment horizontal="center" vertical="center" wrapText="1"/>
    </xf>
    <xf numFmtId="2" fontId="0" fillId="0" borderId="95" xfId="0" applyNumberFormat="1" applyBorder="1" applyAlignment="1">
      <alignment horizontal="center" vertical="top"/>
    </xf>
    <xf numFmtId="0" fontId="0" fillId="2" borderId="107" xfId="0" applyFill="1" applyBorder="1" applyProtection="1">
      <protection locked="0"/>
    </xf>
    <xf numFmtId="0" fontId="0" fillId="2" borderId="108" xfId="0" applyFill="1" applyBorder="1" applyProtection="1">
      <protection locked="0"/>
    </xf>
    <xf numFmtId="49" fontId="0" fillId="2" borderId="100" xfId="0" applyNumberFormat="1" applyFill="1" applyBorder="1" applyAlignment="1" applyProtection="1">
      <alignment horizontal="left"/>
      <protection locked="0"/>
    </xf>
    <xf numFmtId="9" fontId="0" fillId="7" borderId="109" xfId="0" applyNumberFormat="1" applyFill="1" applyBorder="1" applyAlignment="1" applyProtection="1">
      <alignment horizontal="center"/>
      <protection locked="0"/>
    </xf>
    <xf numFmtId="0" fontId="0" fillId="2" borderId="112" xfId="0" applyFill="1" applyBorder="1" applyProtection="1">
      <protection locked="0"/>
    </xf>
    <xf numFmtId="49" fontId="0" fillId="2" borderId="3" xfId="0" applyNumberFormat="1" applyFill="1" applyBorder="1" applyAlignment="1" applyProtection="1">
      <alignment horizontal="left"/>
      <protection locked="0"/>
    </xf>
    <xf numFmtId="9" fontId="0" fillId="7" borderId="5" xfId="0" applyNumberFormat="1" applyFill="1" applyBorder="1" applyAlignment="1" applyProtection="1">
      <alignment horizontal="center"/>
      <protection locked="0"/>
    </xf>
    <xf numFmtId="9" fontId="0" fillId="7" borderId="6" xfId="0" applyNumberFormat="1" applyFill="1" applyBorder="1" applyAlignment="1" applyProtection="1">
      <alignment horizontal="center"/>
      <protection locked="0"/>
    </xf>
    <xf numFmtId="49" fontId="0" fillId="2" borderId="2" xfId="0" applyNumberFormat="1" applyFill="1" applyBorder="1" applyAlignment="1" applyProtection="1">
      <alignment horizontal="left"/>
      <protection locked="0"/>
    </xf>
    <xf numFmtId="49" fontId="0" fillId="2" borderId="5" xfId="0" applyNumberFormat="1" applyFill="1" applyBorder="1" applyAlignment="1" applyProtection="1">
      <alignment horizontal="left"/>
      <protection locked="0"/>
    </xf>
    <xf numFmtId="0" fontId="0" fillId="2" borderId="111" xfId="0" applyFill="1" applyBorder="1" applyAlignment="1" applyProtection="1">
      <alignment horizontal="center" vertical="center"/>
      <protection locked="0"/>
    </xf>
    <xf numFmtId="0" fontId="0" fillId="2" borderId="82" xfId="0" applyFill="1" applyBorder="1" applyAlignment="1" applyProtection="1">
      <alignment horizontal="center" vertical="center"/>
      <protection locked="0"/>
    </xf>
    <xf numFmtId="0" fontId="0" fillId="2" borderId="86" xfId="0" applyFill="1" applyBorder="1" applyAlignment="1" applyProtection="1">
      <alignment horizontal="center" vertical="center"/>
      <protection locked="0"/>
    </xf>
    <xf numFmtId="10" fontId="0" fillId="5" borderId="73" xfId="0" applyNumberFormat="1" applyFill="1" applyBorder="1" applyAlignment="1" applyProtection="1">
      <alignment horizontal="center" vertical="top"/>
      <protection locked="0"/>
    </xf>
    <xf numFmtId="0" fontId="0" fillId="0" borderId="0" xfId="0" applyProtection="1">
      <protection locked="0"/>
    </xf>
    <xf numFmtId="0" fontId="0" fillId="0" borderId="0" xfId="0" applyAlignment="1" applyProtection="1">
      <alignment vertical="center"/>
      <protection locked="0"/>
    </xf>
    <xf numFmtId="0" fontId="0" fillId="8" borderId="0" xfId="0" applyFill="1" applyProtection="1">
      <protection locked="0"/>
    </xf>
    <xf numFmtId="0" fontId="0" fillId="0" borderId="0" xfId="0" applyAlignment="1" applyProtection="1">
      <alignment horizontal="center"/>
      <protection locked="0"/>
    </xf>
    <xf numFmtId="0" fontId="26" fillId="11" borderId="107" xfId="0" applyFont="1" applyFill="1" applyBorder="1" applyAlignment="1" applyProtection="1">
      <alignment wrapText="1"/>
      <protection locked="0"/>
    </xf>
    <xf numFmtId="0" fontId="27" fillId="11" borderId="121" xfId="0" applyFont="1" applyFill="1" applyBorder="1" applyAlignment="1" applyProtection="1">
      <alignment wrapText="1"/>
      <protection locked="0"/>
    </xf>
    <xf numFmtId="9" fontId="27" fillId="11" borderId="121" xfId="0" applyNumberFormat="1" applyFont="1" applyFill="1" applyBorder="1" applyAlignment="1" applyProtection="1">
      <alignment horizontal="center" wrapText="1"/>
      <protection locked="0"/>
    </xf>
    <xf numFmtId="9" fontId="27" fillId="11" borderId="121" xfId="2" applyFont="1" applyFill="1" applyBorder="1" applyAlignment="1" applyProtection="1">
      <alignment horizontal="center" wrapText="1"/>
      <protection locked="0"/>
    </xf>
    <xf numFmtId="0" fontId="26" fillId="11" borderId="81" xfId="0" applyFont="1" applyFill="1" applyBorder="1" applyAlignment="1" applyProtection="1">
      <alignment wrapText="1"/>
      <protection locked="0"/>
    </xf>
    <xf numFmtId="0" fontId="27" fillId="11" borderId="5" xfId="0" applyFont="1" applyFill="1" applyBorder="1" applyAlignment="1" applyProtection="1">
      <alignment wrapText="1"/>
      <protection locked="0"/>
    </xf>
    <xf numFmtId="9" fontId="27" fillId="11" borderId="67" xfId="0" applyNumberFormat="1" applyFont="1" applyFill="1" applyBorder="1" applyAlignment="1" applyProtection="1">
      <alignment horizontal="center" wrapText="1"/>
      <protection locked="0"/>
    </xf>
    <xf numFmtId="9" fontId="27" fillId="11" borderId="67" xfId="2" applyFont="1" applyFill="1" applyBorder="1" applyAlignment="1" applyProtection="1">
      <alignment horizontal="center" wrapText="1"/>
      <protection locked="0"/>
    </xf>
    <xf numFmtId="0" fontId="27" fillId="11" borderId="67" xfId="0" applyFont="1" applyFill="1" applyBorder="1" applyAlignment="1" applyProtection="1">
      <alignment wrapText="1"/>
      <protection locked="0"/>
    </xf>
    <xf numFmtId="0" fontId="26" fillId="11" borderId="83" xfId="0" applyFont="1" applyFill="1" applyBorder="1" applyAlignment="1" applyProtection="1">
      <alignment wrapText="1"/>
      <protection locked="0"/>
    </xf>
    <xf numFmtId="0" fontId="26" fillId="11" borderId="84" xfId="0" applyFont="1" applyFill="1" applyBorder="1" applyAlignment="1" applyProtection="1">
      <alignment wrapText="1"/>
      <protection locked="0"/>
    </xf>
    <xf numFmtId="0" fontId="27" fillId="11" borderId="30" xfId="0" applyFont="1" applyFill="1" applyBorder="1" applyAlignment="1" applyProtection="1">
      <alignment wrapText="1"/>
      <protection locked="0"/>
    </xf>
    <xf numFmtId="9" fontId="27" fillId="11" borderId="30" xfId="2" applyFont="1" applyFill="1" applyBorder="1" applyAlignment="1" applyProtection="1">
      <alignment horizontal="center" wrapText="1"/>
      <protection locked="0"/>
    </xf>
    <xf numFmtId="0" fontId="0" fillId="15" borderId="0" xfId="0" applyFill="1"/>
    <xf numFmtId="0" fontId="0" fillId="15" borderId="0" xfId="0" applyFill="1" applyProtection="1">
      <protection locked="0"/>
    </xf>
    <xf numFmtId="0" fontId="0" fillId="15" borderId="0" xfId="0" applyFill="1" applyAlignment="1">
      <alignment vertical="top"/>
    </xf>
    <xf numFmtId="0" fontId="1" fillId="15" borderId="0" xfId="0" applyFont="1" applyFill="1"/>
    <xf numFmtId="0" fontId="1" fillId="15" borderId="0" xfId="0" quotePrefix="1" applyFont="1" applyFill="1" applyAlignment="1">
      <alignment horizontal="left" vertical="top" wrapText="1"/>
    </xf>
    <xf numFmtId="0" fontId="0" fillId="15" borderId="0" xfId="0" quotePrefix="1" applyFill="1" applyAlignment="1">
      <alignment horizontal="left" vertical="top" wrapText="1"/>
    </xf>
    <xf numFmtId="0" fontId="1" fillId="15" borderId="0" xfId="0" applyFont="1" applyFill="1" applyAlignment="1">
      <alignment vertical="top"/>
    </xf>
    <xf numFmtId="0" fontId="39" fillId="0" borderId="0" xfId="0" applyFont="1" applyAlignment="1">
      <alignment vertical="top"/>
    </xf>
    <xf numFmtId="0" fontId="18" fillId="0" borderId="24" xfId="0" applyFont="1" applyBorder="1"/>
    <xf numFmtId="0" fontId="16" fillId="15" borderId="0" xfId="0" applyFont="1" applyFill="1"/>
    <xf numFmtId="0" fontId="18" fillId="0" borderId="0" xfId="0" applyFont="1"/>
    <xf numFmtId="0" fontId="40" fillId="0" borderId="0" xfId="0" applyFont="1" applyAlignment="1">
      <alignment horizontal="center" vertical="center" wrapText="1"/>
    </xf>
    <xf numFmtId="0" fontId="0" fillId="16" borderId="24" xfId="0" applyFill="1" applyBorder="1"/>
    <xf numFmtId="0" fontId="0" fillId="16" borderId="0" xfId="0" applyFill="1"/>
    <xf numFmtId="0" fontId="0" fillId="16" borderId="20" xfId="0" applyFill="1" applyBorder="1"/>
    <xf numFmtId="0" fontId="0" fillId="16" borderId="33" xfId="0" applyFill="1" applyBorder="1"/>
    <xf numFmtId="0" fontId="0" fillId="16" borderId="34" xfId="0" applyFill="1" applyBorder="1"/>
    <xf numFmtId="0" fontId="0" fillId="16" borderId="35" xfId="0" applyFill="1" applyBorder="1"/>
    <xf numFmtId="0" fontId="16" fillId="16" borderId="0" xfId="0" applyFont="1" applyFill="1"/>
    <xf numFmtId="0" fontId="8" fillId="16" borderId="0" xfId="0" applyFont="1" applyFill="1"/>
    <xf numFmtId="0" fontId="1" fillId="2" borderId="0" xfId="0" applyFont="1" applyFill="1"/>
    <xf numFmtId="0" fontId="1" fillId="2" borderId="0" xfId="0" applyFont="1" applyFill="1" applyAlignment="1">
      <alignment horizontal="center"/>
    </xf>
    <xf numFmtId="0" fontId="0" fillId="2" borderId="0" xfId="0" applyFill="1" applyAlignment="1">
      <alignment horizontal="center"/>
    </xf>
    <xf numFmtId="0" fontId="43" fillId="3" borderId="0" xfId="0" applyFont="1" applyFill="1"/>
    <xf numFmtId="0" fontId="1" fillId="6" borderId="8" xfId="0" applyFont="1" applyFill="1" applyBorder="1"/>
    <xf numFmtId="0" fontId="0" fillId="6" borderId="9" xfId="0" applyFill="1" applyBorder="1" applyAlignment="1">
      <alignment horizontal="center"/>
    </xf>
    <xf numFmtId="0" fontId="9" fillId="4" borderId="18" xfId="0" applyFont="1" applyFill="1" applyBorder="1"/>
    <xf numFmtId="3" fontId="9" fillId="4" borderId="19" xfId="0" applyNumberFormat="1" applyFont="1" applyFill="1" applyBorder="1" applyAlignment="1">
      <alignment horizontal="center"/>
    </xf>
    <xf numFmtId="0" fontId="9" fillId="4" borderId="10" xfId="0" applyFont="1" applyFill="1" applyBorder="1"/>
    <xf numFmtId="3" fontId="9" fillId="4" borderId="11" xfId="0" applyNumberFormat="1" applyFont="1" applyFill="1" applyBorder="1" applyAlignment="1">
      <alignment horizontal="center"/>
    </xf>
    <xf numFmtId="0" fontId="8" fillId="0" borderId="18" xfId="0" applyFont="1" applyBorder="1" applyProtection="1">
      <protection locked="0"/>
    </xf>
    <xf numFmtId="0" fontId="0" fillId="2" borderId="123" xfId="0" applyFill="1" applyBorder="1" applyAlignment="1" applyProtection="1">
      <alignment horizontal="center"/>
      <protection locked="0"/>
    </xf>
    <xf numFmtId="0" fontId="16" fillId="8" borderId="0" xfId="0" applyFont="1" applyFill="1"/>
    <xf numFmtId="0" fontId="42" fillId="17" borderId="23" xfId="0" applyFont="1" applyFill="1" applyBorder="1" applyAlignment="1" applyProtection="1">
      <alignment horizontal="center"/>
      <protection locked="0"/>
    </xf>
    <xf numFmtId="0" fontId="42" fillId="17" borderId="2" xfId="0" applyFont="1" applyFill="1" applyBorder="1" applyAlignment="1" applyProtection="1">
      <alignment horizontal="center"/>
      <protection locked="0"/>
    </xf>
    <xf numFmtId="0" fontId="41" fillId="17" borderId="13" xfId="0" applyFont="1" applyFill="1" applyBorder="1"/>
    <xf numFmtId="0" fontId="41" fillId="17" borderId="13" xfId="0" applyFont="1" applyFill="1" applyBorder="1" applyAlignment="1">
      <alignment horizontal="center"/>
    </xf>
    <xf numFmtId="0" fontId="41" fillId="17" borderId="14" xfId="0" applyFont="1" applyFill="1" applyBorder="1"/>
    <xf numFmtId="0" fontId="41" fillId="17" borderId="12" xfId="0" applyFont="1" applyFill="1" applyBorder="1" applyProtection="1">
      <protection locked="0"/>
    </xf>
    <xf numFmtId="0" fontId="0" fillId="0" borderId="2" xfId="0" applyBorder="1" applyAlignment="1" applyProtection="1">
      <alignment horizontal="center"/>
      <protection locked="0"/>
    </xf>
    <xf numFmtId="0" fontId="41" fillId="17" borderId="8" xfId="0" applyFont="1" applyFill="1" applyBorder="1" applyAlignment="1">
      <alignment vertical="center" wrapText="1"/>
    </xf>
    <xf numFmtId="0" fontId="1" fillId="17" borderId="15" xfId="0" applyFont="1" applyFill="1" applyBorder="1" applyAlignment="1">
      <alignment vertical="center" wrapText="1"/>
    </xf>
    <xf numFmtId="0" fontId="1" fillId="17" borderId="15" xfId="0" applyFont="1" applyFill="1" applyBorder="1" applyAlignment="1">
      <alignment horizontal="center" vertical="center" wrapText="1"/>
    </xf>
    <xf numFmtId="0" fontId="9" fillId="17" borderId="15" xfId="0" applyFont="1" applyFill="1" applyBorder="1" applyAlignment="1">
      <alignment horizontal="center" vertical="center" wrapText="1"/>
    </xf>
    <xf numFmtId="0" fontId="1" fillId="17" borderId="9" xfId="0" applyFont="1" applyFill="1" applyBorder="1" applyAlignment="1">
      <alignment horizontal="center" vertical="center" wrapText="1"/>
    </xf>
    <xf numFmtId="0" fontId="8" fillId="0" borderId="124" xfId="0" applyFont="1" applyBorder="1" applyProtection="1">
      <protection locked="0"/>
    </xf>
    <xf numFmtId="0" fontId="0" fillId="2" borderId="126" xfId="0" applyFill="1" applyBorder="1" applyAlignment="1" applyProtection="1">
      <alignment horizontal="center"/>
      <protection locked="0"/>
    </xf>
    <xf numFmtId="0" fontId="42" fillId="17" borderId="126" xfId="0" applyFont="1" applyFill="1" applyBorder="1" applyAlignment="1" applyProtection="1">
      <alignment horizontal="center"/>
      <protection locked="0"/>
    </xf>
    <xf numFmtId="0" fontId="8" fillId="0" borderId="84" xfId="0" applyFont="1" applyBorder="1" applyProtection="1">
      <protection locked="0"/>
    </xf>
    <xf numFmtId="0" fontId="0" fillId="2" borderId="127" xfId="0" applyFill="1" applyBorder="1" applyAlignment="1">
      <alignment horizontal="center"/>
    </xf>
    <xf numFmtId="0" fontId="0" fillId="2" borderId="16" xfId="0" applyFill="1" applyBorder="1" applyAlignment="1">
      <alignment horizontal="center"/>
    </xf>
    <xf numFmtId="0" fontId="0" fillId="2" borderId="115" xfId="0" applyFill="1" applyBorder="1" applyAlignment="1" applyProtection="1">
      <alignment horizontal="center"/>
      <protection locked="0"/>
    </xf>
    <xf numFmtId="0" fontId="0" fillId="2" borderId="128" xfId="0" applyFill="1" applyBorder="1" applyAlignment="1" applyProtection="1">
      <alignment horizontal="center"/>
      <protection locked="0"/>
    </xf>
    <xf numFmtId="0" fontId="37" fillId="0" borderId="0" xfId="0" applyFont="1" applyAlignment="1">
      <alignment vertical="top"/>
    </xf>
    <xf numFmtId="0" fontId="44" fillId="0" borderId="0" xfId="0" applyFont="1" applyAlignment="1">
      <alignment vertical="top"/>
    </xf>
    <xf numFmtId="0" fontId="38" fillId="0" borderId="0" xfId="0" applyFont="1" applyAlignment="1">
      <alignment vertical="top"/>
    </xf>
    <xf numFmtId="2" fontId="37" fillId="0" borderId="0" xfId="0" applyNumberFormat="1" applyFont="1" applyAlignment="1">
      <alignment horizontal="center" vertical="top"/>
    </xf>
    <xf numFmtId="0" fontId="8" fillId="0" borderId="0" xfId="0" applyFont="1" applyAlignment="1">
      <alignment horizontal="left" vertical="top" wrapText="1"/>
    </xf>
    <xf numFmtId="0" fontId="34" fillId="0" borderId="72" xfId="0" applyFont="1" applyBorder="1" applyAlignment="1">
      <alignment vertical="top"/>
    </xf>
    <xf numFmtId="2" fontId="18" fillId="0" borderId="73" xfId="0" applyNumberFormat="1" applyFont="1" applyBorder="1" applyAlignment="1">
      <alignment horizontal="center" vertical="top"/>
    </xf>
    <xf numFmtId="0" fontId="34" fillId="0" borderId="74" xfId="0" applyFont="1" applyBorder="1" applyAlignment="1">
      <alignment vertical="top"/>
    </xf>
    <xf numFmtId="2" fontId="18" fillId="0" borderId="75" xfId="0" applyNumberFormat="1" applyFont="1" applyBorder="1" applyAlignment="1">
      <alignment horizontal="center" vertical="top"/>
    </xf>
    <xf numFmtId="0" fontId="0" fillId="14" borderId="0" xfId="0" applyFill="1" applyProtection="1">
      <protection locked="0"/>
    </xf>
    <xf numFmtId="0" fontId="44" fillId="0" borderId="0" xfId="0" applyFont="1" applyAlignment="1">
      <alignment horizontal="left" vertical="top" wrapText="1"/>
    </xf>
    <xf numFmtId="2" fontId="1" fillId="4" borderId="73" xfId="0" applyNumberFormat="1" applyFont="1" applyFill="1" applyBorder="1" applyAlignment="1">
      <alignment horizontal="center" vertical="top"/>
    </xf>
    <xf numFmtId="0" fontId="0" fillId="12" borderId="0" xfId="0" applyFill="1"/>
    <xf numFmtId="2" fontId="7" fillId="0" borderId="73" xfId="0" applyNumberFormat="1" applyFont="1" applyBorder="1" applyAlignment="1">
      <alignment horizontal="center" vertical="top"/>
    </xf>
    <xf numFmtId="9" fontId="16" fillId="0" borderId="0" xfId="0" applyNumberFormat="1" applyFont="1" applyAlignment="1">
      <alignment horizontal="center" vertical="top"/>
    </xf>
    <xf numFmtId="0" fontId="21" fillId="0" borderId="0" xfId="0" applyFont="1"/>
    <xf numFmtId="0" fontId="0" fillId="16" borderId="20" xfId="0" applyFill="1" applyBorder="1" applyAlignment="1">
      <alignment horizontal="right"/>
    </xf>
    <xf numFmtId="14" fontId="0" fillId="16" borderId="20" xfId="0" applyNumberFormat="1" applyFill="1" applyBorder="1" applyAlignment="1">
      <alignment horizontal="right"/>
    </xf>
    <xf numFmtId="0" fontId="37" fillId="0" borderId="0" xfId="0" applyFont="1" applyAlignment="1">
      <alignment horizontal="left" vertical="top"/>
    </xf>
    <xf numFmtId="10" fontId="0" fillId="0" borderId="73" xfId="0" applyNumberFormat="1" applyBorder="1" applyAlignment="1">
      <alignment horizontal="center" vertical="top"/>
    </xf>
    <xf numFmtId="0" fontId="1" fillId="0" borderId="119" xfId="0" applyFont="1" applyBorder="1" applyAlignment="1">
      <alignment horizontal="center" vertical="center" wrapText="1"/>
    </xf>
    <xf numFmtId="0" fontId="0" fillId="0" borderId="89" xfId="0" applyBorder="1" applyAlignment="1">
      <alignment horizontal="center" vertical="center"/>
    </xf>
    <xf numFmtId="0" fontId="34" fillId="0" borderId="18" xfId="0" applyFont="1" applyBorder="1" applyAlignment="1">
      <alignment horizontal="left" vertical="top"/>
    </xf>
    <xf numFmtId="0" fontId="18" fillId="0" borderId="0" xfId="0" applyFont="1" applyAlignment="1">
      <alignment horizontal="left" vertical="top" wrapText="1"/>
    </xf>
    <xf numFmtId="0" fontId="34" fillId="0" borderId="0" xfId="0" applyFont="1" applyAlignment="1">
      <alignment horizontal="left" vertical="center" wrapText="1"/>
    </xf>
    <xf numFmtId="0" fontId="0" fillId="0" borderId="19" xfId="0" applyBorder="1"/>
    <xf numFmtId="0" fontId="7" fillId="0" borderId="18" xfId="0" applyFont="1" applyBorder="1" applyAlignment="1">
      <alignment vertical="center"/>
    </xf>
    <xf numFmtId="0" fontId="18" fillId="0" borderId="0" xfId="0" applyFont="1" applyAlignment="1">
      <alignment horizontal="center" vertical="center" wrapText="1"/>
    </xf>
    <xf numFmtId="0" fontId="7" fillId="0" borderId="0" xfId="0" applyFont="1"/>
    <xf numFmtId="1" fontId="7" fillId="0" borderId="0" xfId="0" applyNumberFormat="1" applyFont="1" applyAlignment="1">
      <alignment horizontal="center"/>
    </xf>
    <xf numFmtId="0" fontId="7" fillId="0" borderId="16" xfId="0" applyFont="1" applyBorder="1"/>
    <xf numFmtId="0" fontId="18" fillId="0" borderId="16" xfId="0" applyFont="1" applyBorder="1" applyAlignment="1">
      <alignment horizontal="left" vertical="top" wrapText="1"/>
    </xf>
    <xf numFmtId="1" fontId="7" fillId="0" borderId="16" xfId="0" applyNumberFormat="1" applyFont="1" applyBorder="1" applyAlignment="1">
      <alignment horizontal="center"/>
    </xf>
    <xf numFmtId="0" fontId="0" fillId="0" borderId="11" xfId="0" applyBorder="1"/>
    <xf numFmtId="0" fontId="1" fillId="0" borderId="92" xfId="0" applyFont="1" applyBorder="1" applyAlignment="1">
      <alignment vertical="top"/>
    </xf>
    <xf numFmtId="0" fontId="0" fillId="0" borderId="104" xfId="0" applyBorder="1" applyAlignment="1">
      <alignment horizontal="center" vertical="top"/>
    </xf>
    <xf numFmtId="0" fontId="0" fillId="0" borderId="105" xfId="0" applyBorder="1"/>
    <xf numFmtId="0" fontId="0" fillId="0" borderId="106" xfId="0" applyBorder="1"/>
    <xf numFmtId="0" fontId="1" fillId="4" borderId="25" xfId="0" applyFont="1" applyFill="1" applyBorder="1" applyAlignment="1">
      <alignment vertical="top"/>
    </xf>
    <xf numFmtId="0" fontId="1" fillId="4" borderId="25" xfId="0" applyFont="1" applyFill="1" applyBorder="1" applyAlignment="1">
      <alignment horizontal="center" vertical="top"/>
    </xf>
    <xf numFmtId="0" fontId="0" fillId="0" borderId="69" xfId="0" applyBorder="1" applyAlignment="1">
      <alignment vertical="top"/>
    </xf>
    <xf numFmtId="0" fontId="0" fillId="0" borderId="69" xfId="0" applyBorder="1" applyAlignment="1">
      <alignment horizontal="center" vertical="top"/>
    </xf>
    <xf numFmtId="0" fontId="0" fillId="0" borderId="69" xfId="0" applyBorder="1"/>
    <xf numFmtId="0" fontId="0" fillId="0" borderId="102" xfId="0" applyBorder="1"/>
    <xf numFmtId="0" fontId="0" fillId="0" borderId="25" xfId="0" applyBorder="1" applyAlignment="1">
      <alignment horizontal="center" vertical="top"/>
    </xf>
    <xf numFmtId="0" fontId="0" fillId="0" borderId="25" xfId="0" applyBorder="1"/>
    <xf numFmtId="0" fontId="0" fillId="0" borderId="73" xfId="0" applyBorder="1"/>
    <xf numFmtId="0" fontId="1" fillId="4" borderId="93" xfId="0" applyFont="1" applyFill="1" applyBorder="1" applyAlignment="1">
      <alignment horizontal="center" vertical="top"/>
    </xf>
    <xf numFmtId="0" fontId="0" fillId="0" borderId="93" xfId="0" applyBorder="1" applyAlignment="1">
      <alignment vertical="top"/>
    </xf>
    <xf numFmtId="0" fontId="0" fillId="0" borderId="93" xfId="0" applyBorder="1" applyAlignment="1">
      <alignment horizontal="center" vertical="top"/>
    </xf>
    <xf numFmtId="0" fontId="0" fillId="0" borderId="93" xfId="0" applyBorder="1"/>
    <xf numFmtId="0" fontId="16" fillId="0" borderId="75" xfId="0" applyFont="1" applyBorder="1"/>
    <xf numFmtId="0" fontId="0" fillId="2" borderId="73" xfId="0" applyFill="1" applyBorder="1" applyAlignment="1" applyProtection="1">
      <alignment horizontal="left"/>
      <protection locked="0"/>
    </xf>
    <xf numFmtId="0" fontId="0" fillId="2" borderId="1" xfId="0" applyFill="1" applyBorder="1" applyAlignment="1" applyProtection="1">
      <alignment horizontal="center"/>
      <protection locked="0"/>
    </xf>
    <xf numFmtId="0" fontId="0" fillId="2" borderId="129" xfId="0"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130" xfId="0" applyFill="1" applyBorder="1" applyAlignment="1" applyProtection="1">
      <alignment horizontal="center"/>
      <protection locked="0"/>
    </xf>
    <xf numFmtId="0" fontId="0" fillId="0" borderId="1" xfId="0" applyBorder="1" applyAlignment="1">
      <alignment horizontal="center"/>
    </xf>
    <xf numFmtId="0" fontId="8" fillId="2" borderId="0" xfId="0" applyFont="1" applyFill="1" applyAlignment="1" applyProtection="1">
      <alignment horizontal="center"/>
      <protection locked="0"/>
    </xf>
    <xf numFmtId="0" fontId="0" fillId="2" borderId="1" xfId="0" applyFill="1" applyBorder="1" applyAlignment="1">
      <alignment horizontal="center"/>
    </xf>
    <xf numFmtId="0" fontId="0" fillId="2" borderId="125" xfId="0" applyFill="1" applyBorder="1" applyAlignment="1" applyProtection="1">
      <alignment horizontal="center"/>
      <protection locked="0"/>
    </xf>
    <xf numFmtId="0" fontId="47" fillId="0" borderId="0" xfId="0" applyFont="1" applyAlignment="1">
      <alignment vertical="center" wrapText="1"/>
    </xf>
    <xf numFmtId="0" fontId="47" fillId="0" borderId="0" xfId="0" applyFont="1" applyAlignment="1">
      <alignment horizontal="left" vertical="center" wrapText="1"/>
    </xf>
    <xf numFmtId="0" fontId="1" fillId="0" borderId="12" xfId="0" applyFont="1" applyBorder="1" applyAlignment="1">
      <alignment vertical="top"/>
    </xf>
    <xf numFmtId="0" fontId="20" fillId="3" borderId="14" xfId="0" applyFont="1" applyFill="1" applyBorder="1" applyAlignment="1">
      <alignment horizontal="center" vertical="center" wrapText="1"/>
    </xf>
    <xf numFmtId="0" fontId="22" fillId="0" borderId="0" xfId="0" applyFont="1" applyAlignment="1">
      <alignment horizontal="left" vertical="center" wrapText="1"/>
    </xf>
    <xf numFmtId="0" fontId="9" fillId="0" borderId="131" xfId="3" applyFont="1" applyBorder="1" applyAlignment="1">
      <alignment horizontal="left" vertical="top" wrapText="1"/>
    </xf>
    <xf numFmtId="0" fontId="0" fillId="0" borderId="101" xfId="0" applyBorder="1" applyAlignment="1">
      <alignment vertical="top"/>
    </xf>
    <xf numFmtId="0" fontId="0" fillId="0" borderId="102" xfId="0" applyBorder="1" applyAlignment="1">
      <alignment vertical="top"/>
    </xf>
    <xf numFmtId="2" fontId="0" fillId="0" borderId="132" xfId="0" applyNumberFormat="1" applyBorder="1" applyAlignment="1">
      <alignment horizontal="center" vertical="top"/>
    </xf>
    <xf numFmtId="0" fontId="1" fillId="8" borderId="0" xfId="0" applyFont="1" applyFill="1"/>
    <xf numFmtId="0" fontId="18" fillId="0" borderId="77" xfId="3" applyFont="1" applyBorder="1" applyAlignment="1">
      <alignment horizontal="left" vertical="top" wrapText="1"/>
    </xf>
    <xf numFmtId="0" fontId="0" fillId="2" borderId="72" xfId="0" applyFill="1" applyBorder="1" applyAlignment="1">
      <alignment horizontal="left" vertical="top"/>
    </xf>
    <xf numFmtId="0" fontId="0" fillId="2" borderId="73" xfId="0" applyFill="1" applyBorder="1" applyAlignment="1">
      <alignment horizontal="left" vertical="top"/>
    </xf>
    <xf numFmtId="2" fontId="0" fillId="2" borderId="122" xfId="0" applyNumberFormat="1" applyFill="1" applyBorder="1" applyAlignment="1">
      <alignment horizontal="left" vertical="top"/>
    </xf>
    <xf numFmtId="0" fontId="9" fillId="0" borderId="77" xfId="3" applyFont="1" applyBorder="1" applyAlignment="1">
      <alignment horizontal="left" vertical="top" wrapText="1"/>
    </xf>
    <xf numFmtId="0" fontId="0" fillId="0" borderId="72" xfId="0" applyBorder="1" applyAlignment="1">
      <alignment horizontal="left" vertical="top"/>
    </xf>
    <xf numFmtId="0" fontId="0" fillId="0" borderId="73" xfId="0" applyBorder="1" applyAlignment="1">
      <alignment horizontal="left" vertical="top"/>
    </xf>
    <xf numFmtId="0" fontId="0" fillId="0" borderId="122" xfId="0" applyBorder="1" applyAlignment="1" applyProtection="1">
      <alignment horizontal="left"/>
      <protection locked="0"/>
    </xf>
    <xf numFmtId="0" fontId="0" fillId="3" borderId="72" xfId="0" applyFill="1" applyBorder="1" applyAlignment="1">
      <alignment horizontal="left" vertical="top"/>
    </xf>
    <xf numFmtId="0" fontId="0" fillId="3" borderId="73" xfId="0" applyFill="1" applyBorder="1" applyAlignment="1">
      <alignment horizontal="left" vertical="top"/>
    </xf>
    <xf numFmtId="0" fontId="49" fillId="0" borderId="77" xfId="3" applyFont="1" applyBorder="1" applyAlignment="1">
      <alignment horizontal="left" vertical="top" wrapText="1"/>
    </xf>
    <xf numFmtId="0" fontId="9" fillId="0" borderId="77" xfId="3" applyFont="1" applyBorder="1"/>
    <xf numFmtId="0" fontId="0" fillId="0" borderId="72" xfId="0" applyBorder="1" applyAlignment="1" applyProtection="1">
      <alignment horizontal="left"/>
      <protection locked="0"/>
    </xf>
    <xf numFmtId="0" fontId="0" fillId="0" borderId="73" xfId="0" applyBorder="1" applyAlignment="1" applyProtection="1">
      <alignment horizontal="left"/>
      <protection locked="0"/>
    </xf>
    <xf numFmtId="0" fontId="1" fillId="0" borderId="0" xfId="0" applyFont="1" applyProtection="1">
      <protection locked="0"/>
    </xf>
    <xf numFmtId="0" fontId="18" fillId="0" borderId="77" xfId="3" applyFont="1" applyBorder="1"/>
    <xf numFmtId="0" fontId="0" fillId="2" borderId="72" xfId="0" applyFill="1" applyBorder="1" applyAlignment="1" applyProtection="1">
      <alignment horizontal="left"/>
      <protection locked="0"/>
    </xf>
    <xf numFmtId="0" fontId="0" fillId="2" borderId="122" xfId="0" applyFill="1" applyBorder="1" applyAlignment="1" applyProtection="1">
      <alignment horizontal="left"/>
      <protection locked="0"/>
    </xf>
    <xf numFmtId="0" fontId="9" fillId="0" borderId="77" xfId="0" applyFont="1" applyBorder="1"/>
    <xf numFmtId="0" fontId="1" fillId="0" borderId="0" xfId="0" applyFont="1" applyAlignment="1" applyProtection="1">
      <alignment horizontal="left"/>
      <protection locked="0"/>
    </xf>
    <xf numFmtId="0" fontId="18" fillId="0" borderId="77" xfId="0" applyFont="1" applyBorder="1"/>
    <xf numFmtId="0" fontId="0" fillId="0" borderId="72" xfId="0" applyBorder="1" applyAlignment="1">
      <alignment horizontal="left"/>
    </xf>
    <xf numFmtId="0" fontId="0" fillId="0" borderId="73" xfId="0" applyBorder="1" applyAlignment="1">
      <alignment horizontal="left"/>
    </xf>
    <xf numFmtId="0" fontId="0" fillId="0" borderId="122" xfId="0" applyBorder="1" applyAlignment="1">
      <alignment horizontal="left"/>
    </xf>
    <xf numFmtId="0" fontId="0" fillId="2" borderId="72" xfId="0" applyFill="1" applyBorder="1" applyAlignment="1">
      <alignment horizontal="left"/>
    </xf>
    <xf numFmtId="0" fontId="0" fillId="2" borderId="73" xfId="0" applyFill="1" applyBorder="1" applyAlignment="1">
      <alignment horizontal="left"/>
    </xf>
    <xf numFmtId="0" fontId="0" fillId="2" borderId="122" xfId="0" applyFill="1" applyBorder="1" applyAlignment="1">
      <alignment horizontal="left"/>
    </xf>
    <xf numFmtId="0" fontId="49" fillId="0" borderId="78" xfId="3" applyFont="1" applyBorder="1" applyAlignment="1">
      <alignment horizontal="left" vertical="top" wrapText="1"/>
    </xf>
    <xf numFmtId="0" fontId="0" fillId="2" borderId="74" xfId="0" applyFill="1" applyBorder="1" applyAlignment="1">
      <alignment horizontal="left"/>
    </xf>
    <xf numFmtId="0" fontId="0" fillId="2" borderId="75" xfId="0" applyFill="1" applyBorder="1" applyAlignment="1">
      <alignment horizontal="left"/>
    </xf>
    <xf numFmtId="0" fontId="0" fillId="2" borderId="133" xfId="0" applyFill="1" applyBorder="1" applyAlignment="1">
      <alignment horizontal="left"/>
    </xf>
    <xf numFmtId="0" fontId="0" fillId="2" borderId="6" xfId="0" applyFill="1" applyBorder="1" applyAlignment="1" applyProtection="1">
      <alignment horizontal="center"/>
      <protection locked="0"/>
    </xf>
    <xf numFmtId="0" fontId="0" fillId="2" borderId="134" xfId="0" applyFill="1" applyBorder="1" applyAlignment="1" applyProtection="1">
      <alignment horizontal="center"/>
      <protection locked="0"/>
    </xf>
    <xf numFmtId="0" fontId="0" fillId="2" borderId="67" xfId="0" applyFill="1" applyBorder="1" applyAlignment="1" applyProtection="1">
      <alignment horizontal="center"/>
      <protection locked="0"/>
    </xf>
    <xf numFmtId="0" fontId="0" fillId="2" borderId="135" xfId="0" applyFill="1" applyBorder="1" applyAlignment="1" applyProtection="1">
      <alignment horizontal="center"/>
      <protection locked="0"/>
    </xf>
    <xf numFmtId="0" fontId="0" fillId="2" borderId="136" xfId="0" applyFill="1" applyBorder="1" applyAlignment="1" applyProtection="1">
      <alignment horizontal="center"/>
      <protection locked="0"/>
    </xf>
    <xf numFmtId="0" fontId="0" fillId="2" borderId="137" xfId="0" applyFill="1" applyBorder="1" applyAlignment="1" applyProtection="1">
      <alignment horizontal="center"/>
      <protection locked="0"/>
    </xf>
    <xf numFmtId="0" fontId="0" fillId="2" borderId="138" xfId="0" applyFill="1" applyBorder="1" applyAlignment="1" applyProtection="1">
      <alignment horizontal="center"/>
      <protection locked="0"/>
    </xf>
    <xf numFmtId="0" fontId="51" fillId="18" borderId="25" xfId="4" applyFont="1" applyFill="1" applyBorder="1" applyAlignment="1">
      <alignment horizontal="center" vertical="center" wrapText="1"/>
    </xf>
    <xf numFmtId="3" fontId="51" fillId="18" borderId="25" xfId="4" applyNumberFormat="1" applyFont="1" applyFill="1" applyBorder="1" applyAlignment="1">
      <alignment horizontal="center" vertical="center" wrapText="1"/>
    </xf>
    <xf numFmtId="0" fontId="52" fillId="0" borderId="25" xfId="0" applyFont="1" applyBorder="1" applyAlignment="1">
      <alignment vertical="center"/>
    </xf>
    <xf numFmtId="0" fontId="52" fillId="0" borderId="25" xfId="0" applyFont="1" applyBorder="1" applyAlignment="1">
      <alignment horizontal="center" vertical="center"/>
    </xf>
    <xf numFmtId="3" fontId="52" fillId="0" borderId="25" xfId="0" applyNumberFormat="1" applyFont="1" applyBorder="1" applyAlignment="1">
      <alignment horizontal="center" vertical="center"/>
    </xf>
    <xf numFmtId="0" fontId="36" fillId="0" borderId="25" xfId="5" applyBorder="1" applyAlignment="1">
      <alignment horizontal="left" vertical="center" wrapText="1"/>
    </xf>
    <xf numFmtId="0" fontId="52" fillId="0" borderId="25" xfId="0" applyFont="1" applyBorder="1" applyAlignment="1">
      <alignment wrapText="1"/>
    </xf>
    <xf numFmtId="0" fontId="52" fillId="0" borderId="25" xfId="0" applyFont="1" applyBorder="1" applyAlignment="1">
      <alignment horizontal="left" wrapText="1"/>
    </xf>
    <xf numFmtId="0" fontId="52" fillId="19" borderId="25" xfId="0" applyFont="1" applyFill="1" applyBorder="1" applyAlignment="1">
      <alignment horizontal="center" vertical="center"/>
    </xf>
    <xf numFmtId="0" fontId="52" fillId="19" borderId="25" xfId="0" applyFont="1" applyFill="1" applyBorder="1" applyAlignment="1">
      <alignment wrapText="1"/>
    </xf>
    <xf numFmtId="0" fontId="52" fillId="19" borderId="25" xfId="0" applyFont="1" applyFill="1" applyBorder="1"/>
    <xf numFmtId="0" fontId="52" fillId="19" borderId="25" xfId="0" quotePrefix="1" applyFont="1" applyFill="1" applyBorder="1" applyAlignment="1">
      <alignment horizontal="center" vertical="center"/>
    </xf>
    <xf numFmtId="0" fontId="53" fillId="3" borderId="0" xfId="0" applyFont="1" applyFill="1" applyAlignment="1">
      <alignment horizontal="left" vertical="top"/>
    </xf>
    <xf numFmtId="0" fontId="46" fillId="0" borderId="0" xfId="0" applyFont="1" applyAlignment="1">
      <alignment vertical="top"/>
    </xf>
    <xf numFmtId="0" fontId="10" fillId="0" borderId="0" xfId="0" applyFont="1" applyAlignment="1">
      <alignment vertical="top"/>
    </xf>
    <xf numFmtId="0" fontId="43" fillId="6" borderId="0" xfId="0" applyFont="1" applyFill="1" applyAlignment="1">
      <alignment horizontal="right" vertical="top"/>
    </xf>
    <xf numFmtId="9" fontId="43" fillId="6" borderId="0" xfId="0" applyNumberFormat="1" applyFont="1" applyFill="1" applyAlignment="1">
      <alignment horizontal="center"/>
    </xf>
    <xf numFmtId="0" fontId="25" fillId="10" borderId="117" xfId="0" applyFont="1" applyFill="1" applyBorder="1" applyAlignment="1">
      <alignment horizontal="center" vertical="center" wrapText="1"/>
    </xf>
    <xf numFmtId="0" fontId="25" fillId="10" borderId="118" xfId="0" applyFont="1" applyFill="1" applyBorder="1" applyAlignment="1">
      <alignment horizontal="center" vertical="center" wrapText="1"/>
    </xf>
    <xf numFmtId="0" fontId="20" fillId="10" borderId="118" xfId="0" applyFont="1" applyFill="1" applyBorder="1" applyAlignment="1">
      <alignment horizontal="center" vertical="center" wrapText="1"/>
    </xf>
    <xf numFmtId="0" fontId="1" fillId="0" borderId="118" xfId="0" applyFont="1" applyBorder="1" applyAlignment="1" applyProtection="1">
      <alignment horizontal="center" vertical="center" wrapText="1"/>
      <protection locked="0"/>
    </xf>
    <xf numFmtId="0" fontId="9" fillId="0" borderId="118" xfId="0" applyFont="1" applyBorder="1" applyAlignment="1" applyProtection="1">
      <alignment horizontal="center" vertical="center" wrapText="1"/>
      <protection locked="0"/>
    </xf>
    <xf numFmtId="0" fontId="1" fillId="0" borderId="119" xfId="0" applyFont="1" applyBorder="1" applyAlignment="1" applyProtection="1">
      <alignment horizontal="center" vertical="center" wrapText="1"/>
      <protection locked="0"/>
    </xf>
    <xf numFmtId="0" fontId="20" fillId="0" borderId="87" xfId="0" applyFont="1" applyBorder="1" applyAlignment="1">
      <alignment horizontal="center" wrapText="1"/>
    </xf>
    <xf numFmtId="0" fontId="27" fillId="11" borderId="67" xfId="0" applyFont="1" applyFill="1" applyBorder="1" applyAlignment="1" applyProtection="1">
      <alignment vertical="top" wrapText="1"/>
      <protection locked="0"/>
    </xf>
    <xf numFmtId="0" fontId="27" fillId="11" borderId="67" xfId="0" applyFont="1" applyFill="1" applyBorder="1" applyAlignment="1" applyProtection="1">
      <alignment horizontal="left" vertical="top" wrapText="1"/>
      <protection locked="0"/>
    </xf>
    <xf numFmtId="0" fontId="15" fillId="0" borderId="0" xfId="1" applyAlignment="1">
      <alignment wrapText="1"/>
    </xf>
    <xf numFmtId="0" fontId="52" fillId="0" borderId="25" xfId="0" applyFont="1" applyBorder="1" applyAlignment="1">
      <alignment vertical="center" wrapText="1"/>
    </xf>
    <xf numFmtId="0" fontId="36" fillId="0" borderId="25" xfId="5" applyBorder="1" applyAlignment="1">
      <alignment vertical="center" wrapText="1"/>
    </xf>
    <xf numFmtId="0" fontId="52" fillId="0" borderId="25" xfId="0" applyFont="1" applyBorder="1" applyAlignment="1">
      <alignment horizontal="left" vertical="center" wrapText="1"/>
    </xf>
    <xf numFmtId="3" fontId="52" fillId="0" borderId="2" xfId="0" applyNumberFormat="1" applyFont="1" applyBorder="1" applyAlignment="1">
      <alignment horizontal="center" vertical="center"/>
    </xf>
    <xf numFmtId="3" fontId="52" fillId="0" borderId="141" xfId="0" applyNumberFormat="1" applyFont="1" applyBorder="1" applyAlignment="1">
      <alignment horizontal="center" vertical="center"/>
    </xf>
    <xf numFmtId="3" fontId="52" fillId="0" borderId="140" xfId="0" applyNumberFormat="1" applyFont="1" applyBorder="1" applyAlignment="1">
      <alignment horizontal="center" vertical="center"/>
    </xf>
    <xf numFmtId="3" fontId="52" fillId="0" borderId="3" xfId="0" applyNumberFormat="1" applyFont="1" applyBorder="1" applyAlignment="1">
      <alignment horizontal="center" vertical="center"/>
    </xf>
    <xf numFmtId="3" fontId="52" fillId="0" borderId="142" xfId="0" applyNumberFormat="1" applyFont="1" applyBorder="1" applyAlignment="1">
      <alignment horizontal="center" vertical="center"/>
    </xf>
    <xf numFmtId="3" fontId="52" fillId="0" borderId="5" xfId="0" applyNumberFormat="1" applyFont="1" applyBorder="1" applyAlignment="1">
      <alignment horizontal="center" vertical="center"/>
    </xf>
    <xf numFmtId="3" fontId="52" fillId="0" borderId="69" xfId="0" applyNumberFormat="1" applyFont="1" applyBorder="1" applyAlignment="1">
      <alignment horizontal="center" vertical="center"/>
    </xf>
    <xf numFmtId="3" fontId="28" fillId="0" borderId="25" xfId="0" applyNumberFormat="1" applyFont="1" applyBorder="1" applyAlignment="1">
      <alignment horizontal="center" vertical="center"/>
    </xf>
    <xf numFmtId="10" fontId="0" fillId="0" borderId="25" xfId="0" applyNumberFormat="1" applyBorder="1" applyAlignment="1">
      <alignment horizontal="center" vertical="center"/>
    </xf>
    <xf numFmtId="3" fontId="0" fillId="0" borderId="25" xfId="0" applyNumberFormat="1" applyBorder="1" applyAlignment="1">
      <alignment horizontal="center" vertical="center"/>
    </xf>
    <xf numFmtId="0" fontId="0" fillId="0" borderId="25" xfId="0" applyBorder="1" applyAlignment="1">
      <alignment horizontal="center" vertical="center"/>
    </xf>
    <xf numFmtId="10" fontId="1" fillId="0" borderId="25" xfId="0" applyNumberFormat="1" applyFont="1" applyBorder="1" applyAlignment="1">
      <alignment horizontal="center" vertical="center"/>
    </xf>
    <xf numFmtId="0" fontId="8" fillId="0" borderId="0" xfId="0" quotePrefix="1" applyFont="1" applyAlignment="1">
      <alignment horizontal="left" vertical="top" wrapText="1"/>
    </xf>
    <xf numFmtId="0" fontId="8" fillId="0" borderId="0" xfId="0" applyFont="1" applyAlignment="1">
      <alignment vertical="top" wrapText="1"/>
    </xf>
    <xf numFmtId="0" fontId="4" fillId="0" borderId="0" xfId="0" applyFont="1" applyAlignment="1">
      <alignment horizontal="left" vertical="top"/>
    </xf>
    <xf numFmtId="0" fontId="0" fillId="0" borderId="0" xfId="0" applyAlignment="1">
      <alignment horizontal="center" vertical="top"/>
    </xf>
    <xf numFmtId="0" fontId="8" fillId="0" borderId="0" xfId="0" quotePrefix="1" applyFont="1" applyAlignment="1">
      <alignment horizontal="center" vertical="top" wrapText="1"/>
    </xf>
    <xf numFmtId="0" fontId="0" fillId="0" borderId="0" xfId="0" quotePrefix="1" applyAlignment="1">
      <alignment horizontal="left" vertical="top" wrapText="1"/>
    </xf>
    <xf numFmtId="0" fontId="15" fillId="0" borderId="0" xfId="1" quotePrefix="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center" vertical="top"/>
    </xf>
    <xf numFmtId="0" fontId="8" fillId="0" borderId="0" xfId="0" quotePrefix="1" applyFont="1" applyAlignment="1">
      <alignment horizontal="left" vertical="top" wrapText="1" indent="2"/>
    </xf>
    <xf numFmtId="0" fontId="8" fillId="0" borderId="0" xfId="0" applyFont="1" applyAlignment="1">
      <alignment horizontal="left" vertical="top" wrapText="1" indent="2"/>
    </xf>
    <xf numFmtId="0" fontId="8" fillId="0" borderId="0" xfId="0" quotePrefix="1" applyFont="1" applyAlignment="1">
      <alignment vertical="top" wrapText="1"/>
    </xf>
    <xf numFmtId="0" fontId="0" fillId="0" borderId="0" xfId="0" applyAlignment="1">
      <alignment vertical="top" wrapText="1"/>
    </xf>
    <xf numFmtId="0" fontId="0" fillId="0" borderId="0" xfId="0" applyAlignment="1">
      <alignment horizontal="left" vertical="top"/>
    </xf>
    <xf numFmtId="0" fontId="0" fillId="0" borderId="0" xfId="0" quotePrefix="1" applyAlignment="1">
      <alignment horizontal="left" vertical="top" wrapText="1" indent="2"/>
    </xf>
    <xf numFmtId="0" fontId="0" fillId="0" borderId="0" xfId="0" applyAlignment="1">
      <alignment horizontal="left" vertical="top" wrapText="1" indent="2"/>
    </xf>
    <xf numFmtId="0" fontId="30" fillId="0" borderId="12" xfId="0" applyFont="1" applyBorder="1" applyAlignment="1">
      <alignment horizontal="left" vertical="center" wrapText="1"/>
    </xf>
    <xf numFmtId="0" fontId="30" fillId="0" borderId="14" xfId="0" applyFont="1" applyBorder="1" applyAlignment="1">
      <alignment horizontal="left" vertical="center" wrapText="1"/>
    </xf>
    <xf numFmtId="0" fontId="30" fillId="0" borderId="8" xfId="0" applyFont="1" applyBorder="1" applyAlignment="1">
      <alignment horizontal="left" vertical="center" wrapText="1"/>
    </xf>
    <xf numFmtId="0" fontId="30" fillId="0" borderId="15" xfId="0" applyFont="1" applyBorder="1" applyAlignment="1">
      <alignment horizontal="left" vertical="center" wrapText="1"/>
    </xf>
    <xf numFmtId="0" fontId="30" fillId="0" borderId="9" xfId="0" applyFont="1" applyBorder="1" applyAlignment="1">
      <alignment horizontal="left" vertical="center" wrapText="1"/>
    </xf>
    <xf numFmtId="0" fontId="30" fillId="0" borderId="8" xfId="0" applyFont="1" applyBorder="1" applyAlignment="1">
      <alignment horizontal="left" vertical="center"/>
    </xf>
    <xf numFmtId="0" fontId="30" fillId="0" borderId="15" xfId="0" applyFont="1" applyBorder="1" applyAlignment="1">
      <alignment horizontal="left" vertical="center"/>
    </xf>
    <xf numFmtId="0" fontId="30" fillId="0" borderId="9" xfId="0" applyFont="1" applyBorder="1" applyAlignment="1">
      <alignment horizontal="left" vertical="center"/>
    </xf>
    <xf numFmtId="0" fontId="30" fillId="0" borderId="12" xfId="0" applyFont="1" applyBorder="1" applyAlignment="1">
      <alignment horizontal="left" vertical="center"/>
    </xf>
    <xf numFmtId="0" fontId="30" fillId="0" borderId="13" xfId="0" applyFont="1" applyBorder="1" applyAlignment="1">
      <alignment horizontal="left" vertical="center"/>
    </xf>
    <xf numFmtId="0" fontId="30" fillId="0" borderId="14" xfId="0" applyFont="1" applyBorder="1" applyAlignment="1">
      <alignment horizontal="left" vertical="center"/>
    </xf>
    <xf numFmtId="0" fontId="30" fillId="0" borderId="10" xfId="0" applyFont="1" applyBorder="1" applyAlignment="1">
      <alignment horizontal="left" vertical="center" wrapText="1"/>
    </xf>
    <xf numFmtId="0" fontId="30" fillId="0" borderId="16" xfId="0" applyFont="1" applyBorder="1" applyAlignment="1">
      <alignment horizontal="left" vertical="center" wrapText="1"/>
    </xf>
    <xf numFmtId="0" fontId="30" fillId="0" borderId="11" xfId="0" applyFont="1" applyBorder="1" applyAlignment="1">
      <alignment horizontal="left" vertical="center" wrapText="1"/>
    </xf>
    <xf numFmtId="0" fontId="30" fillId="0" borderId="10" xfId="0" applyFont="1" applyBorder="1" applyAlignment="1">
      <alignment horizontal="left" vertical="center"/>
    </xf>
    <xf numFmtId="0" fontId="30" fillId="0" borderId="16"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vertical="center" wrapText="1"/>
    </xf>
    <xf numFmtId="0" fontId="30" fillId="0" borderId="14" xfId="0" applyFont="1" applyBorder="1" applyAlignment="1">
      <alignment vertical="center" wrapText="1"/>
    </xf>
    <xf numFmtId="0" fontId="31" fillId="0" borderId="12" xfId="0" applyFont="1" applyBorder="1" applyAlignment="1">
      <alignment horizontal="center" vertical="center" wrapText="1"/>
    </xf>
    <xf numFmtId="0" fontId="31" fillId="0" borderId="14" xfId="0" applyFont="1" applyBorder="1" applyAlignment="1">
      <alignment horizontal="center" vertical="center" wrapText="1"/>
    </xf>
    <xf numFmtId="0" fontId="30" fillId="0" borderId="13" xfId="0" applyFont="1" applyBorder="1" applyAlignment="1">
      <alignment horizontal="left" vertical="center" wrapText="1"/>
    </xf>
    <xf numFmtId="0" fontId="0" fillId="0" borderId="0" xfId="0" applyAlignment="1">
      <alignment horizontal="center" vertical="top" wrapText="1"/>
    </xf>
    <xf numFmtId="0" fontId="1" fillId="0" borderId="0" xfId="0" applyFont="1" applyAlignment="1">
      <alignment horizontal="left" vertical="top" wrapText="1"/>
    </xf>
    <xf numFmtId="0" fontId="7" fillId="0" borderId="12" xfId="0" applyFont="1" applyBorder="1" applyAlignment="1">
      <alignment horizontal="left" vertical="top" wrapText="1"/>
    </xf>
    <xf numFmtId="0" fontId="7" fillId="0" borderId="14" xfId="0" applyFont="1" applyBorder="1" applyAlignment="1">
      <alignment horizontal="left" vertical="top" wrapText="1"/>
    </xf>
    <xf numFmtId="0" fontId="1" fillId="0" borderId="0" xfId="0" applyFont="1" applyAlignment="1">
      <alignment horizontal="left" vertical="top"/>
    </xf>
    <xf numFmtId="0" fontId="10" fillId="0" borderId="26" xfId="0" applyFont="1" applyBorder="1" applyAlignment="1">
      <alignment horizontal="left"/>
    </xf>
    <xf numFmtId="0" fontId="10" fillId="0" borderId="27" xfId="0" applyFont="1" applyBorder="1" applyAlignment="1">
      <alignment horizontal="left"/>
    </xf>
    <xf numFmtId="0" fontId="10" fillId="0" borderId="28" xfId="0" applyFont="1" applyBorder="1" applyAlignment="1">
      <alignment horizontal="left"/>
    </xf>
    <xf numFmtId="0" fontId="10" fillId="0" borderId="29" xfId="0" applyFont="1" applyBorder="1" applyAlignment="1">
      <alignment horizontal="center"/>
    </xf>
    <xf numFmtId="0" fontId="10" fillId="0" borderId="16" xfId="0" applyFont="1" applyBorder="1" applyAlignment="1">
      <alignment horizontal="center"/>
    </xf>
    <xf numFmtId="0" fontId="10" fillId="0" borderId="30" xfId="0" applyFont="1" applyBorder="1" applyAlignment="1">
      <alignment horizontal="center"/>
    </xf>
    <xf numFmtId="0" fontId="0" fillId="0" borderId="31" xfId="0" applyBorder="1" applyAlignment="1">
      <alignment horizontal="center"/>
    </xf>
    <xf numFmtId="0" fontId="0" fillId="0" borderId="15" xfId="0" applyBorder="1" applyAlignment="1">
      <alignment horizontal="center"/>
    </xf>
    <xf numFmtId="0" fontId="0" fillId="0" borderId="32" xfId="0" applyBorder="1" applyAlignment="1">
      <alignment horizontal="center"/>
    </xf>
    <xf numFmtId="0" fontId="1" fillId="0" borderId="24" xfId="0" applyFont="1" applyBorder="1" applyAlignment="1">
      <alignment horizontal="left"/>
    </xf>
    <xf numFmtId="0" fontId="1" fillId="0" borderId="0" xfId="0" applyFont="1" applyAlignment="1">
      <alignment horizontal="left"/>
    </xf>
    <xf numFmtId="0" fontId="1" fillId="0" borderId="20" xfId="0" applyFont="1" applyBorder="1" applyAlignment="1">
      <alignment horizontal="left"/>
    </xf>
    <xf numFmtId="0" fontId="8" fillId="0" borderId="24" xfId="0" applyFont="1" applyBorder="1" applyAlignment="1">
      <alignment horizontal="left" vertical="top" wrapText="1"/>
    </xf>
    <xf numFmtId="0" fontId="8" fillId="0" borderId="0" xfId="0" applyFont="1" applyAlignment="1">
      <alignment horizontal="left" vertical="top" wrapText="1"/>
    </xf>
    <xf numFmtId="0" fontId="8" fillId="0" borderId="20" xfId="0" applyFont="1" applyBorder="1" applyAlignment="1">
      <alignment horizontal="left" vertical="top" wrapText="1"/>
    </xf>
    <xf numFmtId="0" fontId="18" fillId="0" borderId="12" xfId="0" applyFont="1" applyBorder="1" applyAlignment="1">
      <alignment horizontal="left" vertical="top" wrapText="1"/>
    </xf>
    <xf numFmtId="0" fontId="18" fillId="0" borderId="13" xfId="0" applyFont="1" applyBorder="1" applyAlignment="1">
      <alignment horizontal="left" vertical="top" wrapText="1"/>
    </xf>
    <xf numFmtId="0" fontId="18" fillId="0" borderId="14" xfId="0" applyFont="1" applyBorder="1" applyAlignment="1">
      <alignment horizontal="left" vertical="top" wrapText="1"/>
    </xf>
    <xf numFmtId="0" fontId="0" fillId="0" borderId="24" xfId="0" applyBorder="1" applyAlignment="1">
      <alignment wrapText="1"/>
    </xf>
    <xf numFmtId="0" fontId="0" fillId="0" borderId="0" xfId="0" applyAlignment="1">
      <alignment wrapText="1"/>
    </xf>
    <xf numFmtId="0" fontId="0" fillId="0" borderId="20" xfId="0" applyBorder="1" applyAlignment="1">
      <alignment wrapText="1"/>
    </xf>
    <xf numFmtId="0" fontId="0" fillId="2" borderId="93" xfId="0" applyFill="1" applyBorder="1" applyAlignment="1" applyProtection="1">
      <alignment horizontal="left"/>
      <protection locked="0"/>
    </xf>
    <xf numFmtId="0" fontId="0" fillId="2" borderId="75" xfId="0" applyFill="1" applyBorder="1" applyAlignment="1" applyProtection="1">
      <alignment horizontal="left"/>
      <protection locked="0"/>
    </xf>
    <xf numFmtId="0" fontId="0" fillId="2" borderId="25" xfId="0" applyFill="1" applyBorder="1" applyAlignment="1" applyProtection="1">
      <alignment horizontal="left"/>
      <protection locked="0"/>
    </xf>
    <xf numFmtId="0" fontId="0" fillId="2" borderId="73" xfId="0" applyFill="1" applyBorder="1" applyAlignment="1" applyProtection="1">
      <alignment horizontal="left"/>
      <protection locked="0"/>
    </xf>
    <xf numFmtId="0" fontId="0" fillId="2" borderId="25" xfId="0" applyFill="1" applyBorder="1" applyAlignment="1" applyProtection="1">
      <alignment horizontal="center"/>
      <protection locked="0"/>
    </xf>
    <xf numFmtId="0" fontId="0" fillId="2" borderId="73" xfId="0" applyFill="1" applyBorder="1" applyAlignment="1" applyProtection="1">
      <alignment horizontal="center"/>
      <protection locked="0"/>
    </xf>
    <xf numFmtId="0" fontId="10" fillId="0" borderId="0" xfId="0" applyFont="1" applyAlignment="1">
      <alignment horizontal="left"/>
    </xf>
    <xf numFmtId="0" fontId="0" fillId="0" borderId="16" xfId="0" applyBorder="1" applyAlignment="1">
      <alignment horizontal="left"/>
    </xf>
    <xf numFmtId="0" fontId="0" fillId="0" borderId="15" xfId="0" applyBorder="1" applyAlignment="1">
      <alignment horizontal="left"/>
    </xf>
    <xf numFmtId="0" fontId="7" fillId="0" borderId="13" xfId="0" applyFont="1" applyBorder="1" applyAlignment="1">
      <alignment horizontal="left" vertical="top" wrapText="1"/>
    </xf>
    <xf numFmtId="0" fontId="1" fillId="3" borderId="92"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0" fillId="0" borderId="16" xfId="0" applyFont="1" applyBorder="1" applyAlignment="1">
      <alignment horizontal="left" vertical="top"/>
    </xf>
    <xf numFmtId="0" fontId="10" fillId="0" borderId="15" xfId="0" applyFont="1" applyBorder="1" applyAlignment="1">
      <alignment horizontal="center" vertical="top"/>
    </xf>
    <xf numFmtId="0" fontId="8" fillId="0" borderId="18"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3" xfId="0" applyFont="1" applyBorder="1" applyAlignment="1">
      <alignment wrapText="1"/>
    </xf>
    <xf numFmtId="0" fontId="8" fillId="0" borderId="14" xfId="0" applyFont="1" applyBorder="1" applyAlignment="1">
      <alignment wrapText="1"/>
    </xf>
    <xf numFmtId="0" fontId="1" fillId="0" borderId="0" xfId="0" applyFont="1" applyAlignment="1">
      <alignment horizontal="center"/>
    </xf>
    <xf numFmtId="0" fontId="10" fillId="0" borderId="0" xfId="0" applyFont="1" applyAlignment="1">
      <alignment horizontal="center"/>
    </xf>
    <xf numFmtId="0" fontId="10" fillId="0" borderId="16" xfId="0" applyFont="1" applyBorder="1" applyAlignment="1">
      <alignment horizontal="center" vertical="top"/>
    </xf>
    <xf numFmtId="0" fontId="1" fillId="0" borderId="18" xfId="0" applyFont="1" applyBorder="1" applyAlignment="1">
      <alignment horizontal="center"/>
    </xf>
    <xf numFmtId="0" fontId="1" fillId="0" borderId="0" xfId="0" applyFont="1" applyAlignment="1" applyProtection="1">
      <alignment horizontal="center" vertical="top"/>
      <protection locked="0"/>
    </xf>
    <xf numFmtId="0" fontId="1" fillId="0" borderId="0" xfId="0" applyFont="1" applyAlignment="1">
      <alignment horizontal="center" vertical="top"/>
    </xf>
    <xf numFmtId="0" fontId="20" fillId="4" borderId="96" xfId="0" applyFont="1" applyFill="1" applyBorder="1" applyAlignment="1">
      <alignment horizontal="left" wrapText="1"/>
    </xf>
    <xf numFmtId="0" fontId="20" fillId="4" borderId="103" xfId="0" applyFont="1" applyFill="1" applyBorder="1" applyAlignment="1">
      <alignment horizontal="left" wrapText="1"/>
    </xf>
    <xf numFmtId="0" fontId="9" fillId="0" borderId="101" xfId="0" applyFont="1" applyBorder="1" applyAlignment="1">
      <alignment horizontal="left" vertical="top" wrapText="1"/>
    </xf>
    <xf numFmtId="0" fontId="9" fillId="0" borderId="69" xfId="0" applyFont="1" applyBorder="1" applyAlignment="1">
      <alignment horizontal="left" vertical="top" wrapText="1"/>
    </xf>
    <xf numFmtId="0" fontId="9" fillId="0" borderId="72" xfId="0" applyFont="1" applyBorder="1" applyAlignment="1">
      <alignment horizontal="left" vertical="top" wrapText="1"/>
    </xf>
    <xf numFmtId="0" fontId="9" fillId="0" borderId="25" xfId="0" applyFont="1" applyBorder="1" applyAlignment="1">
      <alignment horizontal="left" vertical="top" wrapText="1"/>
    </xf>
    <xf numFmtId="0" fontId="9" fillId="0" borderId="74" xfId="0" applyFont="1" applyBorder="1" applyAlignment="1">
      <alignment horizontal="left" vertical="top" wrapText="1"/>
    </xf>
    <xf numFmtId="0" fontId="9" fillId="0" borderId="93" xfId="0" applyFont="1" applyBorder="1" applyAlignment="1">
      <alignment horizontal="left" vertical="top" wrapText="1"/>
    </xf>
    <xf numFmtId="0" fontId="10" fillId="0" borderId="0" xfId="0" applyFont="1" applyAlignment="1">
      <alignment horizontal="center" vertical="top"/>
    </xf>
    <xf numFmtId="0" fontId="1" fillId="4" borderId="74" xfId="0" applyFont="1" applyFill="1" applyBorder="1" applyAlignment="1">
      <alignment horizontal="left" vertical="top" wrapText="1"/>
    </xf>
    <xf numFmtId="0" fontId="1" fillId="4" borderId="93" xfId="0" applyFont="1" applyFill="1" applyBorder="1" applyAlignment="1">
      <alignment horizontal="left" vertical="top" wrapText="1"/>
    </xf>
    <xf numFmtId="0" fontId="18" fillId="0" borderId="8" xfId="0" applyFont="1" applyBorder="1" applyAlignment="1">
      <alignment horizontal="left" vertical="top" wrapText="1"/>
    </xf>
    <xf numFmtId="0" fontId="18" fillId="0" borderId="15" xfId="0" applyFont="1" applyBorder="1" applyAlignment="1">
      <alignment horizontal="left" vertical="top" wrapText="1"/>
    </xf>
    <xf numFmtId="0" fontId="18" fillId="0" borderId="9" xfId="0" applyFont="1" applyBorder="1" applyAlignment="1">
      <alignment horizontal="left" vertical="top" wrapText="1"/>
    </xf>
    <xf numFmtId="0" fontId="1" fillId="0" borderId="96" xfId="0" applyFont="1" applyBorder="1" applyAlignment="1">
      <alignment horizontal="center" vertical="center" wrapText="1"/>
    </xf>
    <xf numFmtId="0" fontId="1" fillId="0" borderId="97" xfId="0" applyFont="1" applyBorder="1" applyAlignment="1">
      <alignment horizontal="center" vertical="center"/>
    </xf>
    <xf numFmtId="0" fontId="18" fillId="0" borderId="8" xfId="0" applyFont="1" applyBorder="1" applyAlignment="1">
      <alignment horizontal="left" vertical="center" wrapText="1"/>
    </xf>
    <xf numFmtId="0" fontId="18" fillId="0" borderId="15" xfId="0" applyFont="1" applyBorder="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6" xfId="0" applyFont="1" applyBorder="1" applyAlignment="1">
      <alignment horizontal="left" vertical="center" wrapText="1"/>
    </xf>
    <xf numFmtId="0" fontId="18" fillId="0" borderId="11" xfId="0" applyFont="1" applyBorder="1" applyAlignment="1">
      <alignment horizontal="left" vertical="center" wrapText="1"/>
    </xf>
    <xf numFmtId="0" fontId="7" fillId="0" borderId="90" xfId="0" applyFont="1" applyBorder="1" applyAlignment="1">
      <alignment horizontal="left" vertical="top" wrapText="1"/>
    </xf>
    <xf numFmtId="0" fontId="7" fillId="0" borderId="91" xfId="0" applyFont="1" applyBorder="1" applyAlignment="1">
      <alignment horizontal="left" vertical="top" wrapText="1"/>
    </xf>
    <xf numFmtId="0" fontId="7" fillId="0" borderId="79" xfId="0" applyFont="1" applyBorder="1" applyAlignment="1">
      <alignment horizontal="left" vertical="top" wrapText="1"/>
    </xf>
    <xf numFmtId="0" fontId="5" fillId="3" borderId="0" xfId="0" applyFont="1" applyFill="1" applyAlignment="1">
      <alignment horizontal="left" vertical="top" wrapText="1"/>
    </xf>
    <xf numFmtId="0" fontId="5" fillId="3" borderId="0" xfId="0" applyFont="1" applyFill="1" applyAlignment="1">
      <alignment vertical="center" wrapText="1"/>
    </xf>
    <xf numFmtId="0" fontId="12" fillId="3" borderId="0" xfId="0" applyFont="1" applyFill="1" applyAlignment="1">
      <alignment vertical="center" wrapText="1"/>
    </xf>
    <xf numFmtId="0" fontId="5" fillId="9" borderId="0" xfId="0" applyFont="1" applyFill="1" applyAlignment="1">
      <alignment horizontal="left"/>
    </xf>
    <xf numFmtId="0" fontId="5" fillId="3" borderId="0" xfId="0" applyFont="1" applyFill="1" applyAlignment="1">
      <alignment horizontal="left" vertical="top"/>
    </xf>
    <xf numFmtId="0" fontId="5" fillId="6" borderId="0" xfId="0" applyFont="1" applyFill="1" applyAlignment="1">
      <alignment horizontal="left" vertical="top"/>
    </xf>
    <xf numFmtId="0" fontId="5" fillId="6" borderId="0" xfId="0" applyFont="1" applyFill="1" applyAlignment="1">
      <alignment horizontal="left" vertical="top" wrapText="1"/>
    </xf>
    <xf numFmtId="0" fontId="5" fillId="3" borderId="0" xfId="0" applyFont="1" applyFill="1" applyAlignment="1">
      <alignment horizontal="left"/>
    </xf>
    <xf numFmtId="0" fontId="5" fillId="6" borderId="0" xfId="0" applyFont="1" applyFill="1" applyAlignment="1">
      <alignment horizontal="left" vertical="center" wrapText="1"/>
    </xf>
    <xf numFmtId="0" fontId="27" fillId="0" borderId="12" xfId="0" applyFont="1" applyBorder="1" applyAlignment="1">
      <alignment vertical="top" wrapText="1"/>
    </xf>
    <xf numFmtId="0" fontId="27" fillId="0" borderId="13" xfId="0" applyFont="1" applyBorder="1" applyAlignment="1">
      <alignment vertical="top" wrapText="1"/>
    </xf>
    <xf numFmtId="0" fontId="27" fillId="0" borderId="139" xfId="0" applyFont="1" applyBorder="1" applyAlignment="1">
      <alignment vertical="top" wrapText="1"/>
    </xf>
  </cellXfs>
  <cellStyles count="6">
    <cellStyle name="Hyperlink" xfId="1" builtinId="8"/>
    <cellStyle name="Procent" xfId="2" builtinId="5"/>
    <cellStyle name="Standaard" xfId="0" builtinId="0"/>
    <cellStyle name="Standaard 2" xfId="3" xr:uid="{10F9520B-9860-4878-8A60-19D7590B8811}"/>
    <cellStyle name="Standaard 3 3 2 2" xfId="4" xr:uid="{AD719106-C6FB-46FA-A05C-FEA12CBDE315}"/>
    <cellStyle name="Standaard_Blad1_1" xfId="5" xr:uid="{C38CBB72-2C3E-49CD-9B9A-1254D9B9E548}"/>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20003</xdr:colOff>
      <xdr:row>15</xdr:row>
      <xdr:rowOff>51435</xdr:rowOff>
    </xdr:from>
    <xdr:to>
      <xdr:col>7</xdr:col>
      <xdr:colOff>3624</xdr:colOff>
      <xdr:row>29</xdr:row>
      <xdr:rowOff>92869</xdr:rowOff>
    </xdr:to>
    <xdr:pic>
      <xdr:nvPicPr>
        <xdr:cNvPr id="2" name="Afbeelding 1">
          <a:extLst>
            <a:ext uri="{FF2B5EF4-FFF2-40B4-BE49-F238E27FC236}">
              <a16:creationId xmlns:a16="http://schemas.microsoft.com/office/drawing/2014/main" id="{139F6549-1BC6-4854-B8FE-8E47D1D6542C}"/>
            </a:ext>
          </a:extLst>
        </xdr:cNvPr>
        <xdr:cNvPicPr>
          <a:picLocks noChangeAspect="1"/>
        </xdr:cNvPicPr>
      </xdr:nvPicPr>
      <xdr:blipFill>
        <a:blip xmlns:r="http://schemas.openxmlformats.org/officeDocument/2006/relationships" r:embed="rId1"/>
        <a:stretch>
          <a:fillRect/>
        </a:stretch>
      </xdr:blipFill>
      <xdr:spPr>
        <a:xfrm>
          <a:off x="20003" y="4563904"/>
          <a:ext cx="7170234" cy="2534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1</xdr:col>
      <xdr:colOff>701040</xdr:colOff>
      <xdr:row>3</xdr:row>
      <xdr:rowOff>152400</xdr:rowOff>
    </xdr:to>
    <xdr:pic>
      <xdr:nvPicPr>
        <xdr:cNvPr id="2" name="Afbeelding 1">
          <a:extLst>
            <a:ext uri="{FF2B5EF4-FFF2-40B4-BE49-F238E27FC236}">
              <a16:creationId xmlns:a16="http://schemas.microsoft.com/office/drawing/2014/main" id="{DBFD2B32-20BE-4D93-A9F1-0EA281516A0B}"/>
            </a:ext>
          </a:extLst>
        </xdr:cNvPr>
        <xdr:cNvPicPr>
          <a:picLocks noChangeAspect="1"/>
        </xdr:cNvPicPr>
      </xdr:nvPicPr>
      <xdr:blipFill>
        <a:blip xmlns:r="http://schemas.openxmlformats.org/officeDocument/2006/relationships" r:embed="rId1"/>
        <a:stretch>
          <a:fillRect/>
        </a:stretch>
      </xdr:blipFill>
      <xdr:spPr>
        <a:xfrm>
          <a:off x="76200" y="95250"/>
          <a:ext cx="2952750" cy="6000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Prieus Sabrina" id="{2DF703BE-46D6-4563-BB6A-409DB980520B}" userId="S::sabrina.prieus@vlaanderen.be::cda79398-b475-4728-9254-1be9087aaa8e" providerId="AD"/>
</personList>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 dT="2021-05-18T08:16:01.96" personId="{2DF703BE-46D6-4563-BB6A-409DB980520B}" id="{4A46B523-9E52-4BEC-803E-DC22034626AB}">
    <text>Door de Vlaamse Regering goedgekeurde norm van 12,5 m² PA per VTEg. Aan de hand van de oppervlakte 12,5 x VTEg wordt de office area (OA) en de local support area (LSA) bepaald. Om de primary area te bepalen moet er nog rekeing gehouden worden metd e central support area (CSA).</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vlaanderen.be/vastgoed/beleid/huisvestingsbeleid/huisvesting-door-het-facilitair-bedrijf"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 Id="rId4" Type="http://schemas.microsoft.com/office/2017/10/relationships/threadedComment" Target="../threadedComments/threadedComment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1CB94-DBB5-43DB-94BF-0DCE1C25DB12}">
  <sheetPr>
    <tabColor theme="8" tint="0.79998168889431442"/>
    <pageSetUpPr fitToPage="1"/>
  </sheetPr>
  <dimension ref="A1:Q60"/>
  <sheetViews>
    <sheetView tabSelected="1" zoomScaleNormal="100" workbookViewId="0">
      <selection activeCell="A3" sqref="A3:F3"/>
    </sheetView>
  </sheetViews>
  <sheetFormatPr defaultRowHeight="14.4" x14ac:dyDescent="0.3"/>
  <cols>
    <col min="1" max="1" width="7.44140625" style="22" customWidth="1"/>
    <col min="2" max="2" width="38.44140625" style="22" customWidth="1"/>
    <col min="3" max="3" width="35.33203125" style="22" customWidth="1"/>
    <col min="4" max="4" width="43" style="22" customWidth="1"/>
    <col min="5" max="6" width="8.6640625" style="22"/>
  </cols>
  <sheetData>
    <row r="1" spans="1:6" ht="21" x14ac:dyDescent="0.3">
      <c r="A1" s="503" t="s">
        <v>0</v>
      </c>
      <c r="B1" s="503"/>
      <c r="C1" s="503"/>
      <c r="D1" s="503"/>
      <c r="E1" s="503"/>
      <c r="F1" s="503"/>
    </row>
    <row r="2" spans="1:6" x14ac:dyDescent="0.3">
      <c r="A2" s="510" t="s">
        <v>1</v>
      </c>
      <c r="B2" s="510"/>
      <c r="C2" s="510"/>
      <c r="D2" s="510"/>
      <c r="E2" s="510"/>
      <c r="F2" s="510"/>
    </row>
    <row r="3" spans="1:6" x14ac:dyDescent="0.3">
      <c r="A3" s="504" t="s">
        <v>2</v>
      </c>
      <c r="B3" s="504"/>
      <c r="C3" s="504"/>
      <c r="D3" s="504"/>
      <c r="E3" s="504"/>
      <c r="F3" s="504"/>
    </row>
    <row r="4" spans="1:6" x14ac:dyDescent="0.3">
      <c r="A4" s="505"/>
      <c r="B4" s="505"/>
      <c r="C4" s="505"/>
      <c r="D4" s="505"/>
      <c r="E4" s="505"/>
      <c r="F4" s="505"/>
    </row>
    <row r="5" spans="1:6" x14ac:dyDescent="0.3">
      <c r="A5" s="495" t="s">
        <v>3</v>
      </c>
      <c r="B5" s="495"/>
      <c r="C5" s="496"/>
      <c r="D5" s="496"/>
      <c r="E5" s="496"/>
      <c r="F5" s="496"/>
    </row>
    <row r="6" spans="1:6" x14ac:dyDescent="0.3">
      <c r="A6" s="495" t="s">
        <v>604</v>
      </c>
      <c r="B6" s="495"/>
      <c r="C6" s="496"/>
      <c r="D6" s="496"/>
      <c r="E6" s="496"/>
      <c r="F6" s="496"/>
    </row>
    <row r="7" spans="1:6" x14ac:dyDescent="0.3">
      <c r="A7" s="495" t="s">
        <v>4</v>
      </c>
      <c r="B7" s="495"/>
      <c r="C7" s="496"/>
      <c r="D7" s="496"/>
      <c r="E7" s="496"/>
      <c r="F7" s="496"/>
    </row>
    <row r="8" spans="1:6" ht="29.4" customHeight="1" x14ac:dyDescent="0.3">
      <c r="A8" s="495" t="s">
        <v>5</v>
      </c>
      <c r="B8" s="495"/>
      <c r="C8" s="495"/>
      <c r="D8" s="495"/>
      <c r="E8" s="495"/>
      <c r="F8" s="495"/>
    </row>
    <row r="9" spans="1:6" x14ac:dyDescent="0.3">
      <c r="A9" s="498"/>
      <c r="B9" s="498"/>
      <c r="C9" s="498"/>
      <c r="D9" s="498"/>
      <c r="E9" s="498"/>
      <c r="F9" s="498"/>
    </row>
    <row r="10" spans="1:6" x14ac:dyDescent="0.3">
      <c r="A10" s="497" t="s">
        <v>6</v>
      </c>
      <c r="B10" s="497"/>
      <c r="C10" s="497"/>
      <c r="D10" s="497"/>
      <c r="E10" s="497"/>
      <c r="F10" s="497"/>
    </row>
    <row r="11" spans="1:6" x14ac:dyDescent="0.3">
      <c r="A11" s="505"/>
      <c r="B11" s="505"/>
      <c r="C11" s="505"/>
      <c r="D11" s="505"/>
      <c r="E11" s="505"/>
      <c r="F11" s="505"/>
    </row>
    <row r="12" spans="1:6" ht="29.4" customHeight="1" x14ac:dyDescent="0.3">
      <c r="A12" s="500" t="s">
        <v>7</v>
      </c>
      <c r="B12" s="500"/>
      <c r="C12" s="500"/>
      <c r="D12" s="500"/>
      <c r="E12" s="500"/>
      <c r="F12" s="500"/>
    </row>
    <row r="13" spans="1:6" ht="15" customHeight="1" x14ac:dyDescent="0.3">
      <c r="A13" s="501" t="s">
        <v>8</v>
      </c>
      <c r="B13" s="502"/>
      <c r="C13" s="502"/>
      <c r="D13" s="502"/>
      <c r="E13" s="502"/>
      <c r="F13" s="502"/>
    </row>
    <row r="14" spans="1:6" ht="28.95" customHeight="1" x14ac:dyDescent="0.3">
      <c r="A14" s="508" t="s">
        <v>9</v>
      </c>
      <c r="B14" s="496"/>
      <c r="C14" s="496"/>
      <c r="D14" s="496"/>
      <c r="E14" s="496"/>
      <c r="F14" s="496"/>
    </row>
    <row r="15" spans="1:6" ht="13.5" customHeight="1" x14ac:dyDescent="0.3">
      <c r="A15" s="499"/>
      <c r="B15" s="499"/>
      <c r="C15" s="499"/>
      <c r="D15" s="499"/>
      <c r="E15" s="499"/>
      <c r="F15" s="499"/>
    </row>
    <row r="16" spans="1:6" ht="15" customHeight="1" x14ac:dyDescent="0.3">
      <c r="A16" s="497" t="s">
        <v>10</v>
      </c>
      <c r="B16" s="497"/>
      <c r="C16" s="497"/>
      <c r="D16" s="497"/>
      <c r="E16" s="497"/>
      <c r="F16" s="497"/>
    </row>
    <row r="17" spans="1:17" ht="15" customHeight="1" x14ac:dyDescent="0.3">
      <c r="A17" s="505"/>
      <c r="B17" s="505"/>
      <c r="C17" s="505"/>
      <c r="D17" s="505"/>
      <c r="E17" s="505"/>
      <c r="F17" s="505"/>
    </row>
    <row r="18" spans="1:17" x14ac:dyDescent="0.3">
      <c r="A18" s="509" t="s">
        <v>11</v>
      </c>
      <c r="B18" s="509"/>
      <c r="C18" s="509"/>
      <c r="D18" s="509"/>
      <c r="E18" s="509"/>
      <c r="F18" s="509"/>
    </row>
    <row r="19" spans="1:17" ht="15.6" customHeight="1" x14ac:dyDescent="0.3">
      <c r="A19" s="506" t="s">
        <v>12</v>
      </c>
      <c r="B19" s="507"/>
      <c r="C19" s="507"/>
      <c r="D19" s="507"/>
      <c r="E19" s="507"/>
      <c r="F19" s="507"/>
    </row>
    <row r="20" spans="1:17" ht="46.2" customHeight="1" x14ac:dyDescent="0.3">
      <c r="A20" s="511" t="s">
        <v>13</v>
      </c>
      <c r="B20" s="512"/>
      <c r="C20" s="512"/>
      <c r="D20" s="512"/>
      <c r="E20" s="512"/>
      <c r="F20" s="512"/>
    </row>
    <row r="21" spans="1:17" ht="30.6" customHeight="1" x14ac:dyDescent="0.3">
      <c r="A21" s="511" t="s">
        <v>14</v>
      </c>
      <c r="B21" s="512"/>
      <c r="C21" s="512"/>
      <c r="D21" s="512"/>
      <c r="E21" s="512"/>
      <c r="F21" s="512"/>
    </row>
    <row r="22" spans="1:17" ht="14.4" customHeight="1" x14ac:dyDescent="0.3">
      <c r="A22" s="506" t="s">
        <v>15</v>
      </c>
      <c r="B22" s="507"/>
      <c r="C22" s="507"/>
      <c r="D22" s="507"/>
      <c r="E22" s="507"/>
      <c r="F22" s="507"/>
    </row>
    <row r="23" spans="1:17" x14ac:dyDescent="0.3">
      <c r="A23" s="507"/>
      <c r="B23" s="507"/>
      <c r="C23" s="507"/>
      <c r="D23" s="507"/>
      <c r="E23" s="507"/>
      <c r="F23" s="507"/>
    </row>
    <row r="24" spans="1:17" x14ac:dyDescent="0.3">
      <c r="A24" s="506" t="s">
        <v>16</v>
      </c>
      <c r="B24" s="507"/>
      <c r="C24" s="507"/>
      <c r="D24" s="507"/>
      <c r="E24" s="507"/>
      <c r="F24" s="507"/>
    </row>
    <row r="25" spans="1:17" ht="15" customHeight="1" x14ac:dyDescent="0.3">
      <c r="A25" s="507"/>
      <c r="B25" s="507"/>
      <c r="C25" s="507"/>
      <c r="D25" s="507"/>
      <c r="E25" s="507"/>
      <c r="F25" s="507"/>
    </row>
    <row r="26" spans="1:17" x14ac:dyDescent="0.3">
      <c r="A26" s="506" t="s">
        <v>17</v>
      </c>
      <c r="B26" s="507"/>
      <c r="C26" s="507"/>
      <c r="D26" s="507"/>
      <c r="E26" s="507"/>
      <c r="F26" s="507"/>
    </row>
    <row r="27" spans="1:17" x14ac:dyDescent="0.3">
      <c r="A27" s="507"/>
      <c r="B27" s="507"/>
      <c r="C27" s="507"/>
      <c r="D27" s="507"/>
      <c r="E27" s="507"/>
      <c r="F27" s="507"/>
      <c r="Q27" s="20"/>
    </row>
    <row r="28" spans="1:17" x14ac:dyDescent="0.3">
      <c r="A28" s="507"/>
      <c r="B28" s="507"/>
      <c r="C28" s="507"/>
      <c r="D28" s="507"/>
      <c r="E28" s="507"/>
      <c r="F28" s="507"/>
      <c r="H28" s="20"/>
    </row>
    <row r="29" spans="1:17" x14ac:dyDescent="0.3">
      <c r="A29" s="507"/>
      <c r="B29" s="507"/>
      <c r="C29" s="507"/>
      <c r="D29" s="507"/>
      <c r="E29" s="507"/>
      <c r="F29" s="507"/>
      <c r="H29" s="20"/>
    </row>
    <row r="30" spans="1:17" x14ac:dyDescent="0.3">
      <c r="A30" s="507"/>
      <c r="B30" s="507"/>
      <c r="C30" s="507"/>
      <c r="D30" s="507"/>
      <c r="E30" s="507"/>
      <c r="F30" s="507"/>
    </row>
    <row r="31" spans="1:17" ht="39" customHeight="1" x14ac:dyDescent="0.3">
      <c r="A31" s="506" t="s">
        <v>18</v>
      </c>
      <c r="B31" s="507"/>
      <c r="C31" s="507"/>
      <c r="D31" s="507"/>
      <c r="E31" s="507"/>
      <c r="F31" s="507"/>
    </row>
    <row r="32" spans="1:17" ht="45" customHeight="1" x14ac:dyDescent="0.3">
      <c r="A32" s="511" t="s">
        <v>602</v>
      </c>
      <c r="B32" s="512"/>
      <c r="C32" s="512"/>
      <c r="D32" s="512"/>
      <c r="E32" s="512"/>
      <c r="F32" s="512"/>
      <c r="H32" t="s">
        <v>19</v>
      </c>
    </row>
    <row r="33" spans="1:17" ht="17.399999999999999" customHeight="1" x14ac:dyDescent="0.3">
      <c r="A33" s="511" t="s">
        <v>20</v>
      </c>
      <c r="B33" s="512"/>
      <c r="C33" s="512"/>
      <c r="D33" s="512"/>
      <c r="E33" s="512"/>
      <c r="F33" s="512"/>
    </row>
    <row r="34" spans="1:17" ht="50.25" customHeight="1" x14ac:dyDescent="0.3">
      <c r="A34" s="511" t="s">
        <v>21</v>
      </c>
      <c r="B34" s="512"/>
      <c r="C34" s="512"/>
      <c r="D34" s="512"/>
      <c r="E34" s="512"/>
      <c r="F34" s="512"/>
    </row>
    <row r="35" spans="1:17" ht="52.95" customHeight="1" x14ac:dyDescent="0.3">
      <c r="A35" s="511" t="s">
        <v>22</v>
      </c>
      <c r="B35" s="512"/>
      <c r="C35" s="512"/>
      <c r="D35" s="512"/>
      <c r="E35" s="512"/>
      <c r="F35" s="512"/>
    </row>
    <row r="36" spans="1:17" ht="15.6" customHeight="1" x14ac:dyDescent="0.3">
      <c r="A36" s="504" t="s">
        <v>23</v>
      </c>
      <c r="B36" s="504"/>
      <c r="C36" s="504"/>
      <c r="D36" s="504"/>
      <c r="E36" s="504"/>
      <c r="F36" s="504"/>
    </row>
    <row r="37" spans="1:17" ht="15.6" customHeight="1" thickBot="1" x14ac:dyDescent="0.35">
      <c r="A37" s="502"/>
      <c r="B37" s="502"/>
      <c r="C37" s="502"/>
      <c r="D37" s="502"/>
      <c r="E37" s="502"/>
      <c r="F37" s="502"/>
    </row>
    <row r="38" spans="1:17" ht="30" customHeight="1" thickBot="1" x14ac:dyDescent="0.35">
      <c r="A38" s="143" t="s">
        <v>24</v>
      </c>
      <c r="B38" s="515" t="s">
        <v>25</v>
      </c>
      <c r="C38" s="516"/>
      <c r="D38" s="517"/>
      <c r="E38" s="344"/>
      <c r="F38" s="15"/>
    </row>
    <row r="39" spans="1:17" ht="15" customHeight="1" thickBot="1" x14ac:dyDescent="0.35">
      <c r="A39" s="143" t="s">
        <v>26</v>
      </c>
      <c r="B39" s="518" t="s">
        <v>27</v>
      </c>
      <c r="C39" s="519"/>
      <c r="D39" s="520"/>
      <c r="E39" s="15"/>
      <c r="F39" s="15"/>
    </row>
    <row r="40" spans="1:17" ht="15" thickBot="1" x14ac:dyDescent="0.35">
      <c r="A40" s="143" t="s">
        <v>28</v>
      </c>
      <c r="B40" s="518" t="s">
        <v>29</v>
      </c>
      <c r="C40" s="519"/>
      <c r="D40" s="520"/>
      <c r="E40" s="15"/>
      <c r="F40" s="15"/>
    </row>
    <row r="41" spans="1:17" ht="15" thickBot="1" x14ac:dyDescent="0.35">
      <c r="A41" s="144" t="s">
        <v>30</v>
      </c>
      <c r="B41" s="521" t="s">
        <v>31</v>
      </c>
      <c r="C41" s="522"/>
      <c r="D41" s="523"/>
      <c r="E41" s="15"/>
      <c r="F41" s="15"/>
    </row>
    <row r="42" spans="1:17" ht="29.25" customHeight="1" thickBot="1" x14ac:dyDescent="0.35">
      <c r="A42" s="145" t="s">
        <v>32</v>
      </c>
      <c r="B42" s="524" t="s">
        <v>33</v>
      </c>
      <c r="C42" s="525"/>
      <c r="D42" s="526"/>
      <c r="E42" s="362"/>
      <c r="F42" s="15"/>
    </row>
    <row r="43" spans="1:17" ht="33.75" customHeight="1" thickBot="1" x14ac:dyDescent="0.35">
      <c r="A43" s="145" t="s">
        <v>34</v>
      </c>
      <c r="B43" s="524" t="s">
        <v>35</v>
      </c>
      <c r="C43" s="525"/>
      <c r="D43" s="526"/>
      <c r="E43" s="15"/>
      <c r="F43" s="15"/>
    </row>
    <row r="44" spans="1:17" ht="15" thickBot="1" x14ac:dyDescent="0.35">
      <c r="A44" s="145" t="s">
        <v>36</v>
      </c>
      <c r="B44" s="527" t="s">
        <v>37</v>
      </c>
      <c r="C44" s="528"/>
      <c r="D44" s="529"/>
      <c r="E44" s="15"/>
      <c r="F44" s="15"/>
    </row>
    <row r="45" spans="1:17" ht="30" customHeight="1" thickBot="1" x14ac:dyDescent="0.35">
      <c r="A45" s="146" t="s">
        <v>38</v>
      </c>
      <c r="B45" s="147" t="s">
        <v>39</v>
      </c>
      <c r="C45" s="532" t="s">
        <v>40</v>
      </c>
      <c r="D45" s="533"/>
      <c r="E45" s="15"/>
      <c r="F45" s="15"/>
    </row>
    <row r="46" spans="1:17" ht="131.25" customHeight="1" thickBot="1" x14ac:dyDescent="0.35">
      <c r="A46" s="146" t="s">
        <v>41</v>
      </c>
      <c r="B46" s="148" t="s">
        <v>42</v>
      </c>
      <c r="C46" s="148" t="s">
        <v>43</v>
      </c>
      <c r="D46" s="148" t="s">
        <v>44</v>
      </c>
      <c r="E46" s="15"/>
      <c r="F46" s="15"/>
      <c r="Q46" s="20"/>
    </row>
    <row r="47" spans="1:17" ht="64.5" customHeight="1" thickBot="1" x14ac:dyDescent="0.35">
      <c r="A47" s="149"/>
      <c r="B47" s="150"/>
      <c r="C47" s="530" t="s">
        <v>45</v>
      </c>
      <c r="D47" s="531"/>
      <c r="E47" s="15"/>
      <c r="F47" s="15"/>
    </row>
    <row r="48" spans="1:17" ht="30" customHeight="1" thickBot="1" x14ac:dyDescent="0.35">
      <c r="A48" s="146" t="s">
        <v>46</v>
      </c>
      <c r="B48" s="513" t="s">
        <v>47</v>
      </c>
      <c r="C48" s="534"/>
      <c r="D48" s="514"/>
      <c r="E48" s="15"/>
      <c r="F48" s="15"/>
    </row>
    <row r="49" spans="1:6" ht="30" customHeight="1" thickBot="1" x14ac:dyDescent="0.35">
      <c r="A49" s="149" t="s">
        <v>48</v>
      </c>
      <c r="B49" s="513" t="s">
        <v>49</v>
      </c>
      <c r="C49" s="534"/>
      <c r="D49" s="514"/>
      <c r="E49" s="15"/>
      <c r="F49" s="15"/>
    </row>
    <row r="50" spans="1:6" ht="30" customHeight="1" thickBot="1" x14ac:dyDescent="0.35">
      <c r="A50" s="149" t="s">
        <v>50</v>
      </c>
      <c r="B50" s="513" t="s">
        <v>51</v>
      </c>
      <c r="C50" s="534"/>
      <c r="D50" s="514"/>
      <c r="E50" s="15"/>
      <c r="F50" s="15"/>
    </row>
    <row r="51" spans="1:6" ht="102.75" customHeight="1" thickBot="1" x14ac:dyDescent="0.35">
      <c r="A51" s="149" t="s">
        <v>52</v>
      </c>
      <c r="B51" s="151"/>
      <c r="C51" s="513" t="s">
        <v>53</v>
      </c>
      <c r="D51" s="514"/>
      <c r="E51" s="15"/>
      <c r="F51" s="15"/>
    </row>
    <row r="52" spans="1:6" ht="30" customHeight="1" x14ac:dyDescent="0.3">
      <c r="A52" s="152"/>
      <c r="B52" s="153"/>
      <c r="C52" s="153"/>
      <c r="D52" s="15"/>
      <c r="E52" s="15"/>
      <c r="F52" s="15"/>
    </row>
    <row r="53" spans="1:6" x14ac:dyDescent="0.3">
      <c r="A53" s="37" t="s">
        <v>54</v>
      </c>
    </row>
    <row r="54" spans="1:6" ht="16.2" customHeight="1" x14ac:dyDescent="0.3">
      <c r="A54" s="22" t="s">
        <v>55</v>
      </c>
    </row>
    <row r="55" spans="1:6" x14ac:dyDescent="0.3">
      <c r="A55" s="154" t="s">
        <v>56</v>
      </c>
      <c r="B55" s="155"/>
      <c r="C55" s="199"/>
    </row>
    <row r="56" spans="1:6" x14ac:dyDescent="0.3">
      <c r="A56" s="154" t="s">
        <v>57</v>
      </c>
      <c r="B56" s="155"/>
      <c r="C56" s="199"/>
    </row>
    <row r="57" spans="1:6" x14ac:dyDescent="0.3">
      <c r="A57" s="154" t="s">
        <v>58</v>
      </c>
      <c r="B57" s="155"/>
      <c r="C57" s="199"/>
    </row>
    <row r="58" spans="1:6" x14ac:dyDescent="0.3">
      <c r="A58" s="154" t="s">
        <v>59</v>
      </c>
      <c r="B58" s="155"/>
      <c r="C58" s="199"/>
    </row>
    <row r="59" spans="1:6" x14ac:dyDescent="0.3">
      <c r="A59" s="156" t="s">
        <v>60</v>
      </c>
      <c r="B59" s="155"/>
      <c r="C59" s="199"/>
    </row>
    <row r="60" spans="1:6" x14ac:dyDescent="0.3">
      <c r="A60" s="156" t="s">
        <v>61</v>
      </c>
      <c r="B60" s="155"/>
      <c r="C60" s="199"/>
    </row>
  </sheetData>
  <mergeCells count="44">
    <mergeCell ref="C51:D51"/>
    <mergeCell ref="B38:D38"/>
    <mergeCell ref="B39:D39"/>
    <mergeCell ref="B40:D40"/>
    <mergeCell ref="B41:D41"/>
    <mergeCell ref="B42:D42"/>
    <mergeCell ref="B43:D43"/>
    <mergeCell ref="B44:D44"/>
    <mergeCell ref="C47:D47"/>
    <mergeCell ref="C45:D45"/>
    <mergeCell ref="B48:D48"/>
    <mergeCell ref="B49:D49"/>
    <mergeCell ref="B50:D50"/>
    <mergeCell ref="A32:F32"/>
    <mergeCell ref="A37:F37"/>
    <mergeCell ref="A35:F35"/>
    <mergeCell ref="A36:F36"/>
    <mergeCell ref="A20:F20"/>
    <mergeCell ref="A34:F34"/>
    <mergeCell ref="A21:F21"/>
    <mergeCell ref="A31:F31"/>
    <mergeCell ref="A33:F33"/>
    <mergeCell ref="A1:F1"/>
    <mergeCell ref="A3:F3"/>
    <mergeCell ref="A4:F4"/>
    <mergeCell ref="A26:F30"/>
    <mergeCell ref="A14:F14"/>
    <mergeCell ref="A18:F18"/>
    <mergeCell ref="A19:F19"/>
    <mergeCell ref="A22:F23"/>
    <mergeCell ref="A24:F25"/>
    <mergeCell ref="A17:F17"/>
    <mergeCell ref="A11:F11"/>
    <mergeCell ref="A2:F2"/>
    <mergeCell ref="A8:F8"/>
    <mergeCell ref="A6:F6"/>
    <mergeCell ref="A16:F16"/>
    <mergeCell ref="A5:F5"/>
    <mergeCell ref="A7:F7"/>
    <mergeCell ref="A10:F10"/>
    <mergeCell ref="A9:F9"/>
    <mergeCell ref="A15:F15"/>
    <mergeCell ref="A12:F12"/>
    <mergeCell ref="A13:F13"/>
  </mergeCells>
  <phoneticPr fontId="33" type="noConversion"/>
  <hyperlinks>
    <hyperlink ref="A13" r:id="rId1" xr:uid="{BA96A3B1-3189-4D64-AC97-3B2EA8F15C89}"/>
  </hyperlinks>
  <pageMargins left="0.7" right="0.7" top="0.75" bottom="0.75" header="0.3" footer="0.3"/>
  <pageSetup scale="45"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6097B-22F5-459C-9680-1072BBDB6786}">
  <sheetPr>
    <tabColor theme="7" tint="0.79998168889431442"/>
  </sheetPr>
  <dimension ref="A1:K34"/>
  <sheetViews>
    <sheetView zoomScaleNormal="100" workbookViewId="0">
      <selection activeCell="A3" sqref="A3:F4"/>
    </sheetView>
  </sheetViews>
  <sheetFormatPr defaultColWidth="8.88671875" defaultRowHeight="14.4" x14ac:dyDescent="0.3"/>
  <cols>
    <col min="1" max="1" width="78.33203125" customWidth="1"/>
    <col min="2" max="2" width="8.6640625" customWidth="1"/>
    <col min="3" max="3" width="64.6640625" customWidth="1"/>
    <col min="4" max="4" width="22.33203125" hidden="1" customWidth="1"/>
    <col min="5" max="5" width="30.6640625" customWidth="1"/>
    <col min="6" max="6" width="25.6640625" customWidth="1"/>
    <col min="7" max="7" width="25.6640625" style="1" customWidth="1"/>
    <col min="8" max="12" width="25.6640625" customWidth="1"/>
  </cols>
  <sheetData>
    <row r="1" spans="1:11" ht="21" x14ac:dyDescent="0.3">
      <c r="A1" s="466" t="s">
        <v>305</v>
      </c>
      <c r="B1" s="466"/>
      <c r="C1" s="466"/>
      <c r="D1" s="466"/>
      <c r="E1" s="466"/>
      <c r="F1" s="466"/>
      <c r="G1" s="466"/>
      <c r="H1" s="466"/>
      <c r="I1" s="466"/>
      <c r="J1" s="466"/>
      <c r="K1" s="466"/>
    </row>
    <row r="2" spans="1:11" ht="21.6" thickBot="1" x14ac:dyDescent="0.35">
      <c r="A2" s="503"/>
      <c r="B2" s="503"/>
      <c r="C2" s="503"/>
      <c r="D2" s="503"/>
      <c r="E2" s="503"/>
      <c r="F2" s="503"/>
      <c r="G2" s="503"/>
      <c r="H2" s="503"/>
      <c r="I2" s="503"/>
      <c r="J2" s="503"/>
      <c r="K2" s="503"/>
    </row>
    <row r="3" spans="1:11" ht="15" customHeight="1" x14ac:dyDescent="0.3">
      <c r="A3" s="601" t="s">
        <v>306</v>
      </c>
      <c r="B3" s="602"/>
      <c r="C3" s="602"/>
      <c r="D3" s="602"/>
      <c r="E3" s="602"/>
      <c r="F3" s="603"/>
      <c r="G3" s="405"/>
      <c r="H3" s="405"/>
      <c r="I3" s="406"/>
      <c r="J3" s="406"/>
      <c r="K3" s="405"/>
    </row>
    <row r="4" spans="1:11" ht="12.6" customHeight="1" thickBot="1" x14ac:dyDescent="0.35">
      <c r="A4" s="604"/>
      <c r="B4" s="605"/>
      <c r="C4" s="605"/>
      <c r="D4" s="605"/>
      <c r="E4" s="605"/>
      <c r="F4" s="606"/>
      <c r="G4" s="467"/>
      <c r="H4" s="467"/>
      <c r="I4" s="467"/>
      <c r="J4" s="467"/>
      <c r="K4" s="467"/>
    </row>
    <row r="5" spans="1:11" ht="21.6" thickBot="1" x14ac:dyDescent="0.35">
      <c r="A5" s="237"/>
      <c r="B5" s="237"/>
      <c r="C5" s="237"/>
      <c r="D5" s="237"/>
      <c r="E5" s="237"/>
      <c r="F5" s="237"/>
      <c r="G5" s="237"/>
      <c r="H5" s="237"/>
      <c r="I5" s="237"/>
      <c r="J5" s="237"/>
      <c r="K5" s="237"/>
    </row>
    <row r="6" spans="1:11" ht="27" thickBot="1" x14ac:dyDescent="0.35">
      <c r="A6" s="407"/>
      <c r="B6" s="599" t="s">
        <v>307</v>
      </c>
      <c r="C6" s="600"/>
      <c r="D6" s="408" t="s">
        <v>308</v>
      </c>
      <c r="E6" s="409" t="s">
        <v>309</v>
      </c>
      <c r="F6" s="302" t="s">
        <v>65</v>
      </c>
      <c r="G6" s="55"/>
      <c r="H6" s="55"/>
      <c r="I6" s="55"/>
      <c r="J6" s="55"/>
      <c r="K6" s="22"/>
    </row>
    <row r="7" spans="1:11" x14ac:dyDescent="0.3">
      <c r="A7" s="410" t="s">
        <v>310</v>
      </c>
      <c r="B7" s="411"/>
      <c r="C7" s="412"/>
      <c r="D7" s="413"/>
      <c r="E7" s="414"/>
      <c r="F7" s="291"/>
      <c r="G7" s="55"/>
      <c r="H7" s="55"/>
      <c r="I7" s="55"/>
      <c r="J7" s="55"/>
      <c r="K7" s="53"/>
    </row>
    <row r="8" spans="1:11" x14ac:dyDescent="0.3">
      <c r="A8" s="415" t="s">
        <v>311</v>
      </c>
      <c r="B8" s="416"/>
      <c r="C8" s="417"/>
      <c r="D8" s="418"/>
      <c r="E8" s="414"/>
      <c r="F8" s="291"/>
      <c r="G8" s="55"/>
      <c r="H8" s="55"/>
      <c r="I8" s="55"/>
      <c r="J8" s="55"/>
      <c r="K8" s="53"/>
    </row>
    <row r="9" spans="1:11" x14ac:dyDescent="0.3">
      <c r="A9" s="415" t="s">
        <v>312</v>
      </c>
      <c r="B9" s="416"/>
      <c r="C9" s="417"/>
      <c r="D9" s="418"/>
      <c r="E9" s="414"/>
      <c r="F9" s="291"/>
      <c r="G9" s="55"/>
      <c r="H9" s="55"/>
      <c r="I9" s="55"/>
      <c r="J9" s="55"/>
      <c r="K9" s="53"/>
    </row>
    <row r="10" spans="1:11" x14ac:dyDescent="0.3">
      <c r="A10" s="415" t="s">
        <v>313</v>
      </c>
      <c r="B10" s="416"/>
      <c r="C10" s="417"/>
      <c r="D10" s="418"/>
      <c r="E10" s="414"/>
      <c r="F10" s="291"/>
      <c r="G10" s="55"/>
      <c r="H10" s="55"/>
      <c r="I10" s="55"/>
      <c r="J10" s="55"/>
      <c r="K10" s="53"/>
    </row>
    <row r="11" spans="1:11" x14ac:dyDescent="0.3">
      <c r="A11" s="419" t="s">
        <v>314</v>
      </c>
      <c r="B11" s="420"/>
      <c r="C11" s="421"/>
      <c r="D11" s="422"/>
      <c r="E11" s="414"/>
      <c r="F11" s="291"/>
      <c r="G11" s="55"/>
      <c r="H11" s="55"/>
      <c r="I11" s="55"/>
      <c r="J11" s="55"/>
      <c r="K11" s="53"/>
    </row>
    <row r="12" spans="1:11" x14ac:dyDescent="0.3">
      <c r="A12" s="415" t="s">
        <v>315</v>
      </c>
      <c r="B12" s="416"/>
      <c r="C12" s="417"/>
      <c r="D12" s="418"/>
      <c r="E12" s="414"/>
      <c r="F12" s="291"/>
      <c r="G12" s="55"/>
      <c r="H12" s="55"/>
      <c r="I12" s="55"/>
      <c r="J12" s="55"/>
      <c r="K12" s="53"/>
    </row>
    <row r="13" spans="1:11" x14ac:dyDescent="0.3">
      <c r="A13" s="415" t="s">
        <v>316</v>
      </c>
      <c r="B13" s="416"/>
      <c r="C13" s="417"/>
      <c r="D13" s="418"/>
      <c r="E13" s="414"/>
      <c r="F13" s="291"/>
      <c r="G13" s="55"/>
      <c r="H13" s="55"/>
      <c r="I13" s="55"/>
      <c r="J13" s="55"/>
      <c r="K13" s="53"/>
    </row>
    <row r="14" spans="1:11" x14ac:dyDescent="0.3">
      <c r="A14" s="419" t="s">
        <v>317</v>
      </c>
      <c r="B14" s="423"/>
      <c r="C14" s="424"/>
      <c r="D14" s="418"/>
      <c r="E14" s="414"/>
      <c r="F14" s="291"/>
      <c r="G14" s="55"/>
      <c r="H14" s="55"/>
      <c r="I14" s="55"/>
      <c r="J14" s="55"/>
      <c r="K14" s="53"/>
    </row>
    <row r="15" spans="1:11" x14ac:dyDescent="0.3">
      <c r="A15" s="415" t="s">
        <v>318</v>
      </c>
      <c r="B15" s="416"/>
      <c r="C15" s="417"/>
      <c r="D15" s="418"/>
      <c r="E15" s="414"/>
      <c r="F15" s="291"/>
      <c r="G15" s="55"/>
      <c r="H15" s="55"/>
      <c r="I15" s="55"/>
      <c r="J15" s="55"/>
      <c r="K15" s="53"/>
    </row>
    <row r="16" spans="1:11" x14ac:dyDescent="0.3">
      <c r="A16" s="415" t="s">
        <v>319</v>
      </c>
      <c r="B16" s="416"/>
      <c r="C16" s="417"/>
      <c r="D16" s="418"/>
      <c r="E16" s="414"/>
      <c r="F16" s="291"/>
      <c r="G16" s="55"/>
      <c r="H16" s="55"/>
      <c r="I16" s="55"/>
      <c r="J16" s="55"/>
      <c r="K16" s="53"/>
    </row>
    <row r="17" spans="1:11" x14ac:dyDescent="0.3">
      <c r="A17" s="419" t="s">
        <v>320</v>
      </c>
      <c r="B17" s="420"/>
      <c r="C17" s="421"/>
      <c r="D17" s="422"/>
      <c r="E17" s="414"/>
      <c r="F17" s="291"/>
      <c r="G17" s="55"/>
      <c r="H17" s="55"/>
      <c r="I17" s="55"/>
      <c r="J17" s="55"/>
      <c r="K17" s="53"/>
    </row>
    <row r="18" spans="1:11" x14ac:dyDescent="0.3">
      <c r="A18" s="415" t="s">
        <v>321</v>
      </c>
      <c r="B18" s="416"/>
      <c r="C18" s="417"/>
      <c r="D18" s="418"/>
      <c r="E18" s="414"/>
      <c r="F18" s="291"/>
      <c r="G18" s="55"/>
      <c r="H18" s="55"/>
      <c r="I18" s="55"/>
      <c r="J18" s="55"/>
      <c r="K18" s="53"/>
    </row>
    <row r="19" spans="1:11" x14ac:dyDescent="0.3">
      <c r="A19" s="419" t="s">
        <v>322</v>
      </c>
      <c r="B19" s="420"/>
      <c r="C19" s="421"/>
      <c r="D19" s="422"/>
      <c r="E19" s="414"/>
      <c r="F19" s="291"/>
      <c r="G19" s="55"/>
      <c r="H19" s="55"/>
      <c r="I19" s="55"/>
      <c r="J19" s="55"/>
      <c r="K19" s="53"/>
    </row>
    <row r="20" spans="1:11" x14ac:dyDescent="0.3">
      <c r="A20" s="415" t="s">
        <v>323</v>
      </c>
      <c r="B20" s="416"/>
      <c r="C20" s="417"/>
      <c r="D20" s="418"/>
      <c r="E20" s="414"/>
      <c r="F20" s="291"/>
      <c r="G20" s="55"/>
      <c r="H20" s="55"/>
      <c r="I20" s="55"/>
      <c r="J20" s="55"/>
      <c r="K20" s="53"/>
    </row>
    <row r="21" spans="1:11" x14ac:dyDescent="0.3">
      <c r="A21" s="415" t="s">
        <v>324</v>
      </c>
      <c r="B21" s="416"/>
      <c r="C21" s="417"/>
      <c r="D21" s="418"/>
      <c r="E21" s="414"/>
      <c r="F21" s="291"/>
      <c r="G21" s="55"/>
      <c r="H21" s="55"/>
      <c r="I21" s="55"/>
      <c r="J21" s="55"/>
      <c r="K21" s="53"/>
    </row>
    <row r="22" spans="1:11" x14ac:dyDescent="0.3">
      <c r="A22" s="415" t="s">
        <v>325</v>
      </c>
      <c r="B22" s="416"/>
      <c r="C22" s="417"/>
      <c r="D22" s="418"/>
      <c r="E22" s="414"/>
      <c r="F22" s="291"/>
      <c r="G22" s="55"/>
      <c r="H22" s="55"/>
      <c r="I22" s="55"/>
      <c r="J22" s="55"/>
      <c r="K22" s="53"/>
    </row>
    <row r="23" spans="1:11" x14ac:dyDescent="0.3">
      <c r="A23" s="415" t="s">
        <v>326</v>
      </c>
      <c r="B23" s="416"/>
      <c r="C23" s="417"/>
      <c r="D23" s="418"/>
      <c r="E23" s="414"/>
      <c r="F23" s="291"/>
      <c r="G23" s="55"/>
      <c r="H23" s="55"/>
      <c r="I23" s="55"/>
      <c r="J23" s="55"/>
      <c r="K23" s="53"/>
    </row>
    <row r="24" spans="1:11" x14ac:dyDescent="0.3">
      <c r="A24" s="415" t="s">
        <v>327</v>
      </c>
      <c r="B24" s="416"/>
      <c r="C24" s="417"/>
      <c r="D24" s="418"/>
      <c r="E24" s="414"/>
      <c r="F24" s="291"/>
      <c r="G24" s="55"/>
      <c r="H24" s="55"/>
      <c r="I24" s="55"/>
      <c r="J24" s="55"/>
      <c r="K24" s="53"/>
    </row>
    <row r="25" spans="1:11" x14ac:dyDescent="0.3">
      <c r="A25" s="425" t="s">
        <v>328</v>
      </c>
      <c r="B25" s="416"/>
      <c r="C25" s="417"/>
      <c r="D25" s="418"/>
      <c r="E25" s="414"/>
      <c r="F25" s="291"/>
      <c r="G25" s="55"/>
      <c r="H25" s="55"/>
      <c r="I25" s="55"/>
      <c r="J25" s="55"/>
      <c r="K25" s="53"/>
    </row>
    <row r="26" spans="1:11" x14ac:dyDescent="0.3">
      <c r="A26" s="426" t="s">
        <v>329</v>
      </c>
      <c r="B26" s="427"/>
      <c r="C26" s="428"/>
      <c r="D26" s="422"/>
      <c r="E26" s="414"/>
      <c r="F26" s="291"/>
      <c r="G26" s="429"/>
      <c r="H26" s="429"/>
      <c r="I26" s="429"/>
      <c r="J26" s="429"/>
      <c r="K26" s="429"/>
    </row>
    <row r="27" spans="1:11" x14ac:dyDescent="0.3">
      <c r="A27" s="430" t="s">
        <v>330</v>
      </c>
      <c r="B27" s="431"/>
      <c r="C27" s="396"/>
      <c r="D27" s="432"/>
      <c r="E27" s="414"/>
      <c r="F27" s="291"/>
      <c r="G27" s="429"/>
      <c r="H27" s="429"/>
      <c r="I27" s="429"/>
      <c r="J27" s="429"/>
      <c r="K27" s="429"/>
    </row>
    <row r="28" spans="1:11" x14ac:dyDescent="0.3">
      <c r="A28" s="430" t="s">
        <v>331</v>
      </c>
      <c r="B28" s="431"/>
      <c r="C28" s="396"/>
      <c r="D28" s="432"/>
      <c r="E28" s="414"/>
      <c r="F28" s="291"/>
      <c r="G28" s="429"/>
      <c r="H28" s="429"/>
      <c r="I28" s="429"/>
      <c r="J28" s="429"/>
      <c r="K28" s="429"/>
    </row>
    <row r="29" spans="1:11" x14ac:dyDescent="0.3">
      <c r="A29" s="433" t="s">
        <v>332</v>
      </c>
      <c r="B29" s="427"/>
      <c r="C29" s="428"/>
      <c r="D29" s="422"/>
      <c r="E29" s="414"/>
      <c r="F29" s="291"/>
      <c r="G29" s="434"/>
      <c r="H29" s="434"/>
      <c r="I29" s="434"/>
      <c r="J29" s="434"/>
      <c r="K29" s="434"/>
    </row>
    <row r="30" spans="1:11" x14ac:dyDescent="0.3">
      <c r="A30" s="435" t="s">
        <v>333</v>
      </c>
      <c r="B30" s="431"/>
      <c r="C30" s="396"/>
      <c r="D30" s="432"/>
      <c r="E30" s="414"/>
      <c r="F30" s="291"/>
      <c r="G30" s="434"/>
      <c r="H30" s="434"/>
      <c r="I30" s="434"/>
      <c r="J30" s="434"/>
      <c r="K30" s="434"/>
    </row>
    <row r="31" spans="1:11" x14ac:dyDescent="0.3">
      <c r="A31" s="435" t="s">
        <v>334</v>
      </c>
      <c r="B31" s="431"/>
      <c r="C31" s="396"/>
      <c r="D31" s="432"/>
      <c r="E31" s="414"/>
      <c r="F31" s="291"/>
      <c r="G31" s="434"/>
      <c r="H31" s="434"/>
      <c r="I31" s="434"/>
      <c r="J31" s="434"/>
      <c r="K31" s="434"/>
    </row>
    <row r="32" spans="1:11" x14ac:dyDescent="0.3">
      <c r="A32" s="419" t="s">
        <v>335</v>
      </c>
      <c r="B32" s="436"/>
      <c r="C32" s="437"/>
      <c r="D32" s="438"/>
      <c r="E32" s="414"/>
      <c r="F32" s="291"/>
    </row>
    <row r="33" spans="1:6" x14ac:dyDescent="0.3">
      <c r="A33" s="415" t="s">
        <v>336</v>
      </c>
      <c r="B33" s="439"/>
      <c r="C33" s="440"/>
      <c r="D33" s="441"/>
      <c r="E33" s="414"/>
      <c r="F33" s="291"/>
    </row>
    <row r="34" spans="1:6" ht="15" thickBot="1" x14ac:dyDescent="0.35">
      <c r="A34" s="442" t="s">
        <v>337</v>
      </c>
      <c r="B34" s="443"/>
      <c r="C34" s="444"/>
      <c r="D34" s="445"/>
      <c r="E34" s="414"/>
      <c r="F34" s="291"/>
    </row>
  </sheetData>
  <mergeCells count="3">
    <mergeCell ref="A2:K2"/>
    <mergeCell ref="B6:C6"/>
    <mergeCell ref="A3:F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BD943-3E16-4E70-8D45-34BE28AE09AF}">
  <sheetPr>
    <tabColor theme="7" tint="0.79998168889431442"/>
    <pageSetUpPr fitToPage="1"/>
  </sheetPr>
  <dimension ref="A1:E70"/>
  <sheetViews>
    <sheetView zoomScaleNormal="100" workbookViewId="0">
      <selection activeCell="A3" sqref="A3:C3"/>
    </sheetView>
  </sheetViews>
  <sheetFormatPr defaultRowHeight="14.4" x14ac:dyDescent="0.3"/>
  <cols>
    <col min="1" max="1" width="49.109375" style="22" customWidth="1"/>
    <col min="2" max="2" width="42.88671875" style="53" customWidth="1"/>
    <col min="3" max="3" width="33.33203125" style="53" customWidth="1"/>
    <col min="4" max="4" width="31.5546875" style="22" customWidth="1"/>
    <col min="5" max="5" width="34.6640625" style="22" customWidth="1"/>
  </cols>
  <sheetData>
    <row r="1" spans="1:5" ht="21" x14ac:dyDescent="0.3">
      <c r="A1" s="467" t="s">
        <v>338</v>
      </c>
      <c r="B1" s="467"/>
      <c r="C1" s="467"/>
      <c r="D1" s="467"/>
      <c r="E1" s="467"/>
    </row>
    <row r="2" spans="1:5" x14ac:dyDescent="0.3">
      <c r="A2" s="510" t="s">
        <v>1</v>
      </c>
      <c r="B2" s="510"/>
      <c r="C2" s="510"/>
      <c r="D2" s="510"/>
      <c r="E2" s="510"/>
    </row>
    <row r="3" spans="1:5" ht="67.5" customHeight="1" x14ac:dyDescent="0.3">
      <c r="A3" s="607" t="s">
        <v>339</v>
      </c>
      <c r="B3" s="608"/>
      <c r="C3" s="609"/>
      <c r="D3" s="239" t="s">
        <v>64</v>
      </c>
      <c r="E3" s="302" t="s">
        <v>65</v>
      </c>
    </row>
    <row r="4" spans="1:5" ht="14.4" customHeight="1" x14ac:dyDescent="0.3">
      <c r="A4" s="15"/>
      <c r="B4" s="15"/>
      <c r="C4" s="15"/>
      <c r="D4" s="61"/>
      <c r="E4" s="296"/>
    </row>
    <row r="5" spans="1:5" ht="14.4" customHeight="1" x14ac:dyDescent="0.3">
      <c r="A5" s="311" t="s">
        <v>340</v>
      </c>
      <c r="B5" s="193"/>
      <c r="C5" s="313"/>
      <c r="D5" s="61"/>
      <c r="E5" s="296"/>
    </row>
    <row r="6" spans="1:5" ht="14.4" customHeight="1" thickBot="1" x14ac:dyDescent="0.35">
      <c r="A6" s="22" t="s">
        <v>1</v>
      </c>
      <c r="B6" s="22"/>
      <c r="C6" s="22"/>
      <c r="D6" s="61"/>
      <c r="E6" s="296"/>
    </row>
    <row r="7" spans="1:5" s="21" customFormat="1" ht="28.8" x14ac:dyDescent="0.3">
      <c r="A7" s="136"/>
      <c r="B7" s="191" t="s">
        <v>341</v>
      </c>
      <c r="C7" s="192" t="s">
        <v>342</v>
      </c>
      <c r="D7" s="61"/>
      <c r="E7" s="296"/>
    </row>
    <row r="8" spans="1:5" s="135" customFormat="1" x14ac:dyDescent="0.3">
      <c r="A8" s="311" t="s">
        <v>343</v>
      </c>
      <c r="B8" s="313"/>
      <c r="C8" s="313"/>
      <c r="D8" s="61"/>
      <c r="E8" s="295"/>
    </row>
    <row r="9" spans="1:5" s="21" customFormat="1" x14ac:dyDescent="0.3">
      <c r="A9" s="137" t="s">
        <v>344</v>
      </c>
      <c r="B9" s="193"/>
      <c r="C9" s="194"/>
      <c r="D9" s="61"/>
      <c r="E9" s="296"/>
    </row>
    <row r="10" spans="1:5" s="21" customFormat="1" ht="28.8" x14ac:dyDescent="0.3">
      <c r="A10" s="138" t="s">
        <v>345</v>
      </c>
      <c r="B10" s="193"/>
      <c r="C10" s="194"/>
      <c r="D10" s="61"/>
      <c r="E10" s="296"/>
    </row>
    <row r="11" spans="1:5" s="21" customFormat="1" x14ac:dyDescent="0.3">
      <c r="A11" s="138" t="s">
        <v>346</v>
      </c>
      <c r="B11" s="193"/>
      <c r="C11" s="194"/>
      <c r="D11" s="61"/>
      <c r="E11" s="296"/>
    </row>
    <row r="12" spans="1:5" s="21" customFormat="1" x14ac:dyDescent="0.3">
      <c r="A12" s="138" t="s">
        <v>347</v>
      </c>
      <c r="B12" s="193"/>
      <c r="C12" s="194"/>
      <c r="D12" s="61"/>
      <c r="E12" s="296"/>
    </row>
    <row r="14" spans="1:5" x14ac:dyDescent="0.3">
      <c r="A14" s="55" t="s">
        <v>348</v>
      </c>
    </row>
    <row r="15" spans="1:5" s="21" customFormat="1" x14ac:dyDescent="0.3">
      <c r="A15" s="311" t="s">
        <v>343</v>
      </c>
      <c r="B15" s="311"/>
      <c r="C15" s="311"/>
      <c r="D15" s="61"/>
      <c r="E15" s="296"/>
    </row>
    <row r="16" spans="1:5" s="21" customFormat="1" x14ac:dyDescent="0.3">
      <c r="A16" s="139" t="s">
        <v>349</v>
      </c>
      <c r="B16" s="193"/>
      <c r="C16" s="194"/>
      <c r="D16" s="61"/>
      <c r="E16" s="296"/>
    </row>
    <row r="17" spans="1:5" s="21" customFormat="1" x14ac:dyDescent="0.3">
      <c r="A17" s="139" t="s">
        <v>350</v>
      </c>
      <c r="B17" s="193"/>
      <c r="C17" s="194"/>
      <c r="D17" s="61"/>
      <c r="E17" s="296"/>
    </row>
    <row r="18" spans="1:5" s="21" customFormat="1" x14ac:dyDescent="0.3">
      <c r="A18" s="139" t="s">
        <v>351</v>
      </c>
      <c r="B18" s="193"/>
      <c r="C18" s="194"/>
      <c r="D18" s="61"/>
      <c r="E18" s="296"/>
    </row>
    <row r="19" spans="1:5" s="21" customFormat="1" x14ac:dyDescent="0.3">
      <c r="A19" s="138" t="s">
        <v>352</v>
      </c>
      <c r="B19" s="193"/>
      <c r="C19" s="194"/>
      <c r="D19" s="61"/>
      <c r="E19" s="296"/>
    </row>
    <row r="20" spans="1:5" s="21" customFormat="1" x14ac:dyDescent="0.3">
      <c r="A20" s="138" t="s">
        <v>353</v>
      </c>
      <c r="B20" s="193"/>
      <c r="C20" s="194"/>
      <c r="D20" s="61"/>
      <c r="E20" s="296"/>
    </row>
    <row r="21" spans="1:5" s="135" customFormat="1" x14ac:dyDescent="0.3">
      <c r="A21" s="311" t="s">
        <v>354</v>
      </c>
      <c r="B21" s="312"/>
      <c r="C21" s="312"/>
      <c r="D21" s="61"/>
      <c r="E21" s="295"/>
    </row>
    <row r="22" spans="1:5" s="21" customFormat="1" x14ac:dyDescent="0.3">
      <c r="A22" s="138" t="s">
        <v>355</v>
      </c>
      <c r="B22" s="193"/>
      <c r="C22" s="194"/>
      <c r="D22" s="61"/>
      <c r="E22" s="296"/>
    </row>
    <row r="23" spans="1:5" s="21" customFormat="1" x14ac:dyDescent="0.3">
      <c r="A23" s="138" t="s">
        <v>356</v>
      </c>
      <c r="B23" s="193"/>
      <c r="C23" s="194"/>
      <c r="D23" s="61"/>
      <c r="E23" s="296"/>
    </row>
    <row r="24" spans="1:5" s="21" customFormat="1" x14ac:dyDescent="0.3">
      <c r="A24" s="138" t="s">
        <v>357</v>
      </c>
      <c r="B24" s="193"/>
      <c r="C24" s="194"/>
      <c r="D24" s="61"/>
      <c r="E24" s="296"/>
    </row>
    <row r="25" spans="1:5" s="21" customFormat="1" x14ac:dyDescent="0.3">
      <c r="A25" s="138" t="s">
        <v>358</v>
      </c>
      <c r="B25" s="193"/>
      <c r="C25" s="194"/>
      <c r="D25" s="61"/>
      <c r="E25" s="296"/>
    </row>
    <row r="26" spans="1:5" s="21" customFormat="1" x14ac:dyDescent="0.3">
      <c r="A26" s="138" t="s">
        <v>359</v>
      </c>
      <c r="B26" s="193"/>
      <c r="C26" s="194"/>
      <c r="D26" s="61"/>
      <c r="E26" s="296"/>
    </row>
    <row r="27" spans="1:5" s="21" customFormat="1" x14ac:dyDescent="0.3">
      <c r="A27" s="138" t="s">
        <v>360</v>
      </c>
      <c r="B27" s="193"/>
      <c r="C27" s="194"/>
      <c r="D27" s="61"/>
      <c r="E27" s="296"/>
    </row>
    <row r="28" spans="1:5" s="21" customFormat="1" x14ac:dyDescent="0.3">
      <c r="A28" s="138" t="s">
        <v>361</v>
      </c>
      <c r="B28" s="193"/>
      <c r="C28" s="194"/>
      <c r="D28" s="61"/>
      <c r="E28" s="296"/>
    </row>
    <row r="29" spans="1:5" s="21" customFormat="1" x14ac:dyDescent="0.3">
      <c r="A29" s="138" t="s">
        <v>362</v>
      </c>
      <c r="B29" s="193"/>
      <c r="C29" s="194"/>
      <c r="D29" s="61"/>
      <c r="E29" s="296"/>
    </row>
    <row r="30" spans="1:5" s="135" customFormat="1" x14ac:dyDescent="0.3">
      <c r="A30" s="311" t="s">
        <v>363</v>
      </c>
      <c r="B30" s="312"/>
      <c r="C30" s="312"/>
      <c r="D30" s="61"/>
      <c r="E30" s="295"/>
    </row>
    <row r="31" spans="1:5" s="21" customFormat="1" x14ac:dyDescent="0.3">
      <c r="A31" s="138" t="s">
        <v>364</v>
      </c>
      <c r="B31" s="193"/>
      <c r="C31" s="194"/>
      <c r="D31" s="61"/>
      <c r="E31" s="296"/>
    </row>
    <row r="32" spans="1:5" s="21" customFormat="1" x14ac:dyDescent="0.3">
      <c r="A32" s="138" t="s">
        <v>365</v>
      </c>
      <c r="B32" s="193"/>
      <c r="C32" s="194"/>
      <c r="D32" s="61"/>
      <c r="E32" s="296"/>
    </row>
    <row r="33" spans="1:5" s="21" customFormat="1" x14ac:dyDescent="0.3">
      <c r="A33" s="138" t="s">
        <v>366</v>
      </c>
      <c r="B33" s="193"/>
      <c r="C33" s="194"/>
      <c r="D33" s="61"/>
      <c r="E33" s="296"/>
    </row>
    <row r="34" spans="1:5" s="21" customFormat="1" x14ac:dyDescent="0.3">
      <c r="A34" s="138" t="s">
        <v>367</v>
      </c>
      <c r="B34" s="193"/>
      <c r="C34" s="194"/>
      <c r="D34" s="61"/>
      <c r="E34" s="296"/>
    </row>
    <row r="35" spans="1:5" s="21" customFormat="1" x14ac:dyDescent="0.3">
      <c r="A35" s="138" t="s">
        <v>368</v>
      </c>
      <c r="B35" s="193"/>
      <c r="C35" s="194"/>
      <c r="D35" s="61"/>
      <c r="E35" s="296"/>
    </row>
    <row r="36" spans="1:5" s="21" customFormat="1" x14ac:dyDescent="0.3">
      <c r="A36" s="138" t="s">
        <v>369</v>
      </c>
      <c r="B36" s="193"/>
      <c r="C36" s="194"/>
      <c r="D36" s="61"/>
      <c r="E36" s="296"/>
    </row>
    <row r="37" spans="1:5" s="21" customFormat="1" x14ac:dyDescent="0.3">
      <c r="A37" s="138" t="s">
        <v>366</v>
      </c>
      <c r="B37" s="193"/>
      <c r="C37" s="194"/>
      <c r="D37" s="61"/>
      <c r="E37" s="296"/>
    </row>
    <row r="38" spans="1:5" x14ac:dyDescent="0.3">
      <c r="A38" s="140" t="s">
        <v>370</v>
      </c>
      <c r="B38" s="195"/>
      <c r="C38" s="196"/>
      <c r="D38" s="61"/>
      <c r="E38" s="293"/>
    </row>
    <row r="39" spans="1:5" x14ac:dyDescent="0.3">
      <c r="A39" s="140" t="s">
        <v>371</v>
      </c>
      <c r="B39" s="195"/>
      <c r="C39" s="196"/>
      <c r="D39" s="61"/>
      <c r="E39" s="293"/>
    </row>
    <row r="40" spans="1:5" x14ac:dyDescent="0.3">
      <c r="A40" s="140" t="s">
        <v>372</v>
      </c>
      <c r="B40" s="195"/>
      <c r="C40" s="196"/>
      <c r="D40" s="61"/>
      <c r="E40" s="293"/>
    </row>
    <row r="41" spans="1:5" ht="17.25" customHeight="1" x14ac:dyDescent="0.3">
      <c r="A41" s="140" t="s">
        <v>373</v>
      </c>
      <c r="B41" s="195"/>
      <c r="C41" s="196"/>
      <c r="D41" s="61"/>
      <c r="E41" s="293"/>
    </row>
    <row r="42" spans="1:5" s="5" customFormat="1" x14ac:dyDescent="0.3">
      <c r="A42" s="311" t="s">
        <v>374</v>
      </c>
      <c r="B42" s="312"/>
      <c r="C42" s="312"/>
      <c r="D42" s="61"/>
      <c r="E42" s="297"/>
    </row>
    <row r="43" spans="1:5" x14ac:dyDescent="0.3">
      <c r="A43" s="141" t="s">
        <v>375</v>
      </c>
      <c r="B43" s="195"/>
      <c r="C43" s="196"/>
      <c r="D43" s="61"/>
      <c r="E43" s="293"/>
    </row>
    <row r="44" spans="1:5" x14ac:dyDescent="0.3">
      <c r="A44" s="141" t="s">
        <v>376</v>
      </c>
      <c r="B44" s="195"/>
      <c r="C44" s="196"/>
      <c r="D44" s="61"/>
      <c r="E44" s="293"/>
    </row>
    <row r="45" spans="1:5" x14ac:dyDescent="0.3">
      <c r="A45" s="141" t="s">
        <v>377</v>
      </c>
      <c r="B45" s="195"/>
      <c r="C45" s="196"/>
      <c r="D45" s="61"/>
      <c r="E45" s="293"/>
    </row>
    <row r="46" spans="1:5" x14ac:dyDescent="0.3">
      <c r="A46" s="141" t="s">
        <v>378</v>
      </c>
      <c r="B46" s="195"/>
      <c r="C46" s="196"/>
      <c r="D46" s="61"/>
      <c r="E46" s="293"/>
    </row>
    <row r="47" spans="1:5" x14ac:dyDescent="0.3">
      <c r="A47" s="141" t="s">
        <v>379</v>
      </c>
      <c r="B47" s="195"/>
      <c r="C47" s="196"/>
      <c r="D47" s="61"/>
      <c r="E47" s="293"/>
    </row>
    <row r="48" spans="1:5" x14ac:dyDescent="0.3">
      <c r="A48" s="141" t="s">
        <v>380</v>
      </c>
      <c r="B48" s="195"/>
      <c r="C48" s="196"/>
      <c r="D48" s="61"/>
      <c r="E48" s="293"/>
    </row>
    <row r="49" spans="1:5" x14ac:dyDescent="0.3">
      <c r="A49" s="141" t="s">
        <v>381</v>
      </c>
      <c r="B49" s="195"/>
      <c r="C49" s="196"/>
      <c r="D49" s="61"/>
      <c r="E49" s="293"/>
    </row>
    <row r="50" spans="1:5" x14ac:dyDescent="0.3">
      <c r="A50" s="141" t="s">
        <v>382</v>
      </c>
      <c r="B50" s="195"/>
      <c r="C50" s="196"/>
      <c r="D50" s="61"/>
      <c r="E50" s="293"/>
    </row>
    <row r="51" spans="1:5" x14ac:dyDescent="0.3">
      <c r="A51" s="141" t="s">
        <v>383</v>
      </c>
      <c r="B51" s="195"/>
      <c r="C51" s="196"/>
      <c r="D51" s="61"/>
      <c r="E51" s="293"/>
    </row>
    <row r="52" spans="1:5" x14ac:dyDescent="0.3">
      <c r="A52" s="141" t="s">
        <v>384</v>
      </c>
      <c r="B52" s="195"/>
      <c r="C52" s="196"/>
      <c r="D52" s="61"/>
      <c r="E52" s="293"/>
    </row>
    <row r="53" spans="1:5" x14ac:dyDescent="0.3">
      <c r="A53" s="141" t="s">
        <v>385</v>
      </c>
      <c r="B53" s="195"/>
      <c r="C53" s="196"/>
      <c r="D53" s="61"/>
      <c r="E53" s="293"/>
    </row>
    <row r="54" spans="1:5" x14ac:dyDescent="0.3">
      <c r="A54" s="141" t="s">
        <v>386</v>
      </c>
      <c r="B54" s="195"/>
      <c r="C54" s="196"/>
      <c r="D54" s="61"/>
      <c r="E54" s="293"/>
    </row>
    <row r="55" spans="1:5" x14ac:dyDescent="0.3">
      <c r="A55" s="141" t="s">
        <v>387</v>
      </c>
      <c r="B55" s="195"/>
      <c r="C55" s="196"/>
      <c r="D55" s="61"/>
      <c r="E55" s="293"/>
    </row>
    <row r="56" spans="1:5" x14ac:dyDescent="0.3">
      <c r="A56" s="138" t="s">
        <v>388</v>
      </c>
      <c r="B56" s="195"/>
      <c r="C56" s="196"/>
      <c r="D56" s="61"/>
      <c r="E56" s="293"/>
    </row>
    <row r="57" spans="1:5" x14ac:dyDescent="0.3">
      <c r="A57" s="138" t="s">
        <v>389</v>
      </c>
      <c r="B57" s="195"/>
      <c r="C57" s="196"/>
      <c r="D57" s="61"/>
      <c r="E57" s="293"/>
    </row>
    <row r="58" spans="1:5" x14ac:dyDescent="0.3">
      <c r="A58" s="141" t="s">
        <v>390</v>
      </c>
      <c r="B58" s="195"/>
      <c r="C58" s="196"/>
      <c r="D58" s="61"/>
      <c r="E58" s="293"/>
    </row>
    <row r="59" spans="1:5" x14ac:dyDescent="0.3">
      <c r="A59" s="141" t="s">
        <v>391</v>
      </c>
      <c r="B59" s="195"/>
      <c r="C59" s="196"/>
      <c r="D59" s="61"/>
      <c r="E59" s="293"/>
    </row>
    <row r="60" spans="1:5" x14ac:dyDescent="0.3">
      <c r="A60" s="141" t="s">
        <v>392</v>
      </c>
      <c r="B60" s="195"/>
      <c r="C60" s="196"/>
      <c r="D60" s="61"/>
      <c r="E60" s="293"/>
    </row>
    <row r="61" spans="1:5" x14ac:dyDescent="0.3">
      <c r="A61" s="141" t="s">
        <v>393</v>
      </c>
      <c r="B61" s="195"/>
      <c r="C61" s="196"/>
      <c r="D61" s="61"/>
      <c r="E61" s="293"/>
    </row>
    <row r="62" spans="1:5" x14ac:dyDescent="0.3">
      <c r="A62" s="141" t="s">
        <v>394</v>
      </c>
      <c r="B62" s="195"/>
      <c r="C62" s="196"/>
      <c r="D62" s="61"/>
      <c r="E62" s="293"/>
    </row>
    <row r="63" spans="1:5" s="5" customFormat="1" x14ac:dyDescent="0.3">
      <c r="A63" s="311" t="s">
        <v>395</v>
      </c>
      <c r="B63" s="312"/>
      <c r="C63" s="312"/>
      <c r="D63" s="61"/>
      <c r="E63" s="297"/>
    </row>
    <row r="64" spans="1:5" x14ac:dyDescent="0.3">
      <c r="A64" s="140" t="s">
        <v>396</v>
      </c>
      <c r="B64" s="195"/>
      <c r="C64" s="196"/>
      <c r="D64" s="61"/>
      <c r="E64" s="293"/>
    </row>
    <row r="65" spans="1:5" x14ac:dyDescent="0.3">
      <c r="A65" s="140" t="s">
        <v>397</v>
      </c>
      <c r="B65" s="195"/>
      <c r="C65" s="196"/>
      <c r="D65" s="61"/>
      <c r="E65" s="293"/>
    </row>
    <row r="66" spans="1:5" x14ac:dyDescent="0.3">
      <c r="A66" s="138" t="s">
        <v>398</v>
      </c>
      <c r="B66" s="195"/>
      <c r="C66" s="196"/>
      <c r="D66" s="61"/>
      <c r="E66" s="293"/>
    </row>
    <row r="67" spans="1:5" x14ac:dyDescent="0.3">
      <c r="A67" s="140" t="s">
        <v>399</v>
      </c>
      <c r="B67" s="195"/>
      <c r="C67" s="196"/>
      <c r="D67" s="61"/>
      <c r="E67" s="293"/>
    </row>
    <row r="68" spans="1:5" x14ac:dyDescent="0.3">
      <c r="A68" s="141" t="s">
        <v>400</v>
      </c>
      <c r="B68" s="195"/>
      <c r="C68" s="196"/>
      <c r="D68" s="61"/>
      <c r="E68" s="293"/>
    </row>
    <row r="69" spans="1:5" x14ac:dyDescent="0.3">
      <c r="A69" s="141" t="s">
        <v>401</v>
      </c>
      <c r="B69" s="195"/>
      <c r="C69" s="196"/>
      <c r="D69" s="61"/>
      <c r="E69" s="293"/>
    </row>
    <row r="70" spans="1:5" ht="15" thickBot="1" x14ac:dyDescent="0.35">
      <c r="A70" s="142" t="s">
        <v>402</v>
      </c>
      <c r="B70" s="197"/>
      <c r="C70" s="198"/>
      <c r="D70" s="61"/>
      <c r="E70" s="293"/>
    </row>
  </sheetData>
  <mergeCells count="2">
    <mergeCell ref="A3:C3"/>
    <mergeCell ref="A2:E2"/>
  </mergeCells>
  <pageMargins left="0.7" right="0.7" top="0.75" bottom="0.75" header="0.3" footer="0.3"/>
  <pageSetup scale="4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1F687-1905-4F3E-8F14-3DCC0415E289}">
  <sheetPr>
    <tabColor rgb="FFD9E1F2"/>
  </sheetPr>
  <dimension ref="A1:G22"/>
  <sheetViews>
    <sheetView topLeftCell="A2" zoomScaleNormal="100" workbookViewId="0">
      <selection activeCell="A3" sqref="A3:G3"/>
    </sheetView>
  </sheetViews>
  <sheetFormatPr defaultRowHeight="14.4" x14ac:dyDescent="0.3"/>
  <cols>
    <col min="1" max="1" width="21.88671875" customWidth="1"/>
    <col min="2" max="2" width="8.6640625" customWidth="1"/>
    <col min="7" max="7" width="32.88671875" customWidth="1"/>
  </cols>
  <sheetData>
    <row r="1" spans="1:7" ht="21" x14ac:dyDescent="0.4">
      <c r="A1" s="8" t="s">
        <v>403</v>
      </c>
      <c r="B1" s="8"/>
      <c r="C1" s="8"/>
      <c r="D1" s="8"/>
      <c r="E1" s="8"/>
      <c r="F1" s="8"/>
      <c r="G1" s="8"/>
    </row>
    <row r="2" spans="1:7" ht="21.6" thickBot="1" x14ac:dyDescent="0.45">
      <c r="A2" s="544"/>
      <c r="B2" s="544"/>
      <c r="C2" s="544"/>
      <c r="D2" s="544"/>
      <c r="E2" s="544"/>
      <c r="F2" s="544"/>
      <c r="G2" s="544"/>
    </row>
    <row r="3" spans="1:7" ht="59.4" customHeight="1" thickBot="1" x14ac:dyDescent="0.35">
      <c r="A3" s="555" t="s">
        <v>404</v>
      </c>
      <c r="B3" s="556"/>
      <c r="C3" s="556"/>
      <c r="D3" s="556"/>
      <c r="E3" s="556"/>
      <c r="F3" s="556"/>
      <c r="G3" s="557"/>
    </row>
    <row r="4" spans="1:7" x14ac:dyDescent="0.3">
      <c r="A4" s="547"/>
      <c r="B4" s="547"/>
      <c r="C4" s="547"/>
      <c r="D4" s="547"/>
      <c r="E4" s="547"/>
      <c r="F4" s="547"/>
      <c r="G4" s="547"/>
    </row>
    <row r="5" spans="1:7" x14ac:dyDescent="0.3">
      <c r="A5" s="550" t="s">
        <v>405</v>
      </c>
      <c r="B5" s="550"/>
      <c r="C5" s="550"/>
      <c r="D5" s="550"/>
      <c r="E5" s="550"/>
      <c r="F5" s="550"/>
      <c r="G5" s="550"/>
    </row>
    <row r="6" spans="1:7" x14ac:dyDescent="0.3">
      <c r="A6" s="301" t="s">
        <v>406</v>
      </c>
    </row>
    <row r="7" spans="1:7" x14ac:dyDescent="0.3">
      <c r="A7" s="309"/>
      <c r="B7" s="304"/>
      <c r="C7" s="304"/>
      <c r="D7" s="304"/>
      <c r="E7" s="304"/>
      <c r="F7" s="304"/>
      <c r="G7" s="304"/>
    </row>
    <row r="8" spans="1:7" x14ac:dyDescent="0.3">
      <c r="A8" s="304"/>
      <c r="B8" s="304"/>
      <c r="C8" s="304"/>
      <c r="D8" s="304"/>
      <c r="E8" s="304"/>
      <c r="F8" s="304"/>
      <c r="G8" s="304"/>
    </row>
    <row r="9" spans="1:7" x14ac:dyDescent="0.3">
      <c r="A9" s="304"/>
      <c r="B9" s="304"/>
      <c r="C9" s="304"/>
      <c r="D9" s="304"/>
      <c r="E9" s="304"/>
      <c r="F9" s="304"/>
      <c r="G9" s="304"/>
    </row>
    <row r="10" spans="1:7" x14ac:dyDescent="0.3">
      <c r="A10" s="304"/>
      <c r="B10" s="304"/>
      <c r="C10" s="304"/>
      <c r="D10" s="304"/>
      <c r="E10" s="304"/>
      <c r="F10" s="304"/>
      <c r="G10" s="304"/>
    </row>
    <row r="11" spans="1:7" x14ac:dyDescent="0.3">
      <c r="A11" s="304"/>
      <c r="B11" s="304"/>
      <c r="C11" s="304"/>
      <c r="D11" s="304"/>
      <c r="E11" s="304"/>
      <c r="F11" s="304"/>
      <c r="G11" s="304"/>
    </row>
    <row r="12" spans="1:7" x14ac:dyDescent="0.3">
      <c r="A12" s="304"/>
      <c r="B12" s="304"/>
      <c r="C12" s="304"/>
      <c r="D12" s="304"/>
      <c r="E12" s="304"/>
      <c r="F12" s="304"/>
      <c r="G12" s="304"/>
    </row>
    <row r="13" spans="1:7" x14ac:dyDescent="0.3">
      <c r="A13" s="304"/>
      <c r="B13" s="304"/>
      <c r="C13" s="304"/>
      <c r="D13" s="304"/>
      <c r="E13" s="304"/>
      <c r="F13" s="304"/>
      <c r="G13" s="304"/>
    </row>
    <row r="14" spans="1:7" x14ac:dyDescent="0.3">
      <c r="A14" s="304"/>
      <c r="B14" s="304"/>
      <c r="C14" s="304"/>
      <c r="D14" s="304"/>
      <c r="E14" s="304"/>
      <c r="F14" s="304"/>
      <c r="G14" s="304"/>
    </row>
    <row r="15" spans="1:7" x14ac:dyDescent="0.3">
      <c r="A15" s="304"/>
      <c r="B15" s="304"/>
      <c r="C15" s="304"/>
      <c r="D15" s="304"/>
      <c r="E15" s="304"/>
      <c r="F15" s="304"/>
      <c r="G15" s="304"/>
    </row>
    <row r="16" spans="1:7" x14ac:dyDescent="0.3">
      <c r="A16" s="304"/>
      <c r="B16" s="304"/>
      <c r="C16" s="304"/>
      <c r="D16" s="304"/>
      <c r="E16" s="304"/>
      <c r="F16" s="304"/>
      <c r="G16" s="304"/>
    </row>
    <row r="17" spans="1:7" x14ac:dyDescent="0.3">
      <c r="A17" s="304"/>
      <c r="B17" s="304"/>
      <c r="C17" s="304"/>
      <c r="D17" s="304"/>
      <c r="E17" s="304"/>
      <c r="F17" s="304"/>
      <c r="G17" s="304"/>
    </row>
    <row r="19" spans="1:7" s="20" customFormat="1" x14ac:dyDescent="0.3">
      <c r="A19" s="39" t="s">
        <v>407</v>
      </c>
    </row>
    <row r="20" spans="1:7" x14ac:dyDescent="0.3">
      <c r="A20" s="310"/>
      <c r="B20" s="20"/>
    </row>
    <row r="21" spans="1:7" s="20" customFormat="1" x14ac:dyDescent="0.3">
      <c r="A21" s="310"/>
    </row>
    <row r="22" spans="1:7" x14ac:dyDescent="0.3">
      <c r="A22" s="39" t="s">
        <v>408</v>
      </c>
    </row>
  </sheetData>
  <mergeCells count="4">
    <mergeCell ref="A3:G3"/>
    <mergeCell ref="A2:G2"/>
    <mergeCell ref="A4:G4"/>
    <mergeCell ref="A5:G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5E36AB6-1A40-47A9-9DED-C5E2EC09E9DB}">
          <x14:formula1>
            <xm:f>Keuzelijst!$B$24:$B$33</xm:f>
          </x14:formula1>
          <xm:sqref>A20</xm:sqref>
        </x14:dataValidation>
        <x14:dataValidation type="list" allowBlank="1" showInputMessage="1" showErrorMessage="1" xr:uid="{F9DF0E64-CF61-4B3E-98F0-6460C9FC3264}">
          <x14:formula1>
            <xm:f>Keuzelijst!$C$24:$C$33</xm:f>
          </x14:formula1>
          <xm:sqref>A21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39E4C-D063-47F0-97EA-CF8B9786CEB2}">
  <sheetPr>
    <tabColor rgb="FFFF0000"/>
    <pageSetUpPr fitToPage="1"/>
  </sheetPr>
  <dimension ref="A5:F108"/>
  <sheetViews>
    <sheetView view="pageBreakPreview" topLeftCell="A19" zoomScale="90" zoomScaleNormal="90" zoomScaleSheetLayoutView="90" workbookViewId="0">
      <selection activeCell="A15" sqref="A15"/>
    </sheetView>
  </sheetViews>
  <sheetFormatPr defaultColWidth="8.88671875" defaultRowHeight="13.8" x14ac:dyDescent="0.25"/>
  <cols>
    <col min="1" max="1" width="35" style="45" customWidth="1"/>
    <col min="2" max="2" width="17.44140625" style="45" bestFit="1" customWidth="1"/>
    <col min="3" max="3" width="17.5546875" style="45" customWidth="1"/>
    <col min="4" max="4" width="27" style="45" customWidth="1"/>
    <col min="5" max="16384" width="8.88671875" style="45"/>
  </cols>
  <sheetData>
    <row r="5" spans="1:5" ht="15.6" customHeight="1" x14ac:dyDescent="0.25">
      <c r="A5" s="51" t="s">
        <v>409</v>
      </c>
      <c r="B5" s="51"/>
      <c r="C5" s="51"/>
      <c r="D5" s="51" t="s">
        <v>410</v>
      </c>
      <c r="E5" s="51"/>
    </row>
    <row r="6" spans="1:5" ht="27.6" x14ac:dyDescent="0.25">
      <c r="A6" s="51" t="s">
        <v>411</v>
      </c>
      <c r="B6" s="51"/>
      <c r="C6" s="51"/>
      <c r="D6" s="51" t="s">
        <v>412</v>
      </c>
      <c r="E6" s="51"/>
    </row>
    <row r="7" spans="1:5" ht="27.6" x14ac:dyDescent="0.25">
      <c r="A7" s="51" t="s">
        <v>413</v>
      </c>
      <c r="B7" s="51"/>
      <c r="C7" s="51"/>
      <c r="D7" s="51" t="s">
        <v>414</v>
      </c>
      <c r="E7" s="51"/>
    </row>
    <row r="8" spans="1:5" x14ac:dyDescent="0.25">
      <c r="A8" s="51" t="s">
        <v>415</v>
      </c>
      <c r="B8" s="51"/>
      <c r="C8" s="51"/>
      <c r="D8" s="51" t="s">
        <v>416</v>
      </c>
      <c r="E8" s="51"/>
    </row>
    <row r="9" spans="1:5" ht="14.4" customHeight="1" x14ac:dyDescent="0.25">
      <c r="A9" s="51" t="s">
        <v>417</v>
      </c>
      <c r="B9" s="51"/>
      <c r="C9" s="51"/>
      <c r="D9" s="51" t="s">
        <v>418</v>
      </c>
      <c r="E9" s="51"/>
    </row>
    <row r="10" spans="1:5" x14ac:dyDescent="0.25">
      <c r="A10" s="51" t="s">
        <v>419</v>
      </c>
      <c r="B10" s="51"/>
      <c r="C10" s="51"/>
      <c r="D10" s="51"/>
      <c r="E10" s="51"/>
    </row>
    <row r="11" spans="1:5" x14ac:dyDescent="0.25">
      <c r="A11" s="51" t="s">
        <v>420</v>
      </c>
      <c r="B11" s="51"/>
      <c r="C11" s="51"/>
      <c r="D11" s="51"/>
      <c r="E11" s="51"/>
    </row>
    <row r="12" spans="1:5" x14ac:dyDescent="0.25">
      <c r="A12" s="51"/>
      <c r="B12" s="51"/>
      <c r="C12" s="51"/>
      <c r="D12" s="51" t="s">
        <v>19</v>
      </c>
      <c r="E12" s="51"/>
    </row>
    <row r="13" spans="1:5" x14ac:dyDescent="0.25">
      <c r="A13" s="51"/>
      <c r="B13" s="51"/>
      <c r="C13" s="51"/>
      <c r="D13" s="51"/>
      <c r="E13" s="51"/>
    </row>
    <row r="14" spans="1:5" x14ac:dyDescent="0.25">
      <c r="A14" s="46" t="s">
        <v>421</v>
      </c>
      <c r="B14" s="46" t="s">
        <v>422</v>
      </c>
      <c r="C14" s="46" t="s">
        <v>423</v>
      </c>
      <c r="D14" s="46" t="s">
        <v>424</v>
      </c>
    </row>
    <row r="15" spans="1:5" ht="14.4" customHeight="1" x14ac:dyDescent="0.3">
      <c r="A15" s="120" t="s">
        <v>425</v>
      </c>
      <c r="B15" s="120" t="s">
        <v>425</v>
      </c>
      <c r="C15" s="120" t="s">
        <v>425</v>
      </c>
      <c r="D15" s="120"/>
    </row>
    <row r="16" spans="1:5" x14ac:dyDescent="0.25">
      <c r="A16" s="50" t="s">
        <v>425</v>
      </c>
      <c r="B16" s="46"/>
      <c r="C16" s="46"/>
      <c r="D16" s="50"/>
    </row>
    <row r="17" spans="1:6" ht="14.4" customHeight="1" x14ac:dyDescent="0.25">
      <c r="A17" s="46" t="s">
        <v>426</v>
      </c>
      <c r="B17" s="46" t="s">
        <v>427</v>
      </c>
      <c r="C17" s="46" t="s">
        <v>428</v>
      </c>
      <c r="D17" s="50"/>
    </row>
    <row r="18" spans="1:6" ht="14.4" customHeight="1" x14ac:dyDescent="0.3">
      <c r="A18" s="120"/>
      <c r="B18" s="120"/>
      <c r="C18" s="121"/>
      <c r="D18" s="50"/>
    </row>
    <row r="19" spans="1:6" x14ac:dyDescent="0.25">
      <c r="A19" s="611"/>
      <c r="B19" s="611"/>
      <c r="C19" s="611"/>
      <c r="D19" s="611"/>
      <c r="E19" s="611"/>
    </row>
    <row r="20" spans="1:6" x14ac:dyDescent="0.25">
      <c r="A20" s="612"/>
      <c r="B20" s="612"/>
      <c r="C20" s="612"/>
      <c r="D20" s="612"/>
      <c r="E20" s="612"/>
    </row>
    <row r="21" spans="1:6" ht="13.2" customHeight="1" x14ac:dyDescent="0.25">
      <c r="A21" s="51" t="s">
        <v>429</v>
      </c>
      <c r="B21" s="613"/>
      <c r="C21" s="613"/>
      <c r="D21" s="613"/>
      <c r="E21" s="51"/>
    </row>
    <row r="22" spans="1:6" x14ac:dyDescent="0.25">
      <c r="A22" s="51"/>
      <c r="B22" s="51"/>
      <c r="C22" s="51"/>
      <c r="D22" s="51"/>
      <c r="E22" s="51"/>
    </row>
    <row r="23" spans="1:6" x14ac:dyDescent="0.25">
      <c r="A23" s="47"/>
    </row>
    <row r="24" spans="1:6" x14ac:dyDescent="0.25">
      <c r="A24" s="47" t="s">
        <v>430</v>
      </c>
    </row>
    <row r="25" spans="1:6" x14ac:dyDescent="0.25">
      <c r="A25" s="47"/>
    </row>
    <row r="26" spans="1:6" x14ac:dyDescent="0.25">
      <c r="A26" s="47"/>
    </row>
    <row r="27" spans="1:6" ht="28.5" customHeight="1" x14ac:dyDescent="0.25">
      <c r="A27" s="610" t="s">
        <v>431</v>
      </c>
      <c r="B27" s="610"/>
      <c r="C27" s="610"/>
      <c r="D27" s="610"/>
      <c r="F27" s="314"/>
    </row>
    <row r="28" spans="1:6" x14ac:dyDescent="0.25">
      <c r="A28" s="47"/>
    </row>
    <row r="29" spans="1:6" x14ac:dyDescent="0.25">
      <c r="A29" s="47" t="s">
        <v>432</v>
      </c>
    </row>
    <row r="30" spans="1:6" x14ac:dyDescent="0.25">
      <c r="A30" s="127" t="s">
        <v>433</v>
      </c>
    </row>
    <row r="31" spans="1:6" x14ac:dyDescent="0.25">
      <c r="A31" s="127" t="s">
        <v>434</v>
      </c>
    </row>
    <row r="32" spans="1:6" x14ac:dyDescent="0.25">
      <c r="A32" s="127" t="s">
        <v>435</v>
      </c>
    </row>
    <row r="33" spans="1:6" x14ac:dyDescent="0.25">
      <c r="A33" s="127" t="s">
        <v>436</v>
      </c>
    </row>
    <row r="34" spans="1:6" x14ac:dyDescent="0.25">
      <c r="A34" s="47"/>
    </row>
    <row r="35" spans="1:6" x14ac:dyDescent="0.25">
      <c r="A35" s="48" t="s">
        <v>119</v>
      </c>
    </row>
    <row r="36" spans="1:6" x14ac:dyDescent="0.25">
      <c r="A36" s="47"/>
    </row>
    <row r="37" spans="1:6" ht="20.25" customHeight="1" x14ac:dyDescent="0.25">
      <c r="A37" s="610" t="s">
        <v>437</v>
      </c>
      <c r="B37" s="610"/>
      <c r="C37" s="610"/>
      <c r="D37" s="610"/>
    </row>
    <row r="38" spans="1:6" ht="78.75" customHeight="1" x14ac:dyDescent="0.25">
      <c r="A38" s="228" t="s">
        <v>438</v>
      </c>
      <c r="B38" s="610" t="s">
        <v>439</v>
      </c>
      <c r="C38" s="610"/>
      <c r="D38" s="610"/>
    </row>
    <row r="39" spans="1:6" ht="141" customHeight="1" x14ac:dyDescent="0.25">
      <c r="A39" s="228" t="s">
        <v>440</v>
      </c>
      <c r="B39" s="610" t="s">
        <v>441</v>
      </c>
      <c r="C39" s="610"/>
      <c r="D39" s="610"/>
    </row>
    <row r="40" spans="1:6" ht="13.95" customHeight="1" x14ac:dyDescent="0.25">
      <c r="A40" s="610" t="s">
        <v>442</v>
      </c>
      <c r="B40" s="610"/>
      <c r="C40" s="610"/>
      <c r="D40" s="610"/>
      <c r="E40" s="610"/>
      <c r="F40" s="314"/>
    </row>
    <row r="41" spans="1:6" x14ac:dyDescent="0.25">
      <c r="A41" s="615"/>
      <c r="B41" s="615"/>
      <c r="C41" s="615"/>
      <c r="D41" s="615"/>
    </row>
    <row r="42" spans="1:6" ht="13.95" customHeight="1" x14ac:dyDescent="0.25">
      <c r="A42" s="130" t="s">
        <v>443</v>
      </c>
      <c r="B42" s="130"/>
      <c r="C42" s="468">
        <f>'Cijfers brief IF'!B6</f>
        <v>7.9200000000000017</v>
      </c>
      <c r="D42" s="131" t="s">
        <v>444</v>
      </c>
    </row>
    <row r="43" spans="1:6" x14ac:dyDescent="0.25">
      <c r="A43" s="131" t="s">
        <v>445</v>
      </c>
      <c r="B43" s="469" t="e">
        <f>'Cijfers brief IF'!B8</f>
        <v>#REF!</v>
      </c>
      <c r="C43" s="617" t="s">
        <v>446</v>
      </c>
      <c r="D43" s="617"/>
    </row>
    <row r="44" spans="1:6" x14ac:dyDescent="0.25">
      <c r="A44" s="615"/>
      <c r="B44" s="615"/>
      <c r="C44" s="615"/>
      <c r="D44" s="615"/>
    </row>
    <row r="45" spans="1:6" x14ac:dyDescent="0.25">
      <c r="A45" s="132" t="s">
        <v>447</v>
      </c>
      <c r="B45" s="131"/>
      <c r="C45" s="131"/>
      <c r="D45" s="131"/>
    </row>
    <row r="46" spans="1:6" x14ac:dyDescent="0.25">
      <c r="A46" s="615"/>
      <c r="B46" s="615"/>
      <c r="C46" s="615"/>
      <c r="D46" s="615"/>
    </row>
    <row r="47" spans="1:6" ht="27" customHeight="1" x14ac:dyDescent="0.25">
      <c r="A47" s="618" t="s">
        <v>448</v>
      </c>
      <c r="B47" s="618"/>
      <c r="C47" s="618"/>
      <c r="D47" s="618"/>
    </row>
    <row r="48" spans="1:6" x14ac:dyDescent="0.25">
      <c r="A48" s="615"/>
      <c r="B48" s="615"/>
      <c r="C48" s="615"/>
      <c r="D48" s="615"/>
    </row>
    <row r="49" spans="1:4" x14ac:dyDescent="0.25">
      <c r="A49" s="133" t="s">
        <v>449</v>
      </c>
      <c r="B49" s="131"/>
      <c r="C49" s="131"/>
      <c r="D49" s="131"/>
    </row>
    <row r="50" spans="1:4" x14ac:dyDescent="0.25">
      <c r="A50" s="615"/>
      <c r="B50" s="615"/>
      <c r="C50" s="615"/>
      <c r="D50" s="615"/>
    </row>
    <row r="51" spans="1:4" x14ac:dyDescent="0.25">
      <c r="A51" s="615" t="s">
        <v>450</v>
      </c>
      <c r="B51" s="615"/>
      <c r="C51" s="131">
        <f>'8 Dienstvoertuigen'!C10</f>
        <v>4</v>
      </c>
      <c r="D51" s="131" t="s">
        <v>451</v>
      </c>
    </row>
    <row r="52" spans="1:4" x14ac:dyDescent="0.25">
      <c r="A52" s="129"/>
      <c r="B52" s="129"/>
      <c r="C52" s="131">
        <f>'8 Dienstvoertuigen'!A32</f>
        <v>3</v>
      </c>
      <c r="D52" s="131" t="s">
        <v>452</v>
      </c>
    </row>
    <row r="53" spans="1:4" x14ac:dyDescent="0.25">
      <c r="A53" s="129"/>
      <c r="B53" s="129"/>
      <c r="C53" s="131">
        <f>'8 Dienstvoertuigen'!A39</f>
        <v>23</v>
      </c>
      <c r="D53" s="131" t="s">
        <v>453</v>
      </c>
    </row>
    <row r="54" spans="1:4" x14ac:dyDescent="0.25">
      <c r="A54" s="129"/>
      <c r="B54" s="129"/>
      <c r="C54" s="131"/>
      <c r="D54" s="131"/>
    </row>
    <row r="55" spans="1:4" x14ac:dyDescent="0.25">
      <c r="A55" s="615" t="s">
        <v>454</v>
      </c>
      <c r="B55" s="615"/>
      <c r="C55" s="615"/>
      <c r="D55" s="615"/>
    </row>
    <row r="56" spans="1:4" x14ac:dyDescent="0.25">
      <c r="A56" s="615"/>
      <c r="B56" s="615"/>
      <c r="C56" s="615"/>
      <c r="D56" s="615"/>
    </row>
    <row r="57" spans="1:4" x14ac:dyDescent="0.25">
      <c r="A57" s="133" t="s">
        <v>455</v>
      </c>
      <c r="B57" s="129"/>
      <c r="C57" s="129"/>
      <c r="D57" s="129"/>
    </row>
    <row r="58" spans="1:4" x14ac:dyDescent="0.25">
      <c r="A58" s="129"/>
      <c r="B58" s="129"/>
      <c r="C58" s="129"/>
      <c r="D58" s="129"/>
    </row>
    <row r="59" spans="1:4" ht="33.75" customHeight="1" x14ac:dyDescent="0.25">
      <c r="A59" s="616" t="s">
        <v>456</v>
      </c>
      <c r="B59" s="616"/>
      <c r="C59" s="616"/>
      <c r="D59" s="616"/>
    </row>
    <row r="60" spans="1:4" x14ac:dyDescent="0.25">
      <c r="A60" s="129" t="s">
        <v>457</v>
      </c>
      <c r="B60" s="129"/>
      <c r="C60" s="134">
        <f>'7 Behoefte papieren dossiers'!D6</f>
        <v>30</v>
      </c>
      <c r="D60" s="129" t="s">
        <v>458</v>
      </c>
    </row>
    <row r="61" spans="1:4" x14ac:dyDescent="0.25">
      <c r="A61" s="52"/>
      <c r="B61" s="52"/>
      <c r="C61" s="52"/>
      <c r="D61" s="52"/>
    </row>
    <row r="62" spans="1:4" x14ac:dyDescent="0.25">
      <c r="A62" s="52"/>
      <c r="B62" s="52"/>
      <c r="C62" s="52"/>
      <c r="D62" s="52"/>
    </row>
    <row r="63" spans="1:4" x14ac:dyDescent="0.25">
      <c r="A63" s="52" t="s">
        <v>459</v>
      </c>
      <c r="B63" s="52"/>
      <c r="C63" s="52"/>
      <c r="D63" s="52"/>
    </row>
    <row r="64" spans="1:4" x14ac:dyDescent="0.25">
      <c r="A64" s="52"/>
      <c r="B64" s="52"/>
      <c r="C64" s="52"/>
      <c r="D64" s="52"/>
    </row>
    <row r="65" spans="1:4" x14ac:dyDescent="0.25">
      <c r="A65" s="47" t="s">
        <v>460</v>
      </c>
    </row>
    <row r="66" spans="1:4" x14ac:dyDescent="0.25">
      <c r="A66" s="614"/>
      <c r="B66" s="614"/>
      <c r="C66" s="614"/>
      <c r="D66" s="614"/>
    </row>
    <row r="67" spans="1:4" x14ac:dyDescent="0.25">
      <c r="A67" s="52"/>
      <c r="B67" s="52"/>
      <c r="C67" s="52"/>
      <c r="D67" s="52"/>
    </row>
    <row r="68" spans="1:4" x14ac:dyDescent="0.25">
      <c r="A68" s="52"/>
      <c r="B68" s="52"/>
      <c r="C68" s="52"/>
      <c r="D68" s="52"/>
    </row>
    <row r="69" spans="1:4" x14ac:dyDescent="0.25">
      <c r="A69" s="52" t="s">
        <v>461</v>
      </c>
      <c r="B69" s="52"/>
      <c r="C69" s="52"/>
      <c r="D69" s="52"/>
    </row>
    <row r="70" spans="1:4" x14ac:dyDescent="0.25">
      <c r="A70" s="614" t="s">
        <v>462</v>
      </c>
      <c r="B70" s="614"/>
      <c r="C70" s="614"/>
      <c r="D70" s="614"/>
    </row>
    <row r="71" spans="1:4" x14ac:dyDescent="0.25">
      <c r="A71" s="614" t="s">
        <v>463</v>
      </c>
      <c r="B71" s="614"/>
      <c r="C71" s="614"/>
      <c r="D71" s="614"/>
    </row>
    <row r="72" spans="1:4" x14ac:dyDescent="0.25">
      <c r="A72" s="52"/>
      <c r="B72" s="52"/>
      <c r="C72" s="52"/>
      <c r="D72" s="52"/>
    </row>
    <row r="73" spans="1:4" x14ac:dyDescent="0.25">
      <c r="A73" s="52"/>
      <c r="B73" s="52"/>
      <c r="C73" s="52"/>
      <c r="D73" s="52"/>
    </row>
    <row r="74" spans="1:4" x14ac:dyDescent="0.25">
      <c r="A74" s="49" t="s">
        <v>464</v>
      </c>
      <c r="B74" s="52"/>
      <c r="C74" s="52"/>
      <c r="D74" s="52"/>
    </row>
    <row r="75" spans="1:4" x14ac:dyDescent="0.25">
      <c r="A75" s="52" t="str">
        <f>'1 Entiteit'!A1</f>
        <v>Bijlage 1: Gegevens entiteit</v>
      </c>
      <c r="B75" s="52"/>
      <c r="C75" s="52"/>
      <c r="D75" s="52"/>
    </row>
    <row r="76" spans="1:4" x14ac:dyDescent="0.25">
      <c r="A76" s="52" t="str">
        <f>'2 Bezettingsmeting'!A1</f>
        <v>Bijlage 2: Bezettingsmeting</v>
      </c>
      <c r="B76" s="52"/>
      <c r="C76" s="52"/>
      <c r="D76" s="52"/>
    </row>
    <row r="77" spans="1:4" x14ac:dyDescent="0.25">
      <c r="A77" s="52" t="str">
        <f>'3 Toekomstige strategie'!A1</f>
        <v>Bijlage 3: Toekomstige strategie / trends</v>
      </c>
      <c r="B77" s="52"/>
      <c r="C77" s="52"/>
      <c r="D77" s="52"/>
    </row>
    <row r="78" spans="1:4" x14ac:dyDescent="0.25">
      <c r="A78" s="52" t="str">
        <f>'4 Behoefte werkpl (intern)'!A1</f>
        <v>Bijlage 4: Behoefte werkplekken (intern)</v>
      </c>
      <c r="B78" s="52"/>
      <c r="C78" s="52"/>
      <c r="D78" s="52"/>
    </row>
    <row r="79" spans="1:4" x14ac:dyDescent="0.25">
      <c r="A79" s="52" t="str">
        <f>'5 Behoefte werkpl (extern) '!A1</f>
        <v>Bijlage 5: Behoefte werkplekken (extern)</v>
      </c>
      <c r="B79" s="52"/>
      <c r="C79" s="52"/>
      <c r="D79" s="52"/>
    </row>
    <row r="80" spans="1:4" x14ac:dyDescent="0.25">
      <c r="A80" s="52" t="str">
        <f>'6 Specifieke noden'!A1:F1</f>
        <v>Bijlage 6: Specifieke noden bovenop de standaard voorzieningen</v>
      </c>
      <c r="B80" s="52"/>
      <c r="C80" s="52"/>
      <c r="D80" s="52"/>
    </row>
    <row r="81" spans="1:4" x14ac:dyDescent="0.25">
      <c r="A81" s="52" t="str">
        <f>'7 Behoefte papieren dossiers'!A1</f>
        <v>Bijlage 7: Behoefte papieren dossiers</v>
      </c>
      <c r="B81" s="52"/>
      <c r="C81" s="52"/>
      <c r="D81" s="52"/>
    </row>
    <row r="82" spans="1:4" x14ac:dyDescent="0.25">
      <c r="A82" s="52" t="str">
        <f>'8 Dienstvoertuigen'!A1</f>
        <v>Bijlage 8: Dienstvoertuigen</v>
      </c>
      <c r="B82" s="52"/>
      <c r="C82" s="52"/>
      <c r="D82" s="52"/>
    </row>
    <row r="83" spans="1:4" x14ac:dyDescent="0.25">
      <c r="A83" s="52" t="str">
        <f>'9 ICT noden'!A1</f>
        <v xml:space="preserve">Bijlage 9 : ICT noden </v>
      </c>
      <c r="B83" s="52"/>
      <c r="C83" s="52"/>
      <c r="D83" s="52"/>
    </row>
    <row r="84" spans="1:4" x14ac:dyDescent="0.25">
      <c r="A84" s="465" t="str">
        <f>'10 Kosten'!A1</f>
        <v>Bijlage 10: Kosten</v>
      </c>
      <c r="B84" s="52"/>
      <c r="C84" s="52"/>
      <c r="D84" s="52"/>
    </row>
    <row r="85" spans="1:4" x14ac:dyDescent="0.25">
      <c r="A85" s="465" t="str">
        <f>'11 Beoordeling HFB'!A1</f>
        <v>Bijlage 11: Beoordeling door Het Facilitair Bedrijf</v>
      </c>
      <c r="B85" s="52"/>
      <c r="C85" s="52"/>
      <c r="D85" s="52"/>
    </row>
    <row r="86" spans="1:4" x14ac:dyDescent="0.25">
      <c r="A86" s="52"/>
      <c r="B86" s="52"/>
      <c r="C86" s="52"/>
      <c r="D86" s="52"/>
    </row>
    <row r="87" spans="1:4" x14ac:dyDescent="0.25">
      <c r="B87" s="52"/>
      <c r="C87" s="52"/>
      <c r="D87" s="52"/>
    </row>
    <row r="88" spans="1:4" x14ac:dyDescent="0.25">
      <c r="A88" s="52"/>
      <c r="B88" s="52"/>
      <c r="C88" s="52"/>
      <c r="D88" s="52"/>
    </row>
    <row r="89" spans="1:4" x14ac:dyDescent="0.25">
      <c r="A89" s="52"/>
      <c r="B89" s="52"/>
      <c r="C89" s="52"/>
      <c r="D89" s="52"/>
    </row>
    <row r="90" spans="1:4" x14ac:dyDescent="0.25">
      <c r="A90" s="52"/>
      <c r="B90" s="52"/>
      <c r="C90" s="52"/>
      <c r="D90" s="52"/>
    </row>
    <row r="91" spans="1:4" x14ac:dyDescent="0.25">
      <c r="A91" s="52"/>
      <c r="B91" s="52"/>
      <c r="C91" s="52"/>
      <c r="D91" s="52"/>
    </row>
    <row r="92" spans="1:4" x14ac:dyDescent="0.25">
      <c r="A92" s="52"/>
      <c r="B92" s="52"/>
      <c r="C92" s="52"/>
      <c r="D92" s="52"/>
    </row>
    <row r="93" spans="1:4" x14ac:dyDescent="0.25">
      <c r="A93" s="52"/>
      <c r="B93" s="52"/>
      <c r="C93" s="52"/>
      <c r="D93" s="52"/>
    </row>
    <row r="94" spans="1:4" x14ac:dyDescent="0.25">
      <c r="A94" s="52"/>
      <c r="B94" s="52"/>
      <c r="C94" s="52"/>
      <c r="D94" s="52"/>
    </row>
    <row r="95" spans="1:4" x14ac:dyDescent="0.25">
      <c r="A95" s="52"/>
      <c r="B95" s="52"/>
      <c r="C95" s="52"/>
      <c r="D95" s="52"/>
    </row>
    <row r="96" spans="1:4" x14ac:dyDescent="0.25">
      <c r="A96" s="52"/>
      <c r="B96" s="52"/>
      <c r="C96" s="52"/>
      <c r="D96" s="52"/>
    </row>
    <row r="108" spans="1:1" x14ac:dyDescent="0.25">
      <c r="A108" s="47"/>
    </row>
  </sheetData>
  <mergeCells count="22">
    <mergeCell ref="A40:E40"/>
    <mergeCell ref="A71:D71"/>
    <mergeCell ref="A51:B51"/>
    <mergeCell ref="A55:D55"/>
    <mergeCell ref="A56:D56"/>
    <mergeCell ref="A66:D66"/>
    <mergeCell ref="A70:D70"/>
    <mergeCell ref="A59:D59"/>
    <mergeCell ref="A48:D48"/>
    <mergeCell ref="A50:D50"/>
    <mergeCell ref="A44:D44"/>
    <mergeCell ref="A46:D46"/>
    <mergeCell ref="A41:D41"/>
    <mergeCell ref="C43:D43"/>
    <mergeCell ref="A47:D47"/>
    <mergeCell ref="B39:D39"/>
    <mergeCell ref="A37:D37"/>
    <mergeCell ref="A19:E19"/>
    <mergeCell ref="A20:E20"/>
    <mergeCell ref="B21:D21"/>
    <mergeCell ref="A27:D27"/>
    <mergeCell ref="B38:D38"/>
  </mergeCells>
  <pageMargins left="0.7" right="0.7" top="0.75" bottom="0.75" header="0.3" footer="0.3"/>
  <pageSetup scale="85"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EB56C-FD8A-49FF-BA87-C32CF3909E3D}">
  <sheetPr>
    <tabColor rgb="FFFF0000"/>
  </sheetPr>
  <dimension ref="A1:D24"/>
  <sheetViews>
    <sheetView zoomScaleNormal="100" workbookViewId="0"/>
  </sheetViews>
  <sheetFormatPr defaultRowHeight="14.4" x14ac:dyDescent="0.3"/>
  <cols>
    <col min="1" max="1" width="53.88671875" customWidth="1"/>
    <col min="2" max="2" width="19" customWidth="1"/>
    <col min="3" max="3" width="15" customWidth="1"/>
    <col min="4" max="4" width="16.33203125" customWidth="1"/>
    <col min="6" max="6" width="11.5546875" customWidth="1"/>
    <col min="7" max="7" width="15.109375" customWidth="1"/>
    <col min="8" max="8" width="9.6640625" customWidth="1"/>
  </cols>
  <sheetData>
    <row r="1" spans="1:4" ht="21" x14ac:dyDescent="0.4">
      <c r="A1" s="8" t="s">
        <v>465</v>
      </c>
    </row>
    <row r="2" spans="1:4" ht="12.6" customHeight="1" thickBot="1" x14ac:dyDescent="0.45">
      <c r="A2" s="8"/>
    </row>
    <row r="3" spans="1:4" ht="30.6" customHeight="1" x14ac:dyDescent="0.3">
      <c r="A3" s="164"/>
      <c r="B3" s="174" t="s">
        <v>137</v>
      </c>
      <c r="C3" s="175" t="s">
        <v>466</v>
      </c>
    </row>
    <row r="4" spans="1:4" x14ac:dyDescent="0.3">
      <c r="A4" s="166" t="s">
        <v>467</v>
      </c>
      <c r="B4" s="167">
        <f>'4 Behoefte werkpl (intern)'!A20+'5 Behoefte werkpl (extern) '!A17</f>
        <v>16</v>
      </c>
      <c r="C4" s="179"/>
    </row>
    <row r="5" spans="1:4" ht="28.8" x14ac:dyDescent="0.3">
      <c r="A5" s="166" t="s">
        <v>468</v>
      </c>
      <c r="B5" s="173" t="e">
        <f>'4 Behoefte werkpl (intern)'!B11+'5 Behoefte werkpl (extern) '!B7</f>
        <v>#REF!</v>
      </c>
      <c r="C5" s="179" t="e">
        <f>B5*12.5</f>
        <v>#REF!</v>
      </c>
    </row>
    <row r="6" spans="1:4" ht="28.8" x14ac:dyDescent="0.3">
      <c r="A6" s="166" t="s">
        <v>469</v>
      </c>
      <c r="B6" s="173">
        <f>'4 Behoefte werkpl (intern)'!B12+'5 Behoefte werkpl (extern) '!B8</f>
        <v>7.9200000000000017</v>
      </c>
      <c r="C6" s="179">
        <f>B6*12.5</f>
        <v>99.000000000000028</v>
      </c>
      <c r="D6" s="122"/>
    </row>
    <row r="7" spans="1:4" x14ac:dyDescent="0.3">
      <c r="A7" s="176" t="s">
        <v>470</v>
      </c>
      <c r="B7" s="173" t="e">
        <f>MIN(B5:B6)</f>
        <v>#REF!</v>
      </c>
      <c r="C7" s="179" t="e">
        <f>B7*12.5</f>
        <v>#REF!</v>
      </c>
      <c r="D7" s="122"/>
    </row>
    <row r="8" spans="1:4" ht="15" thickBot="1" x14ac:dyDescent="0.35">
      <c r="A8" s="177" t="s">
        <v>471</v>
      </c>
      <c r="B8" s="178" t="e">
        <f>+B7/B4</f>
        <v>#REF!</v>
      </c>
      <c r="C8" s="180"/>
      <c r="D8" s="122"/>
    </row>
    <row r="9" spans="1:4" ht="15" thickBot="1" x14ac:dyDescent="0.35">
      <c r="A9" s="177" t="s">
        <v>472</v>
      </c>
      <c r="B9" s="232"/>
      <c r="C9" s="233"/>
      <c r="D9" s="122"/>
    </row>
    <row r="10" spans="1:4" x14ac:dyDescent="0.3">
      <c r="D10" s="122"/>
    </row>
    <row r="11" spans="1:4" x14ac:dyDescent="0.3">
      <c r="D11" s="122"/>
    </row>
    <row r="12" spans="1:4" ht="15" thickBot="1" x14ac:dyDescent="0.35">
      <c r="C12" s="128"/>
    </row>
    <row r="13" spans="1:4" x14ac:dyDescent="0.3">
      <c r="A13" s="164" t="s">
        <v>473</v>
      </c>
      <c r="B13" s="168">
        <f>+'6 Specifieke noden'!B6</f>
        <v>0</v>
      </c>
      <c r="C13" s="169" t="s">
        <v>474</v>
      </c>
    </row>
    <row r="14" spans="1:4" ht="15" thickBot="1" x14ac:dyDescent="0.35">
      <c r="A14" s="165" t="s">
        <v>475</v>
      </c>
      <c r="B14" s="170">
        <f>'7 Behoefte papieren dossiers'!D6</f>
        <v>30</v>
      </c>
      <c r="C14" s="171" t="s">
        <v>476</v>
      </c>
    </row>
    <row r="15" spans="1:4" ht="15" thickBot="1" x14ac:dyDescent="0.35"/>
    <row r="16" spans="1:4" x14ac:dyDescent="0.3">
      <c r="A16" s="185"/>
      <c r="B16" s="186" t="s">
        <v>477</v>
      </c>
      <c r="C16" s="187" t="s">
        <v>478</v>
      </c>
    </row>
    <row r="17" spans="1:3" x14ac:dyDescent="0.3">
      <c r="A17" s="166" t="s">
        <v>479</v>
      </c>
      <c r="B17" s="167">
        <f>'8 Dienstvoertuigen'!A25</f>
        <v>4</v>
      </c>
      <c r="C17" s="183">
        <f>'8 Dienstvoertuigen'!E10</f>
        <v>1</v>
      </c>
    </row>
    <row r="18" spans="1:3" x14ac:dyDescent="0.3">
      <c r="A18" s="166" t="s">
        <v>480</v>
      </c>
      <c r="B18" s="181">
        <f>'8 Dienstvoertuigen'!A32</f>
        <v>3</v>
      </c>
      <c r="C18" s="183">
        <f>'8 Dienstvoertuigen'!D32</f>
        <v>0</v>
      </c>
    </row>
    <row r="19" spans="1:3" ht="15" thickBot="1" x14ac:dyDescent="0.35">
      <c r="A19" s="165" t="s">
        <v>481</v>
      </c>
      <c r="B19" s="182">
        <f>'8 Dienstvoertuigen'!A39</f>
        <v>23</v>
      </c>
      <c r="C19" s="184">
        <f>'8 Dienstvoertuigen'!D39</f>
        <v>7</v>
      </c>
    </row>
    <row r="20" spans="1:3" ht="15" thickBot="1" x14ac:dyDescent="0.35"/>
    <row r="21" spans="1:3" ht="28.8" x14ac:dyDescent="0.3">
      <c r="A21" s="185"/>
      <c r="B21" s="174" t="str">
        <f>'8 Dienstvoertuigen'!E4</f>
        <v>Locatie in de buurt van een station</v>
      </c>
      <c r="C21" s="175" t="str">
        <f>'8 Dienstvoertuigen'!F4</f>
        <v>Andere locatie</v>
      </c>
    </row>
    <row r="22" spans="1:3" x14ac:dyDescent="0.3">
      <c r="A22" s="166" t="s">
        <v>482</v>
      </c>
      <c r="B22" s="172">
        <f>'8 Dienstvoertuigen'!E5</f>
        <v>0.8</v>
      </c>
      <c r="C22" s="188">
        <f>'8 Dienstvoertuigen'!F5</f>
        <v>1.6</v>
      </c>
    </row>
    <row r="23" spans="1:3" x14ac:dyDescent="0.3">
      <c r="A23" s="166" t="s">
        <v>483</v>
      </c>
      <c r="B23" s="172">
        <f>'8 Dienstvoertuigen'!E6</f>
        <v>0.21333333333333335</v>
      </c>
      <c r="C23" s="188">
        <f>'8 Dienstvoertuigen'!F6</f>
        <v>0.21333333333333335</v>
      </c>
    </row>
    <row r="24" spans="1:3" ht="15" thickBot="1" x14ac:dyDescent="0.35">
      <c r="A24" s="165" t="s">
        <v>484</v>
      </c>
      <c r="B24" s="189">
        <f>'8 Dienstvoertuigen'!E7</f>
        <v>0.8</v>
      </c>
      <c r="C24" s="190">
        <f>'8 Dienstvoertuigen'!F7</f>
        <v>1.6</v>
      </c>
    </row>
  </sheetData>
  <pageMargins left="0.7" right="0.7"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54B85-52C0-4D68-B864-39CDEC9E0D20}">
  <sheetPr>
    <tabColor rgb="FFFF0000"/>
  </sheetPr>
  <dimension ref="A1:M64"/>
  <sheetViews>
    <sheetView zoomScale="80" zoomScaleNormal="80" workbookViewId="0">
      <selection activeCell="N65" sqref="N65"/>
    </sheetView>
  </sheetViews>
  <sheetFormatPr defaultColWidth="18.33203125" defaultRowHeight="14.4" outlineLevelCol="1" x14ac:dyDescent="0.3"/>
  <cols>
    <col min="1" max="1" width="21.44140625" customWidth="1"/>
    <col min="2" max="2" width="68.44140625" customWidth="1"/>
    <col min="3" max="3" width="20.44140625" customWidth="1"/>
    <col min="4" max="4" width="14.109375" customWidth="1"/>
    <col min="5" max="5" width="13.6640625" customWidth="1" outlineLevel="1"/>
    <col min="6" max="6" width="17" customWidth="1" outlineLevel="1"/>
    <col min="7" max="7" width="14.109375" customWidth="1" outlineLevel="1"/>
    <col min="8" max="8" width="18.33203125" customWidth="1" outlineLevel="1"/>
    <col min="9" max="9" width="17.44140625" style="14" customWidth="1" outlineLevel="1"/>
    <col min="10" max="11" width="18.33203125" style="14" customWidth="1" outlineLevel="1"/>
    <col min="12" max="12" width="12.44140625" style="14" customWidth="1" outlineLevel="1"/>
    <col min="13" max="13" width="11.6640625" style="38" customWidth="1"/>
  </cols>
  <sheetData>
    <row r="1" spans="1:13" ht="21" x14ac:dyDescent="0.4">
      <c r="A1" s="567" t="s">
        <v>485</v>
      </c>
      <c r="B1" s="567"/>
      <c r="C1" s="567"/>
      <c r="D1" s="567"/>
      <c r="E1" s="8"/>
      <c r="F1" s="8"/>
      <c r="G1" s="8"/>
    </row>
    <row r="2" spans="1:13" ht="21.6" thickBot="1" x14ac:dyDescent="0.45">
      <c r="A2" s="56"/>
      <c r="B2" s="56"/>
      <c r="C2" s="56"/>
      <c r="D2" s="56"/>
      <c r="E2" s="56"/>
      <c r="F2" s="56"/>
      <c r="G2" s="56"/>
    </row>
    <row r="3" spans="1:13" ht="87" customHeight="1" thickBot="1" x14ac:dyDescent="0.35">
      <c r="A3" s="619" t="s">
        <v>612</v>
      </c>
      <c r="B3" s="620"/>
      <c r="C3" s="620"/>
      <c r="D3" s="621"/>
      <c r="E3" s="20"/>
    </row>
    <row r="5" spans="1:13" ht="70.5" customHeight="1" x14ac:dyDescent="0.3">
      <c r="A5" s="453" t="s">
        <v>486</v>
      </c>
      <c r="B5" s="453" t="s">
        <v>67</v>
      </c>
      <c r="C5" s="453" t="s">
        <v>487</v>
      </c>
      <c r="D5" s="453" t="s">
        <v>66</v>
      </c>
      <c r="E5" s="453" t="s">
        <v>613</v>
      </c>
      <c r="F5" s="453" t="s">
        <v>615</v>
      </c>
      <c r="G5" s="234" t="s">
        <v>488</v>
      </c>
      <c r="H5" s="234" t="s">
        <v>489</v>
      </c>
      <c r="I5" s="454" t="s">
        <v>614</v>
      </c>
      <c r="J5" s="234" t="s">
        <v>490</v>
      </c>
      <c r="K5" s="234" t="s">
        <v>491</v>
      </c>
      <c r="L5" s="234" t="s">
        <v>492</v>
      </c>
      <c r="M5" s="234" t="s">
        <v>493</v>
      </c>
    </row>
    <row r="6" spans="1:13" x14ac:dyDescent="0.3">
      <c r="A6" s="455" t="s">
        <v>533</v>
      </c>
      <c r="B6" s="480" t="s">
        <v>534</v>
      </c>
      <c r="C6" s="480" t="s">
        <v>510</v>
      </c>
      <c r="D6" s="455" t="s">
        <v>503</v>
      </c>
      <c r="E6" s="485">
        <v>285</v>
      </c>
      <c r="F6" s="485">
        <v>270</v>
      </c>
      <c r="G6" s="490">
        <f>E6-F6</f>
        <v>15</v>
      </c>
      <c r="H6" s="491">
        <f t="shared" ref="H6" si="0">IF(G6&lt;0,"0%",G6/E6)</f>
        <v>5.2631578947368418E-2</v>
      </c>
      <c r="I6" s="457">
        <v>268</v>
      </c>
      <c r="J6" s="492">
        <f>E6-I6</f>
        <v>17</v>
      </c>
      <c r="K6" s="491">
        <f>IF(J6&lt;0,"0%",J6/E6)</f>
        <v>5.9649122807017542E-2</v>
      </c>
      <c r="L6" s="493" t="str">
        <f>IF(K6&gt;=H6,"ja", "nee")</f>
        <v>ja</v>
      </c>
      <c r="M6" s="494" t="str">
        <f t="shared" ref="M6" si="1">IF(L6="ja","-",H6-K6)</f>
        <v>-</v>
      </c>
    </row>
    <row r="7" spans="1:13" x14ac:dyDescent="0.3">
      <c r="A7" s="455" t="s">
        <v>533</v>
      </c>
      <c r="B7" s="458" t="s">
        <v>535</v>
      </c>
      <c r="C7" s="458" t="s">
        <v>495</v>
      </c>
      <c r="D7" s="456" t="s">
        <v>503</v>
      </c>
      <c r="E7" s="483">
        <v>202</v>
      </c>
      <c r="F7" s="483">
        <v>198</v>
      </c>
      <c r="G7" s="490">
        <f t="shared" ref="G7:G55" si="2">E7-F7</f>
        <v>4</v>
      </c>
      <c r="H7" s="491">
        <f t="shared" ref="H7:H55" si="3">IF(G7&lt;0,"0%",G7/E7)</f>
        <v>1.9801980198019802E-2</v>
      </c>
      <c r="I7" s="457">
        <v>198</v>
      </c>
      <c r="J7" s="492">
        <f t="shared" ref="J7:J55" si="4">E7-I7</f>
        <v>4</v>
      </c>
      <c r="K7" s="491">
        <f t="shared" ref="K7:K55" si="5">IF(J7&lt;0,"0%",J7/E7)</f>
        <v>1.9801980198019802E-2</v>
      </c>
      <c r="L7" s="493" t="str">
        <f t="shared" ref="L7:L55" si="6">IF(K7&gt;=H7,"ja", "nee")</f>
        <v>ja</v>
      </c>
      <c r="M7" s="494" t="str">
        <f t="shared" ref="M7:M55" si="7">IF(L7="ja","-",H7-K7)</f>
        <v>-</v>
      </c>
    </row>
    <row r="8" spans="1:13" x14ac:dyDescent="0.3">
      <c r="A8" s="455" t="s">
        <v>533</v>
      </c>
      <c r="B8" s="458" t="s">
        <v>536</v>
      </c>
      <c r="C8" s="458" t="s">
        <v>495</v>
      </c>
      <c r="D8" s="456" t="s">
        <v>503</v>
      </c>
      <c r="E8" s="483">
        <v>840</v>
      </c>
      <c r="F8" s="483">
        <v>809</v>
      </c>
      <c r="G8" s="490">
        <f t="shared" si="2"/>
        <v>31</v>
      </c>
      <c r="H8" s="491">
        <f t="shared" si="3"/>
        <v>3.6904761904761905E-2</v>
      </c>
      <c r="I8" s="457">
        <v>819</v>
      </c>
      <c r="J8" s="492">
        <f t="shared" si="4"/>
        <v>21</v>
      </c>
      <c r="K8" s="491">
        <f t="shared" si="5"/>
        <v>2.5000000000000001E-2</v>
      </c>
      <c r="L8" s="493" t="str">
        <f t="shared" si="6"/>
        <v>nee</v>
      </c>
      <c r="M8" s="494">
        <f t="shared" si="7"/>
        <v>1.1904761904761904E-2</v>
      </c>
    </row>
    <row r="9" spans="1:13" ht="27" x14ac:dyDescent="0.3">
      <c r="A9" s="455" t="s">
        <v>533</v>
      </c>
      <c r="B9" s="459" t="s">
        <v>537</v>
      </c>
      <c r="C9" s="460" t="s">
        <v>500</v>
      </c>
      <c r="D9" s="456" t="s">
        <v>503</v>
      </c>
      <c r="E9" s="484">
        <v>148</v>
      </c>
      <c r="F9" s="484">
        <v>138</v>
      </c>
      <c r="G9" s="490">
        <f t="shared" si="2"/>
        <v>10</v>
      </c>
      <c r="H9" s="491">
        <f t="shared" si="3"/>
        <v>6.7567567567567571E-2</v>
      </c>
      <c r="I9" s="457">
        <v>141</v>
      </c>
      <c r="J9" s="492">
        <f t="shared" si="4"/>
        <v>7</v>
      </c>
      <c r="K9" s="491">
        <f t="shared" si="5"/>
        <v>4.72972972972973E-2</v>
      </c>
      <c r="L9" s="493" t="str">
        <f t="shared" si="6"/>
        <v>nee</v>
      </c>
      <c r="M9" s="494">
        <f t="shared" si="7"/>
        <v>2.0270270270270271E-2</v>
      </c>
    </row>
    <row r="10" spans="1:13" ht="39.6" x14ac:dyDescent="0.3">
      <c r="A10" s="455" t="s">
        <v>494</v>
      </c>
      <c r="B10" s="458" t="s">
        <v>605</v>
      </c>
      <c r="C10" s="458" t="s">
        <v>606</v>
      </c>
      <c r="D10" s="456" t="s">
        <v>496</v>
      </c>
      <c r="E10" s="485">
        <v>576</v>
      </c>
      <c r="F10" s="485">
        <v>567</v>
      </c>
      <c r="G10" s="490">
        <f t="shared" si="2"/>
        <v>9</v>
      </c>
      <c r="H10" s="491">
        <f t="shared" si="3"/>
        <v>1.5625E-2</v>
      </c>
      <c r="I10" s="457">
        <v>541</v>
      </c>
      <c r="J10" s="492">
        <f t="shared" si="4"/>
        <v>35</v>
      </c>
      <c r="K10" s="491">
        <f t="shared" si="5"/>
        <v>6.0763888888888888E-2</v>
      </c>
      <c r="L10" s="493" t="str">
        <f t="shared" si="6"/>
        <v>ja</v>
      </c>
      <c r="M10" s="494" t="str">
        <f t="shared" si="7"/>
        <v>-</v>
      </c>
    </row>
    <row r="11" spans="1:13" ht="27" x14ac:dyDescent="0.3">
      <c r="A11" s="455" t="s">
        <v>494</v>
      </c>
      <c r="B11" s="459" t="s">
        <v>607</v>
      </c>
      <c r="C11" s="460" t="s">
        <v>608</v>
      </c>
      <c r="D11" s="456" t="s">
        <v>496</v>
      </c>
      <c r="E11" s="486">
        <v>805</v>
      </c>
      <c r="F11" s="486">
        <v>762</v>
      </c>
      <c r="G11" s="490">
        <f t="shared" si="2"/>
        <v>43</v>
      </c>
      <c r="H11" s="491">
        <f t="shared" si="3"/>
        <v>5.3416149068322982E-2</v>
      </c>
      <c r="I11" s="457">
        <v>782</v>
      </c>
      <c r="J11" s="492">
        <f t="shared" si="4"/>
        <v>23</v>
      </c>
      <c r="K11" s="491">
        <f t="shared" si="5"/>
        <v>2.8571428571428571E-2</v>
      </c>
      <c r="L11" s="493" t="str">
        <f t="shared" si="6"/>
        <v>nee</v>
      </c>
      <c r="M11" s="494">
        <f t="shared" si="7"/>
        <v>2.4844720496894412E-2</v>
      </c>
    </row>
    <row r="12" spans="1:13" x14ac:dyDescent="0.3">
      <c r="A12" s="455" t="s">
        <v>494</v>
      </c>
      <c r="B12" s="459" t="s">
        <v>497</v>
      </c>
      <c r="C12" s="460" t="s">
        <v>498</v>
      </c>
      <c r="D12" s="456" t="s">
        <v>496</v>
      </c>
      <c r="E12" s="483">
        <v>291</v>
      </c>
      <c r="F12" s="483">
        <v>288</v>
      </c>
      <c r="G12" s="490">
        <f t="shared" si="2"/>
        <v>3</v>
      </c>
      <c r="H12" s="491">
        <f t="shared" si="3"/>
        <v>1.0309278350515464E-2</v>
      </c>
      <c r="I12" s="457">
        <v>278</v>
      </c>
      <c r="J12" s="492">
        <f t="shared" si="4"/>
        <v>13</v>
      </c>
      <c r="K12" s="491">
        <f t="shared" si="5"/>
        <v>4.4673539518900345E-2</v>
      </c>
      <c r="L12" s="493" t="str">
        <f t="shared" si="6"/>
        <v>ja</v>
      </c>
      <c r="M12" s="494" t="str">
        <f t="shared" si="7"/>
        <v>-</v>
      </c>
    </row>
    <row r="13" spans="1:13" x14ac:dyDescent="0.3">
      <c r="A13" s="455" t="s">
        <v>494</v>
      </c>
      <c r="B13" s="459" t="s">
        <v>499</v>
      </c>
      <c r="C13" s="460" t="s">
        <v>500</v>
      </c>
      <c r="D13" s="456" t="s">
        <v>496</v>
      </c>
      <c r="E13" s="486">
        <v>377</v>
      </c>
      <c r="F13" s="486">
        <v>343</v>
      </c>
      <c r="G13" s="490">
        <f t="shared" si="2"/>
        <v>34</v>
      </c>
      <c r="H13" s="491">
        <f t="shared" si="3"/>
        <v>9.0185676392572939E-2</v>
      </c>
      <c r="I13" s="457">
        <v>336</v>
      </c>
      <c r="J13" s="492">
        <f t="shared" si="4"/>
        <v>41</v>
      </c>
      <c r="K13" s="491">
        <f t="shared" si="5"/>
        <v>0.10875331564986737</v>
      </c>
      <c r="L13" s="493" t="str">
        <f t="shared" si="6"/>
        <v>ja</v>
      </c>
      <c r="M13" s="494" t="str">
        <f t="shared" si="7"/>
        <v>-</v>
      </c>
    </row>
    <row r="14" spans="1:13" x14ac:dyDescent="0.3">
      <c r="A14" s="455" t="s">
        <v>494</v>
      </c>
      <c r="B14" s="459" t="s">
        <v>609</v>
      </c>
      <c r="C14" s="460" t="s">
        <v>500</v>
      </c>
      <c r="D14" s="456" t="s">
        <v>496</v>
      </c>
      <c r="E14" s="486">
        <v>1359</v>
      </c>
      <c r="F14" s="486">
        <v>1317</v>
      </c>
      <c r="G14" s="490">
        <f t="shared" si="2"/>
        <v>42</v>
      </c>
      <c r="H14" s="491">
        <f t="shared" si="3"/>
        <v>3.0905077262693158E-2</v>
      </c>
      <c r="I14" s="457">
        <v>1270</v>
      </c>
      <c r="J14" s="492">
        <f t="shared" si="4"/>
        <v>89</v>
      </c>
      <c r="K14" s="491">
        <f t="shared" si="5"/>
        <v>6.5489330389992648E-2</v>
      </c>
      <c r="L14" s="493" t="str">
        <f t="shared" si="6"/>
        <v>ja</v>
      </c>
      <c r="M14" s="494" t="str">
        <f t="shared" si="7"/>
        <v>-</v>
      </c>
    </row>
    <row r="15" spans="1:13" x14ac:dyDescent="0.3">
      <c r="A15" s="455" t="s">
        <v>501</v>
      </c>
      <c r="B15" s="459" t="s">
        <v>538</v>
      </c>
      <c r="C15" s="460" t="s">
        <v>495</v>
      </c>
      <c r="D15" s="456" t="s">
        <v>503</v>
      </c>
      <c r="E15" s="487">
        <v>50</v>
      </c>
      <c r="F15" s="487">
        <v>50</v>
      </c>
      <c r="G15" s="490">
        <f t="shared" si="2"/>
        <v>0</v>
      </c>
      <c r="H15" s="491">
        <f t="shared" si="3"/>
        <v>0</v>
      </c>
      <c r="I15" s="457">
        <v>48</v>
      </c>
      <c r="J15" s="492">
        <f t="shared" si="4"/>
        <v>2</v>
      </c>
      <c r="K15" s="491">
        <f t="shared" si="5"/>
        <v>0.04</v>
      </c>
      <c r="L15" s="493" t="str">
        <f t="shared" si="6"/>
        <v>ja</v>
      </c>
      <c r="M15" s="494" t="str">
        <f t="shared" si="7"/>
        <v>-</v>
      </c>
    </row>
    <row r="16" spans="1:13" x14ac:dyDescent="0.3">
      <c r="A16" s="455" t="s">
        <v>501</v>
      </c>
      <c r="B16" s="459" t="s">
        <v>502</v>
      </c>
      <c r="C16" s="460" t="s">
        <v>495</v>
      </c>
      <c r="D16" s="456" t="s">
        <v>503</v>
      </c>
      <c r="E16" s="488">
        <v>544</v>
      </c>
      <c r="F16" s="488">
        <v>538</v>
      </c>
      <c r="G16" s="490">
        <f t="shared" si="2"/>
        <v>6</v>
      </c>
      <c r="H16" s="491">
        <f t="shared" si="3"/>
        <v>1.1029411764705883E-2</v>
      </c>
      <c r="I16" s="457">
        <v>515</v>
      </c>
      <c r="J16" s="492">
        <f t="shared" si="4"/>
        <v>29</v>
      </c>
      <c r="K16" s="491">
        <f t="shared" si="5"/>
        <v>5.3308823529411763E-2</v>
      </c>
      <c r="L16" s="493" t="str">
        <f t="shared" si="6"/>
        <v>ja</v>
      </c>
      <c r="M16" s="494" t="str">
        <f t="shared" si="7"/>
        <v>-</v>
      </c>
    </row>
    <row r="17" spans="1:13" x14ac:dyDescent="0.3">
      <c r="A17" s="455" t="s">
        <v>501</v>
      </c>
      <c r="B17" s="459" t="s">
        <v>539</v>
      </c>
      <c r="C17" s="460" t="s">
        <v>495</v>
      </c>
      <c r="D17" s="456" t="s">
        <v>503</v>
      </c>
      <c r="E17" s="486">
        <v>387</v>
      </c>
      <c r="F17" s="486">
        <v>366</v>
      </c>
      <c r="G17" s="490">
        <f t="shared" si="2"/>
        <v>21</v>
      </c>
      <c r="H17" s="491">
        <f t="shared" si="3"/>
        <v>5.4263565891472867E-2</v>
      </c>
      <c r="I17" s="457">
        <v>351</v>
      </c>
      <c r="J17" s="492">
        <f t="shared" si="4"/>
        <v>36</v>
      </c>
      <c r="K17" s="491">
        <f t="shared" si="5"/>
        <v>9.3023255813953487E-2</v>
      </c>
      <c r="L17" s="493" t="str">
        <f t="shared" si="6"/>
        <v>ja</v>
      </c>
      <c r="M17" s="494" t="str">
        <f t="shared" si="7"/>
        <v>-</v>
      </c>
    </row>
    <row r="18" spans="1:13" x14ac:dyDescent="0.3">
      <c r="A18" s="455" t="s">
        <v>504</v>
      </c>
      <c r="B18" s="459" t="s">
        <v>540</v>
      </c>
      <c r="C18" s="460" t="s">
        <v>510</v>
      </c>
      <c r="D18" s="456" t="s">
        <v>506</v>
      </c>
      <c r="E18" s="487">
        <v>260</v>
      </c>
      <c r="F18" s="487">
        <v>245</v>
      </c>
      <c r="G18" s="490">
        <f t="shared" si="2"/>
        <v>15</v>
      </c>
      <c r="H18" s="491">
        <f t="shared" si="3"/>
        <v>5.7692307692307696E-2</v>
      </c>
      <c r="I18" s="457">
        <v>242</v>
      </c>
      <c r="J18" s="492">
        <f t="shared" si="4"/>
        <v>18</v>
      </c>
      <c r="K18" s="491">
        <f t="shared" si="5"/>
        <v>6.9230769230769235E-2</v>
      </c>
      <c r="L18" s="493" t="str">
        <f t="shared" si="6"/>
        <v>ja</v>
      </c>
      <c r="M18" s="494" t="str">
        <f t="shared" si="7"/>
        <v>-</v>
      </c>
    </row>
    <row r="19" spans="1:13" x14ac:dyDescent="0.3">
      <c r="A19" s="455" t="s">
        <v>504</v>
      </c>
      <c r="B19" s="459" t="s">
        <v>505</v>
      </c>
      <c r="C19" s="460" t="s">
        <v>495</v>
      </c>
      <c r="D19" s="456" t="s">
        <v>506</v>
      </c>
      <c r="E19" s="483">
        <v>402</v>
      </c>
      <c r="F19" s="483">
        <v>381</v>
      </c>
      <c r="G19" s="490">
        <f t="shared" si="2"/>
        <v>21</v>
      </c>
      <c r="H19" s="491">
        <f t="shared" si="3"/>
        <v>5.2238805970149252E-2</v>
      </c>
      <c r="I19" s="457">
        <v>378</v>
      </c>
      <c r="J19" s="492">
        <f t="shared" si="4"/>
        <v>24</v>
      </c>
      <c r="K19" s="491">
        <f t="shared" si="5"/>
        <v>5.9701492537313432E-2</v>
      </c>
      <c r="L19" s="493" t="str">
        <f t="shared" si="6"/>
        <v>ja</v>
      </c>
      <c r="M19" s="494" t="str">
        <f t="shared" si="7"/>
        <v>-</v>
      </c>
    </row>
    <row r="20" spans="1:13" ht="27" x14ac:dyDescent="0.3">
      <c r="A20" s="455" t="s">
        <v>504</v>
      </c>
      <c r="B20" s="459" t="s">
        <v>541</v>
      </c>
      <c r="C20" s="460" t="s">
        <v>495</v>
      </c>
      <c r="D20" s="456" t="s">
        <v>506</v>
      </c>
      <c r="E20" s="483">
        <v>232</v>
      </c>
      <c r="F20" s="483">
        <v>215</v>
      </c>
      <c r="G20" s="490">
        <f t="shared" si="2"/>
        <v>17</v>
      </c>
      <c r="H20" s="491">
        <f t="shared" si="3"/>
        <v>7.3275862068965511E-2</v>
      </c>
      <c r="I20" s="457">
        <v>218</v>
      </c>
      <c r="J20" s="492">
        <f t="shared" si="4"/>
        <v>14</v>
      </c>
      <c r="K20" s="491">
        <f t="shared" si="5"/>
        <v>6.0344827586206899E-2</v>
      </c>
      <c r="L20" s="493" t="str">
        <f t="shared" si="6"/>
        <v>nee</v>
      </c>
      <c r="M20" s="494">
        <f t="shared" si="7"/>
        <v>1.2931034482758612E-2</v>
      </c>
    </row>
    <row r="21" spans="1:13" x14ac:dyDescent="0.3">
      <c r="A21" s="455" t="s">
        <v>504</v>
      </c>
      <c r="B21" s="481" t="s">
        <v>542</v>
      </c>
      <c r="C21" s="458"/>
      <c r="D21" s="456" t="s">
        <v>506</v>
      </c>
      <c r="E21" s="483">
        <v>13</v>
      </c>
      <c r="F21" s="483">
        <v>13</v>
      </c>
      <c r="G21" s="490">
        <f t="shared" si="2"/>
        <v>0</v>
      </c>
      <c r="H21" s="491">
        <f t="shared" si="3"/>
        <v>0</v>
      </c>
      <c r="I21" s="457">
        <v>14</v>
      </c>
      <c r="J21" s="492">
        <f t="shared" si="4"/>
        <v>-1</v>
      </c>
      <c r="K21" s="491" t="str">
        <f t="shared" si="5"/>
        <v>0%</v>
      </c>
      <c r="L21" s="493" t="str">
        <f t="shared" si="6"/>
        <v>ja</v>
      </c>
      <c r="M21" s="494" t="str">
        <f t="shared" si="7"/>
        <v>-</v>
      </c>
    </row>
    <row r="22" spans="1:13" x14ac:dyDescent="0.3">
      <c r="A22" s="455" t="s">
        <v>504</v>
      </c>
      <c r="B22" s="459" t="s">
        <v>543</v>
      </c>
      <c r="C22" s="460" t="s">
        <v>498</v>
      </c>
      <c r="D22" s="456" t="s">
        <v>522</v>
      </c>
      <c r="E22" s="483">
        <v>630</v>
      </c>
      <c r="F22" s="483">
        <v>599</v>
      </c>
      <c r="G22" s="490">
        <f t="shared" si="2"/>
        <v>31</v>
      </c>
      <c r="H22" s="491">
        <f t="shared" si="3"/>
        <v>4.9206349206349205E-2</v>
      </c>
      <c r="I22" s="457">
        <v>593</v>
      </c>
      <c r="J22" s="492">
        <f t="shared" si="4"/>
        <v>37</v>
      </c>
      <c r="K22" s="491">
        <f t="shared" si="5"/>
        <v>5.873015873015873E-2</v>
      </c>
      <c r="L22" s="493" t="str">
        <f t="shared" si="6"/>
        <v>ja</v>
      </c>
      <c r="M22" s="494" t="str">
        <f t="shared" si="7"/>
        <v>-</v>
      </c>
    </row>
    <row r="23" spans="1:13" x14ac:dyDescent="0.3">
      <c r="A23" s="455" t="s">
        <v>504</v>
      </c>
      <c r="B23" s="459" t="s">
        <v>507</v>
      </c>
      <c r="C23" s="460" t="s">
        <v>500</v>
      </c>
      <c r="D23" s="456" t="s">
        <v>506</v>
      </c>
      <c r="E23" s="483">
        <v>75</v>
      </c>
      <c r="F23" s="483">
        <v>73</v>
      </c>
      <c r="G23" s="490">
        <f t="shared" si="2"/>
        <v>2</v>
      </c>
      <c r="H23" s="491">
        <f t="shared" si="3"/>
        <v>2.6666666666666668E-2</v>
      </c>
      <c r="I23" s="457">
        <v>69</v>
      </c>
      <c r="J23" s="492">
        <f t="shared" si="4"/>
        <v>6</v>
      </c>
      <c r="K23" s="491">
        <f t="shared" si="5"/>
        <v>0.08</v>
      </c>
      <c r="L23" s="493" t="str">
        <f t="shared" si="6"/>
        <v>ja</v>
      </c>
      <c r="M23" s="494" t="str">
        <f t="shared" si="7"/>
        <v>-</v>
      </c>
    </row>
    <row r="24" spans="1:13" ht="27" x14ac:dyDescent="0.3">
      <c r="A24" s="455" t="s">
        <v>504</v>
      </c>
      <c r="B24" s="459" t="s">
        <v>544</v>
      </c>
      <c r="C24" s="460" t="s">
        <v>545</v>
      </c>
      <c r="D24" s="456" t="s">
        <v>506</v>
      </c>
      <c r="E24" s="483">
        <v>17</v>
      </c>
      <c r="F24" s="483">
        <v>16</v>
      </c>
      <c r="G24" s="490">
        <f t="shared" si="2"/>
        <v>1</v>
      </c>
      <c r="H24" s="491">
        <f t="shared" si="3"/>
        <v>5.8823529411764705E-2</v>
      </c>
      <c r="I24" s="457">
        <v>15</v>
      </c>
      <c r="J24" s="492">
        <f t="shared" si="4"/>
        <v>2</v>
      </c>
      <c r="K24" s="491">
        <f t="shared" si="5"/>
        <v>0.11764705882352941</v>
      </c>
      <c r="L24" s="493" t="str">
        <f t="shared" si="6"/>
        <v>ja</v>
      </c>
      <c r="M24" s="494" t="str">
        <f t="shared" si="7"/>
        <v>-</v>
      </c>
    </row>
    <row r="25" spans="1:13" ht="27" x14ac:dyDescent="0.3">
      <c r="A25" s="455" t="s">
        <v>504</v>
      </c>
      <c r="B25" s="480" t="s">
        <v>546</v>
      </c>
      <c r="C25" s="460" t="s">
        <v>547</v>
      </c>
      <c r="D25" s="456" t="s">
        <v>548</v>
      </c>
      <c r="E25" s="484">
        <v>204</v>
      </c>
      <c r="F25" s="484">
        <v>195</v>
      </c>
      <c r="G25" s="490">
        <f t="shared" si="2"/>
        <v>9</v>
      </c>
      <c r="H25" s="491">
        <f t="shared" si="3"/>
        <v>4.4117647058823532E-2</v>
      </c>
      <c r="I25" s="457">
        <v>156</v>
      </c>
      <c r="J25" s="492">
        <f t="shared" si="4"/>
        <v>48</v>
      </c>
      <c r="K25" s="491">
        <f t="shared" si="5"/>
        <v>0.23529411764705882</v>
      </c>
      <c r="L25" s="493" t="str">
        <f t="shared" si="6"/>
        <v>ja</v>
      </c>
      <c r="M25" s="494" t="str">
        <f t="shared" si="7"/>
        <v>-</v>
      </c>
    </row>
    <row r="26" spans="1:13" x14ac:dyDescent="0.3">
      <c r="A26" s="455" t="s">
        <v>508</v>
      </c>
      <c r="B26" s="459" t="s">
        <v>509</v>
      </c>
      <c r="C26" s="460" t="s">
        <v>510</v>
      </c>
      <c r="D26" s="456" t="s">
        <v>511</v>
      </c>
      <c r="E26" s="488">
        <v>894</v>
      </c>
      <c r="F26" s="488">
        <v>872</v>
      </c>
      <c r="G26" s="490">
        <f t="shared" si="2"/>
        <v>22</v>
      </c>
      <c r="H26" s="491">
        <f t="shared" si="3"/>
        <v>2.4608501118568233E-2</v>
      </c>
      <c r="I26" s="457">
        <v>865</v>
      </c>
      <c r="J26" s="492">
        <f t="shared" si="4"/>
        <v>29</v>
      </c>
      <c r="K26" s="491">
        <f t="shared" si="5"/>
        <v>3.2438478747203577E-2</v>
      </c>
      <c r="L26" s="493" t="str">
        <f t="shared" si="6"/>
        <v>ja</v>
      </c>
      <c r="M26" s="494" t="str">
        <f t="shared" si="7"/>
        <v>-</v>
      </c>
    </row>
    <row r="27" spans="1:13" x14ac:dyDescent="0.3">
      <c r="A27" s="455" t="s">
        <v>508</v>
      </c>
      <c r="B27" s="459" t="s">
        <v>549</v>
      </c>
      <c r="C27" s="460" t="s">
        <v>495</v>
      </c>
      <c r="D27" s="456" t="s">
        <v>503</v>
      </c>
      <c r="E27" s="488">
        <v>81</v>
      </c>
      <c r="F27" s="488">
        <v>75</v>
      </c>
      <c r="G27" s="490">
        <f t="shared" si="2"/>
        <v>6</v>
      </c>
      <c r="H27" s="491">
        <f t="shared" si="3"/>
        <v>7.407407407407407E-2</v>
      </c>
      <c r="I27" s="457">
        <v>73</v>
      </c>
      <c r="J27" s="492">
        <f t="shared" si="4"/>
        <v>8</v>
      </c>
      <c r="K27" s="491">
        <f t="shared" si="5"/>
        <v>9.8765432098765427E-2</v>
      </c>
      <c r="L27" s="493" t="str">
        <f t="shared" si="6"/>
        <v>ja</v>
      </c>
      <c r="M27" s="494" t="str">
        <f t="shared" si="7"/>
        <v>-</v>
      </c>
    </row>
    <row r="28" spans="1:13" x14ac:dyDescent="0.3">
      <c r="A28" s="455" t="s">
        <v>508</v>
      </c>
      <c r="B28" s="459" t="s">
        <v>550</v>
      </c>
      <c r="C28" s="460"/>
      <c r="D28" s="456" t="s">
        <v>503</v>
      </c>
      <c r="E28" s="488">
        <v>48</v>
      </c>
      <c r="F28" s="483">
        <v>47</v>
      </c>
      <c r="G28" s="490">
        <f t="shared" si="2"/>
        <v>1</v>
      </c>
      <c r="H28" s="491">
        <f t="shared" si="3"/>
        <v>2.0833333333333332E-2</v>
      </c>
      <c r="I28" s="457">
        <v>77</v>
      </c>
      <c r="J28" s="492">
        <f t="shared" si="4"/>
        <v>-29</v>
      </c>
      <c r="K28" s="491" t="str">
        <f t="shared" si="5"/>
        <v>0%</v>
      </c>
      <c r="L28" s="493" t="str">
        <f t="shared" si="6"/>
        <v>ja</v>
      </c>
      <c r="M28" s="494" t="str">
        <f t="shared" si="7"/>
        <v>-</v>
      </c>
    </row>
    <row r="29" spans="1:13" x14ac:dyDescent="0.3">
      <c r="A29" s="455" t="s">
        <v>508</v>
      </c>
      <c r="B29" s="459" t="s">
        <v>551</v>
      </c>
      <c r="C29" s="460" t="s">
        <v>495</v>
      </c>
      <c r="D29" s="456" t="s">
        <v>511</v>
      </c>
      <c r="E29" s="488">
        <v>709</v>
      </c>
      <c r="F29" s="483">
        <v>675</v>
      </c>
      <c r="G29" s="490">
        <f t="shared" si="2"/>
        <v>34</v>
      </c>
      <c r="H29" s="491">
        <f t="shared" si="3"/>
        <v>4.7954866008462625E-2</v>
      </c>
      <c r="I29" s="457">
        <v>672</v>
      </c>
      <c r="J29" s="492">
        <f t="shared" si="4"/>
        <v>37</v>
      </c>
      <c r="K29" s="491">
        <f t="shared" si="5"/>
        <v>5.2186177715091681E-2</v>
      </c>
      <c r="L29" s="493" t="str">
        <f t="shared" si="6"/>
        <v>ja</v>
      </c>
      <c r="M29" s="494" t="str">
        <f t="shared" si="7"/>
        <v>-</v>
      </c>
    </row>
    <row r="30" spans="1:13" x14ac:dyDescent="0.3">
      <c r="A30" s="455" t="s">
        <v>508</v>
      </c>
      <c r="B30" s="459" t="s">
        <v>552</v>
      </c>
      <c r="C30" s="460" t="s">
        <v>495</v>
      </c>
      <c r="D30" s="456" t="s">
        <v>511</v>
      </c>
      <c r="E30" s="488">
        <v>192</v>
      </c>
      <c r="F30" s="483">
        <v>184</v>
      </c>
      <c r="G30" s="490">
        <f t="shared" si="2"/>
        <v>8</v>
      </c>
      <c r="H30" s="491">
        <f t="shared" si="3"/>
        <v>4.1666666666666664E-2</v>
      </c>
      <c r="I30" s="457">
        <v>193</v>
      </c>
      <c r="J30" s="492">
        <f t="shared" si="4"/>
        <v>-1</v>
      </c>
      <c r="K30" s="491" t="str">
        <f t="shared" si="5"/>
        <v>0%</v>
      </c>
      <c r="L30" s="493" t="str">
        <f t="shared" si="6"/>
        <v>ja</v>
      </c>
      <c r="M30" s="494" t="str">
        <f t="shared" si="7"/>
        <v>-</v>
      </c>
    </row>
    <row r="31" spans="1:13" x14ac:dyDescent="0.3">
      <c r="A31" s="455" t="s">
        <v>508</v>
      </c>
      <c r="B31" s="459" t="s">
        <v>553</v>
      </c>
      <c r="C31" s="460" t="s">
        <v>495</v>
      </c>
      <c r="D31" s="456" t="s">
        <v>511</v>
      </c>
      <c r="E31" s="488">
        <v>115</v>
      </c>
      <c r="F31" s="483">
        <v>112</v>
      </c>
      <c r="G31" s="490">
        <f t="shared" si="2"/>
        <v>3</v>
      </c>
      <c r="H31" s="491">
        <f t="shared" si="3"/>
        <v>2.6086956521739129E-2</v>
      </c>
      <c r="I31" s="457">
        <v>105</v>
      </c>
      <c r="J31" s="492">
        <f t="shared" si="4"/>
        <v>10</v>
      </c>
      <c r="K31" s="491">
        <f t="shared" si="5"/>
        <v>8.6956521739130432E-2</v>
      </c>
      <c r="L31" s="493" t="str">
        <f t="shared" si="6"/>
        <v>ja</v>
      </c>
      <c r="M31" s="494" t="str">
        <f t="shared" si="7"/>
        <v>-</v>
      </c>
    </row>
    <row r="32" spans="1:13" x14ac:dyDescent="0.3">
      <c r="A32" s="455" t="s">
        <v>508</v>
      </c>
      <c r="B32" s="459" t="s">
        <v>554</v>
      </c>
      <c r="C32" s="460" t="s">
        <v>498</v>
      </c>
      <c r="D32" s="456" t="s">
        <v>503</v>
      </c>
      <c r="E32" s="488">
        <v>157</v>
      </c>
      <c r="F32" s="483">
        <v>153</v>
      </c>
      <c r="G32" s="490">
        <f t="shared" si="2"/>
        <v>4</v>
      </c>
      <c r="H32" s="491">
        <f t="shared" si="3"/>
        <v>2.5477707006369428E-2</v>
      </c>
      <c r="I32" s="457">
        <v>146</v>
      </c>
      <c r="J32" s="492">
        <f t="shared" si="4"/>
        <v>11</v>
      </c>
      <c r="K32" s="491">
        <f t="shared" si="5"/>
        <v>7.0063694267515922E-2</v>
      </c>
      <c r="L32" s="493" t="str">
        <f t="shared" si="6"/>
        <v>ja</v>
      </c>
      <c r="M32" s="494" t="str">
        <f t="shared" si="7"/>
        <v>-</v>
      </c>
    </row>
    <row r="33" spans="1:13" x14ac:dyDescent="0.3">
      <c r="A33" s="455" t="s">
        <v>508</v>
      </c>
      <c r="B33" s="459" t="s">
        <v>555</v>
      </c>
      <c r="C33" s="460" t="s">
        <v>498</v>
      </c>
      <c r="D33" s="456" t="s">
        <v>511</v>
      </c>
      <c r="E33" s="488">
        <v>338</v>
      </c>
      <c r="F33" s="486">
        <v>316</v>
      </c>
      <c r="G33" s="490">
        <f t="shared" si="2"/>
        <v>22</v>
      </c>
      <c r="H33" s="491">
        <f t="shared" si="3"/>
        <v>6.5088757396449703E-2</v>
      </c>
      <c r="I33" s="457">
        <v>298</v>
      </c>
      <c r="J33" s="492">
        <f t="shared" si="4"/>
        <v>40</v>
      </c>
      <c r="K33" s="491">
        <f t="shared" si="5"/>
        <v>0.11834319526627218</v>
      </c>
      <c r="L33" s="493" t="str">
        <f t="shared" si="6"/>
        <v>ja</v>
      </c>
      <c r="M33" s="494" t="str">
        <f t="shared" si="7"/>
        <v>-</v>
      </c>
    </row>
    <row r="34" spans="1:13" x14ac:dyDescent="0.3">
      <c r="A34" s="455" t="s">
        <v>508</v>
      </c>
      <c r="B34" s="459" t="s">
        <v>556</v>
      </c>
      <c r="C34" s="460" t="s">
        <v>498</v>
      </c>
      <c r="D34" s="456" t="s">
        <v>511</v>
      </c>
      <c r="E34" s="488">
        <v>877</v>
      </c>
      <c r="F34" s="483">
        <v>800</v>
      </c>
      <c r="G34" s="490">
        <f t="shared" si="2"/>
        <v>77</v>
      </c>
      <c r="H34" s="491">
        <f t="shared" si="3"/>
        <v>8.7799315849486886E-2</v>
      </c>
      <c r="I34" s="457">
        <v>780</v>
      </c>
      <c r="J34" s="492">
        <f t="shared" si="4"/>
        <v>97</v>
      </c>
      <c r="K34" s="491">
        <f t="shared" si="5"/>
        <v>0.11060433295324971</v>
      </c>
      <c r="L34" s="493" t="str">
        <f t="shared" si="6"/>
        <v>ja</v>
      </c>
      <c r="M34" s="494" t="str">
        <f t="shared" si="7"/>
        <v>-</v>
      </c>
    </row>
    <row r="35" spans="1:13" x14ac:dyDescent="0.3">
      <c r="A35" s="455" t="s">
        <v>508</v>
      </c>
      <c r="B35" s="459" t="s">
        <v>512</v>
      </c>
      <c r="C35" s="460" t="s">
        <v>500</v>
      </c>
      <c r="D35" s="456" t="s">
        <v>511</v>
      </c>
      <c r="E35" s="488">
        <v>600</v>
      </c>
      <c r="F35" s="486">
        <v>578</v>
      </c>
      <c r="G35" s="490">
        <f t="shared" si="2"/>
        <v>22</v>
      </c>
      <c r="H35" s="491">
        <f t="shared" si="3"/>
        <v>3.6666666666666667E-2</v>
      </c>
      <c r="I35" s="457">
        <v>598</v>
      </c>
      <c r="J35" s="492">
        <f t="shared" si="4"/>
        <v>2</v>
      </c>
      <c r="K35" s="491">
        <f t="shared" si="5"/>
        <v>3.3333333333333335E-3</v>
      </c>
      <c r="L35" s="493" t="str">
        <f t="shared" si="6"/>
        <v>nee</v>
      </c>
      <c r="M35" s="494">
        <f t="shared" si="7"/>
        <v>3.3333333333333333E-2</v>
      </c>
    </row>
    <row r="36" spans="1:13" ht="27" x14ac:dyDescent="0.3">
      <c r="A36" s="455" t="s">
        <v>508</v>
      </c>
      <c r="B36" s="459" t="s">
        <v>557</v>
      </c>
      <c r="C36" s="460" t="s">
        <v>545</v>
      </c>
      <c r="D36" s="456" t="s">
        <v>511</v>
      </c>
      <c r="E36" s="488">
        <v>10</v>
      </c>
      <c r="F36" s="483">
        <v>10</v>
      </c>
      <c r="G36" s="490">
        <f t="shared" si="2"/>
        <v>0</v>
      </c>
      <c r="H36" s="491">
        <f t="shared" si="3"/>
        <v>0</v>
      </c>
      <c r="I36" s="457">
        <v>9</v>
      </c>
      <c r="J36" s="492">
        <f t="shared" si="4"/>
        <v>1</v>
      </c>
      <c r="K36" s="491">
        <f t="shared" si="5"/>
        <v>0.1</v>
      </c>
      <c r="L36" s="493" t="str">
        <f t="shared" si="6"/>
        <v>ja</v>
      </c>
      <c r="M36" s="494" t="str">
        <f t="shared" si="7"/>
        <v>-</v>
      </c>
    </row>
    <row r="37" spans="1:13" ht="27" x14ac:dyDescent="0.3">
      <c r="A37" s="455" t="s">
        <v>508</v>
      </c>
      <c r="B37" s="459" t="s">
        <v>558</v>
      </c>
      <c r="C37" s="460" t="s">
        <v>545</v>
      </c>
      <c r="D37" s="456" t="s">
        <v>511</v>
      </c>
      <c r="E37" s="488">
        <v>3</v>
      </c>
      <c r="F37" s="484">
        <v>3</v>
      </c>
      <c r="G37" s="490">
        <f t="shared" si="2"/>
        <v>0</v>
      </c>
      <c r="H37" s="491">
        <f t="shared" si="3"/>
        <v>0</v>
      </c>
      <c r="I37" s="457">
        <v>2</v>
      </c>
      <c r="J37" s="492">
        <f t="shared" si="4"/>
        <v>1</v>
      </c>
      <c r="K37" s="491">
        <f t="shared" si="5"/>
        <v>0.33333333333333331</v>
      </c>
      <c r="L37" s="493" t="str">
        <f t="shared" si="6"/>
        <v>ja</v>
      </c>
      <c r="M37" s="494" t="str">
        <f t="shared" si="7"/>
        <v>-</v>
      </c>
    </row>
    <row r="38" spans="1:13" x14ac:dyDescent="0.3">
      <c r="A38" s="455" t="s">
        <v>513</v>
      </c>
      <c r="B38" s="459" t="s">
        <v>514</v>
      </c>
      <c r="C38" s="460" t="s">
        <v>510</v>
      </c>
      <c r="D38" s="456" t="s">
        <v>515</v>
      </c>
      <c r="E38" s="487">
        <v>186</v>
      </c>
      <c r="F38" s="487">
        <v>185</v>
      </c>
      <c r="G38" s="490">
        <f t="shared" si="2"/>
        <v>1</v>
      </c>
      <c r="H38" s="491">
        <f t="shared" si="3"/>
        <v>5.3763440860215058E-3</v>
      </c>
      <c r="I38" s="457">
        <v>177</v>
      </c>
      <c r="J38" s="492">
        <f t="shared" si="4"/>
        <v>9</v>
      </c>
      <c r="K38" s="491">
        <f t="shared" si="5"/>
        <v>4.8387096774193547E-2</v>
      </c>
      <c r="L38" s="493" t="str">
        <f t="shared" si="6"/>
        <v>ja</v>
      </c>
      <c r="M38" s="494" t="str">
        <f t="shared" si="7"/>
        <v>-</v>
      </c>
    </row>
    <row r="39" spans="1:13" x14ac:dyDescent="0.3">
      <c r="A39" s="455" t="s">
        <v>513</v>
      </c>
      <c r="B39" s="459" t="s">
        <v>559</v>
      </c>
      <c r="C39" s="460" t="s">
        <v>495</v>
      </c>
      <c r="D39" s="456" t="s">
        <v>515</v>
      </c>
      <c r="E39" s="483">
        <v>1072</v>
      </c>
      <c r="F39" s="483">
        <v>1001</v>
      </c>
      <c r="G39" s="490">
        <f t="shared" si="2"/>
        <v>71</v>
      </c>
      <c r="H39" s="491">
        <f t="shared" si="3"/>
        <v>6.6231343283582086E-2</v>
      </c>
      <c r="I39" s="457">
        <v>951</v>
      </c>
      <c r="J39" s="492">
        <f t="shared" si="4"/>
        <v>121</v>
      </c>
      <c r="K39" s="491">
        <f t="shared" si="5"/>
        <v>0.11287313432835822</v>
      </c>
      <c r="L39" s="493" t="str">
        <f t="shared" si="6"/>
        <v>ja</v>
      </c>
      <c r="M39" s="494" t="str">
        <f t="shared" si="7"/>
        <v>-</v>
      </c>
    </row>
    <row r="40" spans="1:13" x14ac:dyDescent="0.3">
      <c r="A40" s="455" t="s">
        <v>513</v>
      </c>
      <c r="B40" s="459" t="s">
        <v>560</v>
      </c>
      <c r="C40" s="460" t="s">
        <v>495</v>
      </c>
      <c r="D40" s="456" t="s">
        <v>511</v>
      </c>
      <c r="E40" s="483">
        <v>270</v>
      </c>
      <c r="F40" s="483">
        <v>259</v>
      </c>
      <c r="G40" s="490">
        <f t="shared" si="2"/>
        <v>11</v>
      </c>
      <c r="H40" s="491">
        <f t="shared" si="3"/>
        <v>4.0740740740740744E-2</v>
      </c>
      <c r="I40" s="457">
        <v>231</v>
      </c>
      <c r="J40" s="492">
        <f t="shared" si="4"/>
        <v>39</v>
      </c>
      <c r="K40" s="491">
        <f t="shared" si="5"/>
        <v>0.14444444444444443</v>
      </c>
      <c r="L40" s="493" t="str">
        <f t="shared" si="6"/>
        <v>ja</v>
      </c>
      <c r="M40" s="494" t="str">
        <f t="shared" si="7"/>
        <v>-</v>
      </c>
    </row>
    <row r="41" spans="1:13" ht="40.200000000000003" x14ac:dyDescent="0.3">
      <c r="A41" s="455" t="s">
        <v>513</v>
      </c>
      <c r="B41" s="459" t="s">
        <v>610</v>
      </c>
      <c r="C41" s="460" t="s">
        <v>611</v>
      </c>
      <c r="D41" s="456" t="s">
        <v>511</v>
      </c>
      <c r="E41" s="486">
        <v>528</v>
      </c>
      <c r="F41" s="486">
        <v>500</v>
      </c>
      <c r="G41" s="490">
        <f t="shared" si="2"/>
        <v>28</v>
      </c>
      <c r="H41" s="491">
        <f t="shared" si="3"/>
        <v>5.3030303030303032E-2</v>
      </c>
      <c r="I41" s="457">
        <v>478</v>
      </c>
      <c r="J41" s="492">
        <f t="shared" si="4"/>
        <v>50</v>
      </c>
      <c r="K41" s="491">
        <f t="shared" si="5"/>
        <v>9.4696969696969696E-2</v>
      </c>
      <c r="L41" s="493" t="str">
        <f t="shared" si="6"/>
        <v>ja</v>
      </c>
      <c r="M41" s="494" t="str">
        <f t="shared" si="7"/>
        <v>-</v>
      </c>
    </row>
    <row r="42" spans="1:13" x14ac:dyDescent="0.3">
      <c r="A42" s="455" t="s">
        <v>516</v>
      </c>
      <c r="B42" s="459" t="s">
        <v>517</v>
      </c>
      <c r="C42" s="460" t="s">
        <v>510</v>
      </c>
      <c r="D42" s="456" t="s">
        <v>518</v>
      </c>
      <c r="E42" s="487">
        <v>711</v>
      </c>
      <c r="F42" s="487">
        <v>674</v>
      </c>
      <c r="G42" s="490">
        <f t="shared" si="2"/>
        <v>37</v>
      </c>
      <c r="H42" s="491">
        <f t="shared" si="3"/>
        <v>5.2039381153305204E-2</v>
      </c>
      <c r="I42" s="457">
        <v>671</v>
      </c>
      <c r="J42" s="492">
        <f t="shared" si="4"/>
        <v>40</v>
      </c>
      <c r="K42" s="491">
        <f t="shared" si="5"/>
        <v>5.6258790436005623E-2</v>
      </c>
      <c r="L42" s="493" t="str">
        <f t="shared" si="6"/>
        <v>ja</v>
      </c>
      <c r="M42" s="494" t="str">
        <f t="shared" si="7"/>
        <v>-</v>
      </c>
    </row>
    <row r="43" spans="1:13" x14ac:dyDescent="0.3">
      <c r="A43" s="455" t="s">
        <v>516</v>
      </c>
      <c r="B43" s="459" t="s">
        <v>519</v>
      </c>
      <c r="C43" s="460" t="s">
        <v>495</v>
      </c>
      <c r="D43" s="456" t="s">
        <v>518</v>
      </c>
      <c r="E43" s="483">
        <v>1343</v>
      </c>
      <c r="F43" s="483">
        <v>1282</v>
      </c>
      <c r="G43" s="490">
        <f t="shared" si="2"/>
        <v>61</v>
      </c>
      <c r="H43" s="491">
        <f t="shared" si="3"/>
        <v>4.5420699925539834E-2</v>
      </c>
      <c r="I43" s="457">
        <v>1248</v>
      </c>
      <c r="J43" s="492">
        <f t="shared" si="4"/>
        <v>95</v>
      </c>
      <c r="K43" s="491">
        <f t="shared" si="5"/>
        <v>7.0737155621742362E-2</v>
      </c>
      <c r="L43" s="493" t="str">
        <f t="shared" si="6"/>
        <v>ja</v>
      </c>
      <c r="M43" s="494" t="str">
        <f t="shared" si="7"/>
        <v>-</v>
      </c>
    </row>
    <row r="44" spans="1:13" ht="27" x14ac:dyDescent="0.3">
      <c r="A44" s="455" t="s">
        <v>516</v>
      </c>
      <c r="B44" s="459" t="s">
        <v>561</v>
      </c>
      <c r="C44" s="482" t="s">
        <v>495</v>
      </c>
      <c r="D44" s="456" t="s">
        <v>518</v>
      </c>
      <c r="E44" s="486">
        <v>774</v>
      </c>
      <c r="F44" s="486">
        <v>733</v>
      </c>
      <c r="G44" s="490">
        <f t="shared" si="2"/>
        <v>41</v>
      </c>
      <c r="H44" s="491">
        <f t="shared" si="3"/>
        <v>5.2971576227390182E-2</v>
      </c>
      <c r="I44" s="457">
        <v>771</v>
      </c>
      <c r="J44" s="492">
        <f t="shared" si="4"/>
        <v>3</v>
      </c>
      <c r="K44" s="491">
        <f t="shared" si="5"/>
        <v>3.875968992248062E-3</v>
      </c>
      <c r="L44" s="493" t="str">
        <f t="shared" si="6"/>
        <v>nee</v>
      </c>
      <c r="M44" s="494">
        <f t="shared" si="7"/>
        <v>4.909560723514212E-2</v>
      </c>
    </row>
    <row r="45" spans="1:13" x14ac:dyDescent="0.3">
      <c r="A45" s="455" t="s">
        <v>516</v>
      </c>
      <c r="B45" s="459" t="s">
        <v>562</v>
      </c>
      <c r="C45" s="460" t="s">
        <v>500</v>
      </c>
      <c r="D45" s="456" t="s">
        <v>518</v>
      </c>
      <c r="E45" s="484">
        <v>1335</v>
      </c>
      <c r="F45" s="484">
        <v>1269</v>
      </c>
      <c r="G45" s="490">
        <f t="shared" si="2"/>
        <v>66</v>
      </c>
      <c r="H45" s="491">
        <f t="shared" si="3"/>
        <v>4.9438202247191011E-2</v>
      </c>
      <c r="I45" s="457">
        <v>1249</v>
      </c>
      <c r="J45" s="492">
        <f t="shared" si="4"/>
        <v>86</v>
      </c>
      <c r="K45" s="491">
        <f t="shared" si="5"/>
        <v>6.4419475655430714E-2</v>
      </c>
      <c r="L45" s="493" t="str">
        <f t="shared" si="6"/>
        <v>ja</v>
      </c>
      <c r="M45" s="494" t="str">
        <f t="shared" si="7"/>
        <v>-</v>
      </c>
    </row>
    <row r="46" spans="1:13" x14ac:dyDescent="0.3">
      <c r="A46" s="455" t="s">
        <v>520</v>
      </c>
      <c r="B46" s="459" t="s">
        <v>563</v>
      </c>
      <c r="C46" s="460" t="s">
        <v>510</v>
      </c>
      <c r="D46" s="456" t="s">
        <v>522</v>
      </c>
      <c r="E46" s="487">
        <v>517</v>
      </c>
      <c r="F46" s="487">
        <v>456</v>
      </c>
      <c r="G46" s="490">
        <f t="shared" si="2"/>
        <v>61</v>
      </c>
      <c r="H46" s="491">
        <f t="shared" si="3"/>
        <v>0.11798839458413926</v>
      </c>
      <c r="I46" s="457">
        <v>416</v>
      </c>
      <c r="J46" s="492">
        <f t="shared" si="4"/>
        <v>101</v>
      </c>
      <c r="K46" s="491">
        <f t="shared" si="5"/>
        <v>0.195357833655706</v>
      </c>
      <c r="L46" s="493" t="str">
        <f t="shared" si="6"/>
        <v>ja</v>
      </c>
      <c r="M46" s="494" t="str">
        <f t="shared" si="7"/>
        <v>-</v>
      </c>
    </row>
    <row r="47" spans="1:13" x14ac:dyDescent="0.3">
      <c r="A47" s="455" t="s">
        <v>520</v>
      </c>
      <c r="B47" s="459" t="s">
        <v>521</v>
      </c>
      <c r="C47" s="460" t="s">
        <v>500</v>
      </c>
      <c r="D47" s="456" t="s">
        <v>522</v>
      </c>
      <c r="E47" s="484">
        <v>21</v>
      </c>
      <c r="F47" s="484">
        <v>21</v>
      </c>
      <c r="G47" s="490">
        <f t="shared" si="2"/>
        <v>0</v>
      </c>
      <c r="H47" s="491">
        <f t="shared" si="3"/>
        <v>0</v>
      </c>
      <c r="I47" s="457">
        <v>20</v>
      </c>
      <c r="J47" s="492">
        <f t="shared" si="4"/>
        <v>1</v>
      </c>
      <c r="K47" s="491">
        <f t="shared" si="5"/>
        <v>4.7619047619047616E-2</v>
      </c>
      <c r="L47" s="493" t="str">
        <f t="shared" si="6"/>
        <v>ja</v>
      </c>
      <c r="M47" s="494" t="str">
        <f t="shared" si="7"/>
        <v>-</v>
      </c>
    </row>
    <row r="48" spans="1:13" x14ac:dyDescent="0.3">
      <c r="A48" s="455" t="s">
        <v>523</v>
      </c>
      <c r="B48" s="459" t="s">
        <v>524</v>
      </c>
      <c r="C48" s="460" t="s">
        <v>510</v>
      </c>
      <c r="D48" s="456" t="s">
        <v>525</v>
      </c>
      <c r="E48" s="488">
        <v>110</v>
      </c>
      <c r="F48" s="488">
        <v>98</v>
      </c>
      <c r="G48" s="490">
        <f t="shared" si="2"/>
        <v>12</v>
      </c>
      <c r="H48" s="491">
        <f t="shared" si="3"/>
        <v>0.10909090909090909</v>
      </c>
      <c r="I48" s="457">
        <v>97</v>
      </c>
      <c r="J48" s="492">
        <f t="shared" si="4"/>
        <v>13</v>
      </c>
      <c r="K48" s="491">
        <f t="shared" si="5"/>
        <v>0.11818181818181818</v>
      </c>
      <c r="L48" s="493" t="str">
        <f t="shared" si="6"/>
        <v>ja</v>
      </c>
      <c r="M48" s="494" t="str">
        <f t="shared" si="7"/>
        <v>-</v>
      </c>
    </row>
    <row r="49" spans="1:13" x14ac:dyDescent="0.3">
      <c r="A49" s="455" t="s">
        <v>523</v>
      </c>
      <c r="B49" s="459" t="s">
        <v>526</v>
      </c>
      <c r="C49" s="460" t="s">
        <v>510</v>
      </c>
      <c r="D49" s="456" t="s">
        <v>527</v>
      </c>
      <c r="E49" s="483">
        <v>372</v>
      </c>
      <c r="F49" s="488">
        <v>343</v>
      </c>
      <c r="G49" s="490">
        <f t="shared" si="2"/>
        <v>29</v>
      </c>
      <c r="H49" s="491">
        <f t="shared" si="3"/>
        <v>7.7956989247311828E-2</v>
      </c>
      <c r="I49" s="457">
        <v>340</v>
      </c>
      <c r="J49" s="492">
        <f t="shared" si="4"/>
        <v>32</v>
      </c>
      <c r="K49" s="491">
        <f t="shared" si="5"/>
        <v>8.6021505376344093E-2</v>
      </c>
      <c r="L49" s="493" t="str">
        <f t="shared" si="6"/>
        <v>ja</v>
      </c>
      <c r="M49" s="494" t="str">
        <f t="shared" si="7"/>
        <v>-</v>
      </c>
    </row>
    <row r="50" spans="1:13" x14ac:dyDescent="0.3">
      <c r="A50" s="455" t="s">
        <v>523</v>
      </c>
      <c r="B50" s="459" t="s">
        <v>528</v>
      </c>
      <c r="C50" s="460" t="s">
        <v>510</v>
      </c>
      <c r="D50" s="456" t="s">
        <v>529</v>
      </c>
      <c r="E50" s="483">
        <v>612</v>
      </c>
      <c r="F50" s="488">
        <v>577</v>
      </c>
      <c r="G50" s="490">
        <f t="shared" si="2"/>
        <v>35</v>
      </c>
      <c r="H50" s="491">
        <f t="shared" si="3"/>
        <v>5.7189542483660129E-2</v>
      </c>
      <c r="I50" s="457">
        <v>566</v>
      </c>
      <c r="J50" s="492">
        <f t="shared" si="4"/>
        <v>46</v>
      </c>
      <c r="K50" s="491">
        <f t="shared" si="5"/>
        <v>7.5163398692810454E-2</v>
      </c>
      <c r="L50" s="493" t="str">
        <f t="shared" si="6"/>
        <v>ja</v>
      </c>
      <c r="M50" s="494" t="str">
        <f t="shared" si="7"/>
        <v>-</v>
      </c>
    </row>
    <row r="51" spans="1:13" x14ac:dyDescent="0.3">
      <c r="A51" s="455" t="s">
        <v>523</v>
      </c>
      <c r="B51" s="459" t="s">
        <v>530</v>
      </c>
      <c r="C51" s="460" t="s">
        <v>495</v>
      </c>
      <c r="D51" s="456" t="s">
        <v>525</v>
      </c>
      <c r="E51" s="483">
        <v>380</v>
      </c>
      <c r="F51" s="488">
        <v>367</v>
      </c>
      <c r="G51" s="490">
        <f t="shared" si="2"/>
        <v>13</v>
      </c>
      <c r="H51" s="491">
        <f t="shared" si="3"/>
        <v>3.4210526315789476E-2</v>
      </c>
      <c r="I51" s="457">
        <v>371</v>
      </c>
      <c r="J51" s="492">
        <f t="shared" si="4"/>
        <v>9</v>
      </c>
      <c r="K51" s="491">
        <f t="shared" si="5"/>
        <v>2.368421052631579E-2</v>
      </c>
      <c r="L51" s="493" t="str">
        <f t="shared" si="6"/>
        <v>nee</v>
      </c>
      <c r="M51" s="494">
        <f t="shared" si="7"/>
        <v>1.0526315789473686E-2</v>
      </c>
    </row>
    <row r="52" spans="1:13" x14ac:dyDescent="0.3">
      <c r="A52" s="455" t="s">
        <v>523</v>
      </c>
      <c r="B52" s="459" t="s">
        <v>564</v>
      </c>
      <c r="C52" s="460" t="s">
        <v>495</v>
      </c>
      <c r="D52" s="456" t="s">
        <v>529</v>
      </c>
      <c r="E52" s="483">
        <v>247</v>
      </c>
      <c r="F52" s="488">
        <v>230</v>
      </c>
      <c r="G52" s="490">
        <f t="shared" si="2"/>
        <v>17</v>
      </c>
      <c r="H52" s="491">
        <f t="shared" si="3"/>
        <v>6.8825910931174086E-2</v>
      </c>
      <c r="I52" s="457">
        <v>207</v>
      </c>
      <c r="J52" s="492">
        <f t="shared" si="4"/>
        <v>40</v>
      </c>
      <c r="K52" s="491">
        <f t="shared" si="5"/>
        <v>0.16194331983805668</v>
      </c>
      <c r="L52" s="493" t="str">
        <f t="shared" si="6"/>
        <v>ja</v>
      </c>
      <c r="M52" s="494" t="str">
        <f t="shared" si="7"/>
        <v>-</v>
      </c>
    </row>
    <row r="53" spans="1:13" ht="27" x14ac:dyDescent="0.3">
      <c r="A53" s="455" t="s">
        <v>523</v>
      </c>
      <c r="B53" s="459" t="s">
        <v>531</v>
      </c>
      <c r="C53" s="460" t="s">
        <v>500</v>
      </c>
      <c r="D53" s="456" t="s">
        <v>525</v>
      </c>
      <c r="E53" s="486">
        <v>112</v>
      </c>
      <c r="F53" s="488">
        <v>102</v>
      </c>
      <c r="G53" s="490">
        <f t="shared" si="2"/>
        <v>10</v>
      </c>
      <c r="H53" s="491">
        <f t="shared" si="3"/>
        <v>8.9285714285714288E-2</v>
      </c>
      <c r="I53" s="457">
        <v>102</v>
      </c>
      <c r="J53" s="492">
        <f t="shared" si="4"/>
        <v>10</v>
      </c>
      <c r="K53" s="491">
        <f t="shared" si="5"/>
        <v>8.9285714285714288E-2</v>
      </c>
      <c r="L53" s="493" t="str">
        <f t="shared" si="6"/>
        <v>ja</v>
      </c>
      <c r="M53" s="494" t="str">
        <f t="shared" si="7"/>
        <v>-</v>
      </c>
    </row>
    <row r="54" spans="1:13" x14ac:dyDescent="0.3">
      <c r="A54" s="455" t="s">
        <v>523</v>
      </c>
      <c r="B54" s="459" t="s">
        <v>532</v>
      </c>
      <c r="C54" s="460" t="s">
        <v>500</v>
      </c>
      <c r="D54" s="456" t="s">
        <v>527</v>
      </c>
      <c r="E54" s="483">
        <v>5140</v>
      </c>
      <c r="F54" s="488">
        <v>4714</v>
      </c>
      <c r="G54" s="490">
        <f t="shared" si="2"/>
        <v>426</v>
      </c>
      <c r="H54" s="491">
        <f t="shared" si="3"/>
        <v>8.2879377431906612E-2</v>
      </c>
      <c r="I54" s="457">
        <v>4783</v>
      </c>
      <c r="J54" s="492">
        <f t="shared" si="4"/>
        <v>357</v>
      </c>
      <c r="K54" s="491">
        <f t="shared" si="5"/>
        <v>6.9455252918287941E-2</v>
      </c>
      <c r="L54" s="493" t="str">
        <f t="shared" si="6"/>
        <v>nee</v>
      </c>
      <c r="M54" s="494">
        <f t="shared" si="7"/>
        <v>1.3424124513618671E-2</v>
      </c>
    </row>
    <row r="55" spans="1:13" x14ac:dyDescent="0.3">
      <c r="A55" s="455" t="s">
        <v>523</v>
      </c>
      <c r="B55" s="459" t="s">
        <v>565</v>
      </c>
      <c r="C55" s="460" t="s">
        <v>500</v>
      </c>
      <c r="D55" s="456" t="s">
        <v>527</v>
      </c>
      <c r="E55" s="489">
        <v>15</v>
      </c>
      <c r="F55" s="488">
        <v>0</v>
      </c>
      <c r="G55" s="490">
        <f t="shared" si="2"/>
        <v>15</v>
      </c>
      <c r="H55" s="491">
        <f t="shared" si="3"/>
        <v>1</v>
      </c>
      <c r="I55" s="457">
        <v>0</v>
      </c>
      <c r="J55" s="492">
        <f t="shared" si="4"/>
        <v>15</v>
      </c>
      <c r="K55" s="491">
        <f t="shared" si="5"/>
        <v>1</v>
      </c>
      <c r="L55" s="493" t="str">
        <f t="shared" si="6"/>
        <v>ja</v>
      </c>
      <c r="M55" s="494" t="str">
        <f t="shared" si="7"/>
        <v>-</v>
      </c>
    </row>
    <row r="56" spans="1:13" x14ac:dyDescent="0.3">
      <c r="A56" s="463"/>
      <c r="B56" s="463" t="s">
        <v>566</v>
      </c>
      <c r="C56" s="463" t="s">
        <v>567</v>
      </c>
      <c r="D56" s="461" t="s">
        <v>522</v>
      </c>
      <c r="E56" s="464" t="s">
        <v>568</v>
      </c>
      <c r="F56" s="464" t="s">
        <v>568</v>
      </c>
      <c r="G56" s="464" t="s">
        <v>568</v>
      </c>
      <c r="H56" s="464" t="s">
        <v>568</v>
      </c>
      <c r="I56" s="457">
        <v>103</v>
      </c>
      <c r="J56" s="464" t="s">
        <v>568</v>
      </c>
      <c r="K56" s="464" t="s">
        <v>568</v>
      </c>
      <c r="L56" s="464" t="s">
        <v>568</v>
      </c>
      <c r="M56" s="464" t="s">
        <v>568</v>
      </c>
    </row>
    <row r="57" spans="1:13" x14ac:dyDescent="0.3">
      <c r="A57" s="463"/>
      <c r="B57" s="463" t="s">
        <v>569</v>
      </c>
      <c r="C57" s="463" t="s">
        <v>567</v>
      </c>
      <c r="D57" s="461" t="s">
        <v>525</v>
      </c>
      <c r="E57" s="464" t="s">
        <v>568</v>
      </c>
      <c r="F57" s="464" t="s">
        <v>568</v>
      </c>
      <c r="G57" s="464" t="s">
        <v>568</v>
      </c>
      <c r="H57" s="464" t="s">
        <v>568</v>
      </c>
      <c r="I57" s="457">
        <v>77</v>
      </c>
      <c r="J57" s="464" t="s">
        <v>568</v>
      </c>
      <c r="K57" s="464" t="s">
        <v>568</v>
      </c>
      <c r="L57" s="464" t="s">
        <v>568</v>
      </c>
      <c r="M57" s="464" t="s">
        <v>568</v>
      </c>
    </row>
    <row r="58" spans="1:13" x14ac:dyDescent="0.3">
      <c r="A58" s="463"/>
      <c r="B58" s="463" t="s">
        <v>570</v>
      </c>
      <c r="C58" s="463" t="s">
        <v>567</v>
      </c>
      <c r="D58" s="461" t="s">
        <v>503</v>
      </c>
      <c r="E58" s="464" t="s">
        <v>568</v>
      </c>
      <c r="F58" s="464" t="s">
        <v>568</v>
      </c>
      <c r="G58" s="464" t="s">
        <v>568</v>
      </c>
      <c r="H58" s="464" t="s">
        <v>568</v>
      </c>
      <c r="I58" s="457">
        <v>53</v>
      </c>
      <c r="J58" s="464" t="s">
        <v>568</v>
      </c>
      <c r="K58" s="464" t="s">
        <v>568</v>
      </c>
      <c r="L58" s="464" t="s">
        <v>568</v>
      </c>
      <c r="M58" s="464" t="s">
        <v>568</v>
      </c>
    </row>
    <row r="59" spans="1:13" x14ac:dyDescent="0.3">
      <c r="A59" s="463"/>
      <c r="B59" s="463" t="s">
        <v>571</v>
      </c>
      <c r="C59" s="463" t="s">
        <v>567</v>
      </c>
      <c r="D59" s="461" t="s">
        <v>503</v>
      </c>
      <c r="E59" s="464" t="s">
        <v>568</v>
      </c>
      <c r="F59" s="464" t="s">
        <v>568</v>
      </c>
      <c r="G59" s="464" t="s">
        <v>568</v>
      </c>
      <c r="H59" s="464" t="s">
        <v>568</v>
      </c>
      <c r="I59" s="457">
        <v>32</v>
      </c>
      <c r="J59" s="464" t="s">
        <v>568</v>
      </c>
      <c r="K59" s="464" t="s">
        <v>568</v>
      </c>
      <c r="L59" s="464" t="s">
        <v>568</v>
      </c>
      <c r="M59" s="464" t="s">
        <v>568</v>
      </c>
    </row>
    <row r="60" spans="1:13" x14ac:dyDescent="0.3">
      <c r="A60" s="463"/>
      <c r="B60" s="463" t="s">
        <v>572</v>
      </c>
      <c r="C60" s="463" t="s">
        <v>567</v>
      </c>
      <c r="D60" s="461" t="s">
        <v>503</v>
      </c>
      <c r="E60" s="464" t="s">
        <v>568</v>
      </c>
      <c r="F60" s="464" t="s">
        <v>568</v>
      </c>
      <c r="G60" s="464" t="s">
        <v>568</v>
      </c>
      <c r="H60" s="464" t="s">
        <v>568</v>
      </c>
      <c r="I60" s="457">
        <v>178</v>
      </c>
      <c r="J60" s="464" t="s">
        <v>568</v>
      </c>
      <c r="K60" s="464" t="s">
        <v>568</v>
      </c>
      <c r="L60" s="464" t="s">
        <v>568</v>
      </c>
      <c r="M60" s="464" t="s">
        <v>568</v>
      </c>
    </row>
    <row r="61" spans="1:13" x14ac:dyDescent="0.3">
      <c r="A61" s="463"/>
      <c r="B61" s="462" t="s">
        <v>573</v>
      </c>
      <c r="C61" s="463" t="s">
        <v>567</v>
      </c>
      <c r="D61" s="461" t="s">
        <v>496</v>
      </c>
      <c r="E61" s="464" t="s">
        <v>568</v>
      </c>
      <c r="F61" s="464" t="s">
        <v>568</v>
      </c>
      <c r="G61" s="464" t="s">
        <v>568</v>
      </c>
      <c r="H61" s="464" t="s">
        <v>568</v>
      </c>
      <c r="I61" s="457">
        <v>881</v>
      </c>
      <c r="J61" s="464" t="s">
        <v>568</v>
      </c>
      <c r="K61" s="464" t="s">
        <v>568</v>
      </c>
      <c r="L61" s="464" t="s">
        <v>568</v>
      </c>
      <c r="M61" s="464" t="s">
        <v>568</v>
      </c>
    </row>
    <row r="62" spans="1:13" x14ac:dyDescent="0.3">
      <c r="A62" s="463"/>
      <c r="B62" s="462" t="s">
        <v>574</v>
      </c>
      <c r="C62" s="463" t="s">
        <v>567</v>
      </c>
      <c r="D62" s="461" t="s">
        <v>496</v>
      </c>
      <c r="E62" s="464" t="s">
        <v>568</v>
      </c>
      <c r="F62" s="464" t="s">
        <v>568</v>
      </c>
      <c r="G62" s="464" t="s">
        <v>568</v>
      </c>
      <c r="H62" s="464" t="s">
        <v>568</v>
      </c>
      <c r="I62" s="457">
        <v>1703</v>
      </c>
      <c r="J62" s="464" t="s">
        <v>568</v>
      </c>
      <c r="K62" s="464" t="s">
        <v>568</v>
      </c>
      <c r="L62" s="464" t="s">
        <v>568</v>
      </c>
      <c r="M62" s="464" t="s">
        <v>568</v>
      </c>
    </row>
    <row r="63" spans="1:13" x14ac:dyDescent="0.3">
      <c r="A63" s="463"/>
      <c r="B63" s="462" t="s">
        <v>575</v>
      </c>
      <c r="C63" s="463" t="s">
        <v>567</v>
      </c>
      <c r="D63" s="461" t="s">
        <v>503</v>
      </c>
      <c r="E63" s="464" t="s">
        <v>568</v>
      </c>
      <c r="F63" s="464" t="s">
        <v>568</v>
      </c>
      <c r="G63" s="464" t="s">
        <v>568</v>
      </c>
      <c r="H63" s="464" t="s">
        <v>568</v>
      </c>
      <c r="I63" s="457">
        <v>1032</v>
      </c>
      <c r="J63" s="464" t="s">
        <v>568</v>
      </c>
      <c r="K63" s="464" t="s">
        <v>568</v>
      </c>
      <c r="L63" s="464" t="s">
        <v>568</v>
      </c>
      <c r="M63" s="464" t="s">
        <v>568</v>
      </c>
    </row>
    <row r="64" spans="1:13" x14ac:dyDescent="0.3">
      <c r="A64" s="463"/>
      <c r="B64" s="462" t="s">
        <v>576</v>
      </c>
      <c r="C64" s="463" t="s">
        <v>567</v>
      </c>
      <c r="D64" s="461" t="s">
        <v>518</v>
      </c>
      <c r="E64" s="464" t="s">
        <v>568</v>
      </c>
      <c r="F64" s="464" t="s">
        <v>568</v>
      </c>
      <c r="G64" s="464" t="s">
        <v>568</v>
      </c>
      <c r="H64" s="464" t="s">
        <v>568</v>
      </c>
      <c r="I64" s="457">
        <v>425</v>
      </c>
      <c r="J64" s="464" t="s">
        <v>568</v>
      </c>
      <c r="K64" s="464" t="s">
        <v>568</v>
      </c>
      <c r="L64" s="464" t="s">
        <v>568</v>
      </c>
      <c r="M64" s="464" t="s">
        <v>568</v>
      </c>
    </row>
  </sheetData>
  <autoFilter ref="A5:M5" xr:uid="{FA954B85-52C0-4D68-B864-39CDEC9E0D20}">
    <sortState xmlns:xlrd2="http://schemas.microsoft.com/office/spreadsheetml/2017/richdata2" ref="A5:M6">
      <sortCondition descending="1" ref="L5"/>
    </sortState>
  </autoFilter>
  <mergeCells count="2">
    <mergeCell ref="A1:D1"/>
    <mergeCell ref="A3:D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68B2-800F-48EC-8FF3-8A4774C23F4A}">
  <sheetPr>
    <tabColor rgb="FFFF0000"/>
  </sheetPr>
  <dimension ref="A1:N32"/>
  <sheetViews>
    <sheetView zoomScale="90" zoomScaleNormal="90" workbookViewId="0"/>
  </sheetViews>
  <sheetFormatPr defaultRowHeight="14.4" x14ac:dyDescent="0.3"/>
  <cols>
    <col min="1" max="1" width="36.6640625" bestFit="1" customWidth="1"/>
    <col min="2" max="2" width="17.44140625" bestFit="1" customWidth="1"/>
    <col min="10" max="10" width="34.6640625" bestFit="1" customWidth="1"/>
  </cols>
  <sheetData>
    <row r="1" spans="1:14" ht="21" x14ac:dyDescent="0.4">
      <c r="A1" s="8" t="s">
        <v>577</v>
      </c>
    </row>
    <row r="3" spans="1:14" x14ac:dyDescent="0.3">
      <c r="A3" s="5" t="s">
        <v>578</v>
      </c>
      <c r="B3" s="5" t="s">
        <v>579</v>
      </c>
      <c r="D3" s="5" t="s">
        <v>580</v>
      </c>
      <c r="H3" s="5" t="s">
        <v>581</v>
      </c>
      <c r="J3" s="5" t="s">
        <v>582</v>
      </c>
      <c r="K3" s="5" t="s">
        <v>583</v>
      </c>
      <c r="M3" s="5" t="s">
        <v>584</v>
      </c>
      <c r="N3" s="5" t="s">
        <v>585</v>
      </c>
    </row>
    <row r="4" spans="1:14" x14ac:dyDescent="0.3">
      <c r="A4" t="s">
        <v>586</v>
      </c>
      <c r="B4" t="s">
        <v>587</v>
      </c>
      <c r="D4" t="s">
        <v>588</v>
      </c>
      <c r="H4" t="s">
        <v>589</v>
      </c>
      <c r="J4" t="s">
        <v>183</v>
      </c>
      <c r="K4" t="s">
        <v>590</v>
      </c>
      <c r="M4" t="s">
        <v>242</v>
      </c>
      <c r="N4" t="s">
        <v>183</v>
      </c>
    </row>
    <row r="5" spans="1:14" x14ac:dyDescent="0.3">
      <c r="A5" t="s">
        <v>158</v>
      </c>
      <c r="B5" t="s">
        <v>591</v>
      </c>
      <c r="D5" t="s">
        <v>592</v>
      </c>
      <c r="H5" t="s">
        <v>593</v>
      </c>
      <c r="J5" t="s">
        <v>242</v>
      </c>
      <c r="K5" t="s">
        <v>210</v>
      </c>
      <c r="M5" s="356" t="s">
        <v>594</v>
      </c>
      <c r="N5" t="s">
        <v>187</v>
      </c>
    </row>
    <row r="6" spans="1:14" x14ac:dyDescent="0.3">
      <c r="A6" t="s">
        <v>152</v>
      </c>
      <c r="D6" t="s">
        <v>595</v>
      </c>
      <c r="H6" t="s">
        <v>256</v>
      </c>
    </row>
    <row r="7" spans="1:14" x14ac:dyDescent="0.3">
      <c r="A7" t="s">
        <v>146</v>
      </c>
    </row>
    <row r="8" spans="1:14" x14ac:dyDescent="0.3">
      <c r="A8" t="s">
        <v>164</v>
      </c>
    </row>
    <row r="9" spans="1:14" x14ac:dyDescent="0.3">
      <c r="A9" t="s">
        <v>149</v>
      </c>
    </row>
    <row r="10" spans="1:14" x14ac:dyDescent="0.3">
      <c r="A10" t="s">
        <v>596</v>
      </c>
    </row>
    <row r="11" spans="1:14" x14ac:dyDescent="0.3">
      <c r="A11" t="s">
        <v>597</v>
      </c>
    </row>
    <row r="12" spans="1:14" x14ac:dyDescent="0.3">
      <c r="A12" t="s">
        <v>598</v>
      </c>
    </row>
    <row r="13" spans="1:14" x14ac:dyDescent="0.3">
      <c r="A13" t="s">
        <v>155</v>
      </c>
    </row>
    <row r="14" spans="1:14" x14ac:dyDescent="0.3">
      <c r="A14" t="s">
        <v>171</v>
      </c>
    </row>
    <row r="15" spans="1:14" x14ac:dyDescent="0.3">
      <c r="A15" t="s">
        <v>599</v>
      </c>
    </row>
    <row r="16" spans="1:14" x14ac:dyDescent="0.3">
      <c r="A16" t="s">
        <v>168</v>
      </c>
    </row>
    <row r="17" spans="1:2" x14ac:dyDescent="0.3">
      <c r="A17" t="s">
        <v>600</v>
      </c>
    </row>
    <row r="18" spans="1:2" x14ac:dyDescent="0.3">
      <c r="A18" t="s">
        <v>161</v>
      </c>
    </row>
    <row r="19" spans="1:2" x14ac:dyDescent="0.3">
      <c r="A19" t="s">
        <v>142</v>
      </c>
    </row>
    <row r="22" spans="1:2" x14ac:dyDescent="0.3">
      <c r="A22" s="5"/>
    </row>
    <row r="23" spans="1:2" x14ac:dyDescent="0.3">
      <c r="A23" s="17"/>
    </row>
    <row r="24" spans="1:2" x14ac:dyDescent="0.3">
      <c r="A24" s="17"/>
    </row>
    <row r="25" spans="1:2" x14ac:dyDescent="0.3">
      <c r="A25" s="17"/>
    </row>
    <row r="26" spans="1:2" x14ac:dyDescent="0.3">
      <c r="A26" s="17"/>
    </row>
    <row r="27" spans="1:2" x14ac:dyDescent="0.3">
      <c r="A27" s="17"/>
    </row>
    <row r="28" spans="1:2" x14ac:dyDescent="0.3">
      <c r="A28" s="17"/>
    </row>
    <row r="29" spans="1:2" x14ac:dyDescent="0.3">
      <c r="A29" s="17"/>
    </row>
    <row r="30" spans="1:2" x14ac:dyDescent="0.3">
      <c r="A30" s="17"/>
    </row>
    <row r="31" spans="1:2" x14ac:dyDescent="0.3">
      <c r="A31" s="17"/>
    </row>
    <row r="32" spans="1:2" x14ac:dyDescent="0.3">
      <c r="B32" s="1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DAA95-049D-4892-A902-C9AEFC322620}">
  <sheetPr>
    <tabColor theme="7" tint="0.79998168889431442"/>
    <pageSetUpPr fitToPage="1"/>
  </sheetPr>
  <dimension ref="A1:G54"/>
  <sheetViews>
    <sheetView zoomScaleNormal="100" workbookViewId="0">
      <selection activeCell="A3" sqref="A3:B3"/>
    </sheetView>
  </sheetViews>
  <sheetFormatPr defaultRowHeight="14.4" x14ac:dyDescent="0.3"/>
  <cols>
    <col min="1" max="1" width="34.109375" style="22" customWidth="1"/>
    <col min="2" max="2" width="57.44140625" style="22" customWidth="1"/>
    <col min="3" max="3" width="29.33203125" customWidth="1"/>
    <col min="4" max="4" width="28.33203125" customWidth="1"/>
  </cols>
  <sheetData>
    <row r="1" spans="1:4" ht="21" x14ac:dyDescent="0.3">
      <c r="A1" s="503" t="s">
        <v>62</v>
      </c>
      <c r="B1" s="503"/>
    </row>
    <row r="2" spans="1:4" ht="15" thickBot="1" x14ac:dyDescent="0.35">
      <c r="A2" s="510" t="s">
        <v>1</v>
      </c>
      <c r="B2" s="510"/>
    </row>
    <row r="3" spans="1:4" ht="33.6" customHeight="1" thickBot="1" x14ac:dyDescent="0.35">
      <c r="A3" s="537" t="s">
        <v>63</v>
      </c>
      <c r="B3" s="538"/>
      <c r="C3" s="239" t="s">
        <v>64</v>
      </c>
      <c r="D3" s="302" t="s">
        <v>65</v>
      </c>
    </row>
    <row r="4" spans="1:4" x14ac:dyDescent="0.3">
      <c r="A4" s="535"/>
      <c r="B4" s="535"/>
    </row>
    <row r="5" spans="1:4" x14ac:dyDescent="0.3">
      <c r="A5" s="28" t="s">
        <v>66</v>
      </c>
      <c r="B5" s="200" t="s">
        <v>66</v>
      </c>
      <c r="C5" s="238"/>
      <c r="D5" s="291"/>
    </row>
    <row r="6" spans="1:4" x14ac:dyDescent="0.3">
      <c r="A6" s="28" t="s">
        <v>67</v>
      </c>
      <c r="B6" s="200" t="s">
        <v>67</v>
      </c>
      <c r="C6" s="238"/>
      <c r="D6" s="291"/>
    </row>
    <row r="7" spans="1:4" x14ac:dyDescent="0.3">
      <c r="A7" s="28" t="s">
        <v>68</v>
      </c>
      <c r="B7" s="200" t="s">
        <v>69</v>
      </c>
      <c r="C7" s="238"/>
      <c r="D7" s="291"/>
    </row>
    <row r="8" spans="1:4" x14ac:dyDescent="0.3">
      <c r="A8" s="498"/>
      <c r="B8" s="498"/>
    </row>
    <row r="9" spans="1:4" x14ac:dyDescent="0.3">
      <c r="A9" s="536" t="s">
        <v>70</v>
      </c>
      <c r="B9" s="536"/>
    </row>
    <row r="10" spans="1:4" x14ac:dyDescent="0.3">
      <c r="A10" s="535"/>
      <c r="B10" s="535"/>
    </row>
    <row r="11" spans="1:4" x14ac:dyDescent="0.3">
      <c r="A11" s="28" t="s">
        <v>71</v>
      </c>
      <c r="B11" s="200"/>
      <c r="C11" s="238"/>
      <c r="D11" s="291"/>
    </row>
    <row r="12" spans="1:4" x14ac:dyDescent="0.3">
      <c r="A12" s="28" t="s">
        <v>72</v>
      </c>
      <c r="B12" s="200"/>
      <c r="C12" s="238"/>
      <c r="D12" s="291"/>
    </row>
    <row r="13" spans="1:4" x14ac:dyDescent="0.3">
      <c r="A13" s="28" t="s">
        <v>73</v>
      </c>
      <c r="B13" s="200"/>
      <c r="C13" s="238"/>
      <c r="D13" s="291"/>
    </row>
    <row r="14" spans="1:4" x14ac:dyDescent="0.3">
      <c r="A14" s="28" t="s">
        <v>74</v>
      </c>
      <c r="B14" s="200"/>
      <c r="C14" s="238"/>
      <c r="D14" s="291"/>
    </row>
    <row r="15" spans="1:4" x14ac:dyDescent="0.3">
      <c r="A15" s="28" t="s">
        <v>75</v>
      </c>
      <c r="B15" s="204"/>
      <c r="C15" s="238"/>
      <c r="D15" s="291"/>
    </row>
    <row r="16" spans="1:4" x14ac:dyDescent="0.3">
      <c r="A16" s="535"/>
      <c r="B16" s="535"/>
    </row>
    <row r="17" spans="1:4" x14ac:dyDescent="0.3">
      <c r="A17" s="28" t="s">
        <v>76</v>
      </c>
      <c r="B17" s="200"/>
      <c r="C17" s="238"/>
      <c r="D17" s="291"/>
    </row>
    <row r="18" spans="1:4" x14ac:dyDescent="0.3">
      <c r="A18" s="28" t="s">
        <v>72</v>
      </c>
      <c r="B18" s="200"/>
      <c r="C18" s="238"/>
      <c r="D18" s="291"/>
    </row>
    <row r="19" spans="1:4" x14ac:dyDescent="0.3">
      <c r="A19" s="28" t="s">
        <v>73</v>
      </c>
      <c r="B19" s="200"/>
      <c r="C19" s="238"/>
      <c r="D19" s="291"/>
    </row>
    <row r="20" spans="1:4" x14ac:dyDescent="0.3">
      <c r="A20" s="28" t="s">
        <v>74</v>
      </c>
      <c r="B20" s="200"/>
      <c r="C20" s="238"/>
      <c r="D20" s="291"/>
    </row>
    <row r="21" spans="1:4" x14ac:dyDescent="0.3">
      <c r="A21" s="28" t="s">
        <v>75</v>
      </c>
      <c r="B21" s="204"/>
      <c r="C21" s="238"/>
      <c r="D21" s="291"/>
    </row>
    <row r="22" spans="1:4" x14ac:dyDescent="0.3">
      <c r="A22" s="498"/>
      <c r="B22" s="498"/>
    </row>
    <row r="23" spans="1:4" x14ac:dyDescent="0.3">
      <c r="A23" s="539" t="s">
        <v>77</v>
      </c>
      <c r="B23" s="539"/>
    </row>
    <row r="24" spans="1:4" x14ac:dyDescent="0.3">
      <c r="A24" s="510"/>
      <c r="B24" s="510"/>
    </row>
    <row r="25" spans="1:4" x14ac:dyDescent="0.3">
      <c r="A25" s="28" t="s">
        <v>71</v>
      </c>
      <c r="B25" s="200"/>
      <c r="C25" s="238"/>
      <c r="D25" s="291"/>
    </row>
    <row r="26" spans="1:4" x14ac:dyDescent="0.3">
      <c r="A26" s="28" t="s">
        <v>72</v>
      </c>
      <c r="B26" s="200"/>
      <c r="C26" s="238"/>
      <c r="D26" s="291"/>
    </row>
    <row r="27" spans="1:4" x14ac:dyDescent="0.3">
      <c r="A27" s="28" t="s">
        <v>73</v>
      </c>
      <c r="B27" s="200"/>
      <c r="C27" s="238"/>
      <c r="D27" s="291"/>
    </row>
    <row r="28" spans="1:4" x14ac:dyDescent="0.3">
      <c r="A28" s="28" t="s">
        <v>74</v>
      </c>
      <c r="B28" s="200"/>
      <c r="C28" s="238"/>
      <c r="D28" s="291"/>
    </row>
    <row r="29" spans="1:4" x14ac:dyDescent="0.3">
      <c r="A29" s="28" t="s">
        <v>75</v>
      </c>
      <c r="B29" s="204"/>
      <c r="C29" s="238"/>
      <c r="D29" s="291"/>
    </row>
    <row r="30" spans="1:4" x14ac:dyDescent="0.3">
      <c r="A30" s="498"/>
      <c r="B30" s="498"/>
    </row>
    <row r="31" spans="1:4" x14ac:dyDescent="0.3">
      <c r="A31" s="539" t="s">
        <v>78</v>
      </c>
      <c r="B31" s="539"/>
    </row>
    <row r="32" spans="1:4" x14ac:dyDescent="0.3">
      <c r="A32" s="510"/>
      <c r="B32" s="510"/>
    </row>
    <row r="33" spans="1:4" x14ac:dyDescent="0.3">
      <c r="A33" s="28" t="s">
        <v>71</v>
      </c>
      <c r="B33" s="200"/>
      <c r="C33" s="238"/>
      <c r="D33" s="291"/>
    </row>
    <row r="34" spans="1:4" x14ac:dyDescent="0.3">
      <c r="A34" s="28" t="s">
        <v>72</v>
      </c>
      <c r="B34" s="200"/>
      <c r="C34" s="238"/>
      <c r="D34" s="291"/>
    </row>
    <row r="35" spans="1:4" x14ac:dyDescent="0.3">
      <c r="A35" s="28" t="s">
        <v>73</v>
      </c>
      <c r="B35" s="200"/>
      <c r="C35" s="238"/>
      <c r="D35" s="291"/>
    </row>
    <row r="36" spans="1:4" x14ac:dyDescent="0.3">
      <c r="A36" s="28" t="s">
        <v>74</v>
      </c>
      <c r="B36" s="200"/>
      <c r="C36" s="238"/>
      <c r="D36" s="291"/>
    </row>
    <row r="37" spans="1:4" x14ac:dyDescent="0.3">
      <c r="A37" s="28" t="s">
        <v>75</v>
      </c>
      <c r="B37" s="204"/>
      <c r="C37" s="238"/>
      <c r="D37" s="291"/>
    </row>
    <row r="38" spans="1:4" x14ac:dyDescent="0.3">
      <c r="A38" s="53"/>
      <c r="B38" s="53"/>
    </row>
    <row r="39" spans="1:4" x14ac:dyDescent="0.3">
      <c r="A39" s="536" t="s">
        <v>79</v>
      </c>
      <c r="B39" s="536"/>
    </row>
    <row r="40" spans="1:4" x14ac:dyDescent="0.3">
      <c r="A40" s="535"/>
      <c r="B40" s="535"/>
    </row>
    <row r="41" spans="1:4" x14ac:dyDescent="0.3">
      <c r="A41" s="28" t="s">
        <v>80</v>
      </c>
      <c r="B41" s="200"/>
      <c r="C41" s="238"/>
      <c r="D41" s="291"/>
    </row>
    <row r="42" spans="1:4" x14ac:dyDescent="0.3">
      <c r="A42" s="28" t="s">
        <v>72</v>
      </c>
      <c r="B42" s="200"/>
      <c r="C42" s="238"/>
      <c r="D42" s="291"/>
    </row>
    <row r="43" spans="1:4" x14ac:dyDescent="0.3">
      <c r="A43" s="28" t="s">
        <v>73</v>
      </c>
      <c r="B43" s="200"/>
      <c r="C43" s="238"/>
      <c r="D43" s="291"/>
    </row>
    <row r="44" spans="1:4" x14ac:dyDescent="0.3">
      <c r="A44" s="28" t="s">
        <v>74</v>
      </c>
      <c r="B44" s="200"/>
      <c r="C44" s="238"/>
      <c r="D44" s="291"/>
    </row>
    <row r="45" spans="1:4" x14ac:dyDescent="0.3">
      <c r="A45" s="28" t="s">
        <v>75</v>
      </c>
      <c r="B45" s="201"/>
      <c r="C45" s="238"/>
      <c r="D45" s="291"/>
    </row>
    <row r="46" spans="1:4" x14ac:dyDescent="0.3">
      <c r="A46" s="28" t="s">
        <v>81</v>
      </c>
      <c r="B46" s="200"/>
      <c r="C46" s="238"/>
      <c r="D46" s="291"/>
    </row>
    <row r="47" spans="1:4" x14ac:dyDescent="0.3">
      <c r="A47" s="28" t="s">
        <v>82</v>
      </c>
      <c r="B47" s="200"/>
      <c r="C47" s="238"/>
      <c r="D47" s="291"/>
    </row>
    <row r="48" spans="1:4" x14ac:dyDescent="0.3">
      <c r="A48" s="28" t="s">
        <v>83</v>
      </c>
      <c r="B48" s="202"/>
      <c r="C48" s="238"/>
      <c r="D48" s="291"/>
    </row>
    <row r="49" spans="1:7" x14ac:dyDescent="0.3">
      <c r="A49" s="28" t="s">
        <v>84</v>
      </c>
      <c r="B49" s="203"/>
      <c r="C49" s="238"/>
      <c r="D49" s="291"/>
    </row>
    <row r="50" spans="1:7" x14ac:dyDescent="0.3">
      <c r="A50" s="28" t="s">
        <v>19</v>
      </c>
    </row>
    <row r="53" spans="1:7" x14ac:dyDescent="0.3">
      <c r="G53" s="13"/>
    </row>
    <row r="54" spans="1:7" x14ac:dyDescent="0.3">
      <c r="G54" s="13"/>
    </row>
  </sheetData>
  <mergeCells count="16">
    <mergeCell ref="A1:B1"/>
    <mergeCell ref="A4:B4"/>
    <mergeCell ref="A8:B8"/>
    <mergeCell ref="A9:B9"/>
    <mergeCell ref="A40:B40"/>
    <mergeCell ref="A39:B39"/>
    <mergeCell ref="A3:B3"/>
    <mergeCell ref="A2:B2"/>
    <mergeCell ref="A22:B22"/>
    <mergeCell ref="A10:B10"/>
    <mergeCell ref="A16:B16"/>
    <mergeCell ref="A23:B23"/>
    <mergeCell ref="A24:B24"/>
    <mergeCell ref="A30:B30"/>
    <mergeCell ref="A31:B31"/>
    <mergeCell ref="A32:B32"/>
  </mergeCells>
  <pageMargins left="0.7" right="0.7" top="0.75" bottom="0.75" header="0.3" footer="0.3"/>
  <pageSetup scale="5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5B704BD-A542-4B16-BACF-48E72ECB867C}">
          <x14:formula1>
            <xm:f>Keuzelijst!$B$4:$B$5</xm:f>
          </x14:formula1>
          <xm:sqref>B11 B17 B41 B25 B33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A047E-F030-496B-A51C-C21A2CC82A71}">
  <sheetPr>
    <tabColor theme="8" tint="0.79998168889431442"/>
    <pageSetUpPr fitToPage="1"/>
  </sheetPr>
  <dimension ref="A1:M42"/>
  <sheetViews>
    <sheetView zoomScaleNormal="100" workbookViewId="0">
      <selection sqref="A1:G1"/>
    </sheetView>
  </sheetViews>
  <sheetFormatPr defaultRowHeight="14.4" x14ac:dyDescent="0.3"/>
  <cols>
    <col min="7" max="7" width="52.33203125" customWidth="1"/>
    <col min="8" max="8" width="52.109375" customWidth="1"/>
  </cols>
  <sheetData>
    <row r="1" spans="1:13" ht="21" x14ac:dyDescent="0.4">
      <c r="A1" s="540" t="s">
        <v>85</v>
      </c>
      <c r="B1" s="541"/>
      <c r="C1" s="541"/>
      <c r="D1" s="541"/>
      <c r="E1" s="541"/>
      <c r="F1" s="541"/>
      <c r="G1" s="542"/>
    </row>
    <row r="2" spans="1:13" ht="21.6" thickBot="1" x14ac:dyDescent="0.45">
      <c r="A2" s="543"/>
      <c r="B2" s="544"/>
      <c r="C2" s="544"/>
      <c r="D2" s="544"/>
      <c r="E2" s="544"/>
      <c r="F2" s="544"/>
      <c r="G2" s="545"/>
    </row>
    <row r="3" spans="1:13" ht="60" customHeight="1" thickBot="1" x14ac:dyDescent="0.35">
      <c r="A3" s="555" t="s">
        <v>86</v>
      </c>
      <c r="B3" s="556"/>
      <c r="C3" s="556"/>
      <c r="D3" s="556"/>
      <c r="E3" s="556"/>
      <c r="F3" s="556"/>
      <c r="G3" s="557"/>
      <c r="H3" s="302" t="s">
        <v>65</v>
      </c>
    </row>
    <row r="4" spans="1:13" x14ac:dyDescent="0.3">
      <c r="A4" s="546"/>
      <c r="B4" s="547"/>
      <c r="C4" s="547"/>
      <c r="D4" s="547"/>
      <c r="E4" s="547"/>
      <c r="F4" s="547"/>
      <c r="G4" s="548"/>
      <c r="H4" s="291"/>
    </row>
    <row r="5" spans="1:13" x14ac:dyDescent="0.3">
      <c r="A5" s="549" t="s">
        <v>87</v>
      </c>
      <c r="B5" s="550"/>
      <c r="C5" s="550"/>
      <c r="D5" s="550"/>
      <c r="E5" s="550"/>
      <c r="F5" s="550"/>
      <c r="G5" s="551"/>
      <c r="H5" s="300"/>
    </row>
    <row r="6" spans="1:13" ht="129.6" customHeight="1" x14ac:dyDescent="0.3">
      <c r="A6" s="552" t="s">
        <v>88</v>
      </c>
      <c r="B6" s="553"/>
      <c r="C6" s="553"/>
      <c r="D6" s="553"/>
      <c r="E6" s="553"/>
      <c r="F6" s="553"/>
      <c r="G6" s="554"/>
      <c r="H6" s="291"/>
      <c r="M6" s="20"/>
    </row>
    <row r="7" spans="1:13" x14ac:dyDescent="0.3">
      <c r="A7" s="558"/>
      <c r="B7" s="559"/>
      <c r="C7" s="559"/>
      <c r="D7" s="559"/>
      <c r="E7" s="559"/>
      <c r="F7" s="559"/>
      <c r="G7" s="560"/>
      <c r="H7" s="291"/>
    </row>
    <row r="8" spans="1:13" x14ac:dyDescent="0.3">
      <c r="A8" s="549" t="s">
        <v>89</v>
      </c>
      <c r="B8" s="550"/>
      <c r="C8" s="550"/>
      <c r="D8" s="550"/>
      <c r="E8" s="550"/>
      <c r="F8" s="550"/>
      <c r="G8" s="551"/>
      <c r="H8" s="291"/>
    </row>
    <row r="9" spans="1:13" x14ac:dyDescent="0.3">
      <c r="A9" s="299" t="s">
        <v>90</v>
      </c>
      <c r="B9" s="359"/>
      <c r="C9" s="359"/>
      <c r="D9" s="359"/>
      <c r="E9" s="359"/>
      <c r="F9" s="359"/>
      <c r="G9" s="119"/>
      <c r="H9" s="291"/>
    </row>
    <row r="10" spans="1:13" x14ac:dyDescent="0.3">
      <c r="A10" s="303" t="s">
        <v>91</v>
      </c>
      <c r="B10" s="304"/>
      <c r="C10" s="304"/>
      <c r="D10" s="304"/>
      <c r="E10" s="304"/>
      <c r="F10" s="304"/>
      <c r="G10" s="360" t="s">
        <v>92</v>
      </c>
      <c r="H10" s="291"/>
    </row>
    <row r="11" spans="1:13" x14ac:dyDescent="0.3">
      <c r="A11" s="303" t="s">
        <v>93</v>
      </c>
      <c r="B11" s="304"/>
      <c r="C11" s="304"/>
      <c r="D11" s="304"/>
      <c r="E11" s="304"/>
      <c r="F11" s="304"/>
      <c r="G11" s="361"/>
      <c r="H11" s="291"/>
    </row>
    <row r="12" spans="1:13" x14ac:dyDescent="0.3">
      <c r="A12" s="303" t="s">
        <v>94</v>
      </c>
      <c r="B12" s="304"/>
      <c r="C12" s="304"/>
      <c r="D12" s="304"/>
      <c r="E12" s="304"/>
      <c r="F12" s="304"/>
      <c r="G12" s="360"/>
      <c r="H12" s="291"/>
    </row>
    <row r="13" spans="1:13" x14ac:dyDescent="0.3">
      <c r="A13" s="303" t="s">
        <v>95</v>
      </c>
      <c r="B13" s="304"/>
      <c r="C13" s="304"/>
      <c r="D13" s="304"/>
      <c r="E13" s="304"/>
      <c r="F13" s="304"/>
      <c r="G13" s="360"/>
      <c r="H13" s="291"/>
    </row>
    <row r="14" spans="1:13" x14ac:dyDescent="0.3">
      <c r="A14" s="303"/>
      <c r="B14" s="304"/>
      <c r="C14" s="304"/>
      <c r="D14" s="304"/>
      <c r="E14" s="304"/>
      <c r="F14" s="304"/>
      <c r="G14" s="305"/>
      <c r="H14" s="291"/>
    </row>
    <row r="15" spans="1:13" x14ac:dyDescent="0.3">
      <c r="A15" s="303" t="s">
        <v>96</v>
      </c>
      <c r="B15" s="304"/>
      <c r="C15" s="304"/>
      <c r="D15" s="304"/>
      <c r="E15" s="304"/>
      <c r="F15" s="304"/>
      <c r="G15" s="305"/>
      <c r="H15" s="291"/>
    </row>
    <row r="16" spans="1:13" x14ac:dyDescent="0.3">
      <c r="A16" s="303"/>
      <c r="B16" s="304"/>
      <c r="C16" s="304"/>
      <c r="D16" s="304"/>
      <c r="E16" s="304"/>
      <c r="F16" s="304"/>
      <c r="G16" s="305"/>
      <c r="H16" s="291"/>
    </row>
    <row r="17" spans="1:8" x14ac:dyDescent="0.3">
      <c r="A17" s="303"/>
      <c r="B17" s="304"/>
      <c r="C17" s="304"/>
      <c r="D17" s="304"/>
      <c r="E17" s="304"/>
      <c r="F17" s="304"/>
      <c r="G17" s="305"/>
      <c r="H17" s="291"/>
    </row>
    <row r="18" spans="1:8" x14ac:dyDescent="0.3">
      <c r="A18" s="303"/>
      <c r="B18" s="304"/>
      <c r="C18" s="304"/>
      <c r="D18" s="304"/>
      <c r="E18" s="304"/>
      <c r="F18" s="304"/>
      <c r="G18" s="305"/>
      <c r="H18" s="300"/>
    </row>
    <row r="19" spans="1:8" x14ac:dyDescent="0.3">
      <c r="A19" s="303"/>
      <c r="B19" s="304"/>
      <c r="C19" s="304"/>
      <c r="D19" s="304"/>
      <c r="E19" s="304"/>
      <c r="F19" s="304"/>
      <c r="G19" s="305"/>
      <c r="H19" s="300"/>
    </row>
    <row r="20" spans="1:8" x14ac:dyDescent="0.3">
      <c r="A20" s="303"/>
      <c r="B20" s="304"/>
      <c r="C20" s="304"/>
      <c r="D20" s="304"/>
      <c r="E20" s="304"/>
      <c r="F20" s="304"/>
      <c r="G20" s="305"/>
      <c r="H20" s="300"/>
    </row>
    <row r="21" spans="1:8" x14ac:dyDescent="0.3">
      <c r="A21" s="303"/>
      <c r="B21" s="304"/>
      <c r="C21" s="304"/>
      <c r="D21" s="304"/>
      <c r="E21" s="304"/>
      <c r="F21" s="304"/>
      <c r="G21" s="305"/>
      <c r="H21" s="300"/>
    </row>
    <row r="22" spans="1:8" x14ac:dyDescent="0.3">
      <c r="A22" s="303"/>
      <c r="B22" s="304"/>
      <c r="C22" s="304"/>
      <c r="D22" s="304"/>
      <c r="E22" s="304"/>
      <c r="F22" s="304"/>
      <c r="G22" s="305"/>
      <c r="H22" s="291"/>
    </row>
    <row r="23" spans="1:8" x14ac:dyDescent="0.3">
      <c r="A23" s="303"/>
      <c r="B23" s="304"/>
      <c r="C23" s="304"/>
      <c r="D23" s="304"/>
      <c r="E23" s="304"/>
      <c r="F23" s="304"/>
      <c r="G23" s="305"/>
      <c r="H23" s="291"/>
    </row>
    <row r="24" spans="1:8" x14ac:dyDescent="0.3">
      <c r="A24" s="303"/>
      <c r="B24" s="304"/>
      <c r="C24" s="304"/>
      <c r="D24" s="304"/>
      <c r="E24" s="304"/>
      <c r="F24" s="304"/>
      <c r="G24" s="305"/>
      <c r="H24" s="291"/>
    </row>
    <row r="25" spans="1:8" x14ac:dyDescent="0.3">
      <c r="A25" s="303"/>
      <c r="B25" s="304"/>
      <c r="C25" s="304"/>
      <c r="D25" s="304"/>
      <c r="E25" s="304"/>
      <c r="F25" s="304"/>
      <c r="G25" s="305"/>
      <c r="H25" s="291"/>
    </row>
    <row r="26" spans="1:8" x14ac:dyDescent="0.3">
      <c r="A26" s="303"/>
      <c r="B26" s="304"/>
      <c r="C26" s="304"/>
      <c r="D26" s="304"/>
      <c r="E26" s="304"/>
      <c r="F26" s="304"/>
      <c r="G26" s="305"/>
      <c r="H26" s="291"/>
    </row>
    <row r="27" spans="1:8" x14ac:dyDescent="0.3">
      <c r="A27" s="303"/>
      <c r="B27" s="304"/>
      <c r="C27" s="304"/>
      <c r="D27" s="304"/>
      <c r="E27" s="304"/>
      <c r="F27" s="304"/>
      <c r="G27" s="305"/>
      <c r="H27" s="291"/>
    </row>
    <row r="28" spans="1:8" x14ac:dyDescent="0.3">
      <c r="A28" s="303"/>
      <c r="B28" s="304"/>
      <c r="C28" s="304"/>
      <c r="D28" s="304"/>
      <c r="E28" s="304"/>
      <c r="F28" s="304"/>
      <c r="G28" s="305"/>
      <c r="H28" s="291"/>
    </row>
    <row r="29" spans="1:8" x14ac:dyDescent="0.3">
      <c r="A29" s="303"/>
      <c r="B29" s="304"/>
      <c r="C29" s="304"/>
      <c r="D29" s="304"/>
      <c r="E29" s="304"/>
      <c r="F29" s="304"/>
      <c r="G29" s="305"/>
      <c r="H29" s="291"/>
    </row>
    <row r="30" spans="1:8" x14ac:dyDescent="0.3">
      <c r="A30" s="303"/>
      <c r="B30" s="304"/>
      <c r="C30" s="304"/>
      <c r="D30" s="304"/>
      <c r="E30" s="304"/>
      <c r="F30" s="304"/>
      <c r="G30" s="305"/>
      <c r="H30" s="291"/>
    </row>
    <row r="31" spans="1:8" x14ac:dyDescent="0.3">
      <c r="A31" s="303"/>
      <c r="B31" s="304"/>
      <c r="C31" s="304"/>
      <c r="D31" s="304"/>
      <c r="E31" s="304"/>
      <c r="F31" s="304"/>
      <c r="G31" s="305"/>
      <c r="H31" s="291"/>
    </row>
    <row r="32" spans="1:8" x14ac:dyDescent="0.3">
      <c r="A32" s="303" t="s">
        <v>97</v>
      </c>
      <c r="B32" s="304"/>
      <c r="C32" s="304"/>
      <c r="D32" s="304"/>
      <c r="E32" s="304"/>
      <c r="F32" s="304"/>
      <c r="G32" s="305"/>
      <c r="H32" s="291"/>
    </row>
    <row r="33" spans="1:8" x14ac:dyDescent="0.3">
      <c r="A33" s="303"/>
      <c r="B33" s="304"/>
      <c r="C33" s="304"/>
      <c r="D33" s="304"/>
      <c r="E33" s="304"/>
      <c r="F33" s="304"/>
      <c r="G33" s="305"/>
      <c r="H33" s="291"/>
    </row>
    <row r="34" spans="1:8" x14ac:dyDescent="0.3">
      <c r="A34" s="303"/>
      <c r="B34" s="304"/>
      <c r="C34" s="304"/>
      <c r="D34" s="304"/>
      <c r="E34" s="304"/>
      <c r="F34" s="304"/>
      <c r="G34" s="305"/>
      <c r="H34" s="291"/>
    </row>
    <row r="35" spans="1:8" ht="15" customHeight="1" x14ac:dyDescent="0.3">
      <c r="A35" s="303"/>
      <c r="B35" s="304"/>
      <c r="C35" s="304"/>
      <c r="D35" s="304"/>
      <c r="E35" s="304"/>
      <c r="F35" s="304"/>
      <c r="G35" s="305"/>
      <c r="H35" s="291"/>
    </row>
    <row r="36" spans="1:8" x14ac:dyDescent="0.3">
      <c r="A36" s="303"/>
      <c r="B36" s="304"/>
      <c r="C36" s="304"/>
      <c r="D36" s="304"/>
      <c r="E36" s="304"/>
      <c r="F36" s="304"/>
      <c r="G36" s="305"/>
      <c r="H36" s="291"/>
    </row>
    <row r="37" spans="1:8" x14ac:dyDescent="0.3">
      <c r="A37" s="303"/>
      <c r="B37" s="304"/>
      <c r="C37" s="304"/>
      <c r="D37" s="304"/>
      <c r="E37" s="304"/>
      <c r="F37" s="304"/>
      <c r="G37" s="305"/>
      <c r="H37" s="291"/>
    </row>
    <row r="38" spans="1:8" x14ac:dyDescent="0.3">
      <c r="A38" s="303"/>
      <c r="B38" s="304"/>
      <c r="C38" s="304"/>
      <c r="D38" s="304"/>
      <c r="E38" s="304"/>
      <c r="F38" s="304"/>
      <c r="G38" s="305"/>
      <c r="H38" s="291"/>
    </row>
    <row r="39" spans="1:8" x14ac:dyDescent="0.3">
      <c r="A39" s="303"/>
      <c r="B39" s="304"/>
      <c r="C39" s="304"/>
      <c r="D39" s="304"/>
      <c r="E39" s="304"/>
      <c r="F39" s="304"/>
      <c r="G39" s="305"/>
      <c r="H39" s="291"/>
    </row>
    <row r="40" spans="1:8" x14ac:dyDescent="0.3">
      <c r="A40" s="303" t="s">
        <v>98</v>
      </c>
      <c r="B40" s="304"/>
      <c r="C40" s="304"/>
      <c r="D40" s="304"/>
      <c r="E40" s="304"/>
      <c r="F40" s="304"/>
      <c r="G40" s="305"/>
      <c r="H40" s="291"/>
    </row>
    <row r="41" spans="1:8" x14ac:dyDescent="0.3">
      <c r="A41" s="303"/>
      <c r="B41" s="304"/>
      <c r="C41" s="304"/>
      <c r="D41" s="304"/>
      <c r="E41" s="304"/>
      <c r="F41" s="304"/>
      <c r="G41" s="305"/>
      <c r="H41" s="291"/>
    </row>
    <row r="42" spans="1:8" x14ac:dyDescent="0.3">
      <c r="A42" s="306"/>
      <c r="B42" s="307"/>
      <c r="C42" s="307"/>
      <c r="D42" s="307"/>
      <c r="E42" s="307"/>
      <c r="F42" s="307"/>
      <c r="G42" s="308"/>
      <c r="H42" s="291"/>
    </row>
  </sheetData>
  <mergeCells count="8">
    <mergeCell ref="A1:G1"/>
    <mergeCell ref="A2:G2"/>
    <mergeCell ref="A4:G4"/>
    <mergeCell ref="A5:G5"/>
    <mergeCell ref="A8:G8"/>
    <mergeCell ref="A6:G6"/>
    <mergeCell ref="A3:G3"/>
    <mergeCell ref="A7:G7"/>
  </mergeCells>
  <pageMargins left="0.7" right="0.7" top="0.75" bottom="0.75" header="0.3" footer="0.3"/>
  <pageSetup paperSize="9" scale="82"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r:uid="{7100EA11-33F4-4933-8181-B996C2BB30B4}">
          <x14:formula1>
            <xm:f>Keuzelijst!$J$4:$J$5</xm:f>
          </x14:formula1>
          <xm:sqref>G10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44085-0DCC-4622-A6D2-CA368D62755A}">
  <sheetPr>
    <tabColor theme="7" tint="0.79998168889431442"/>
    <pageSetUpPr fitToPage="1"/>
  </sheetPr>
  <dimension ref="A1:I11"/>
  <sheetViews>
    <sheetView topLeftCell="A3" zoomScaleNormal="100" workbookViewId="0">
      <selection sqref="A1:G1"/>
    </sheetView>
  </sheetViews>
  <sheetFormatPr defaultRowHeight="14.4" x14ac:dyDescent="0.3"/>
  <cols>
    <col min="1" max="1" width="17.6640625" bestFit="1" customWidth="1"/>
    <col min="5" max="5" width="21.6640625" customWidth="1"/>
    <col min="6" max="6" width="29.88671875" customWidth="1"/>
    <col min="7" max="7" width="38.33203125" customWidth="1"/>
    <col min="8" max="8" width="41.5546875" customWidth="1"/>
    <col min="9" max="9" width="36.5546875" customWidth="1"/>
  </cols>
  <sheetData>
    <row r="1" spans="1:9" ht="21" x14ac:dyDescent="0.4">
      <c r="A1" s="567" t="s">
        <v>99</v>
      </c>
      <c r="B1" s="567"/>
      <c r="C1" s="567"/>
      <c r="D1" s="567"/>
      <c r="E1" s="567"/>
      <c r="F1" s="567"/>
      <c r="G1" s="567"/>
    </row>
    <row r="2" spans="1:9" ht="15" thickBot="1" x14ac:dyDescent="0.35">
      <c r="A2" s="568"/>
      <c r="B2" s="568"/>
      <c r="C2" s="568"/>
      <c r="D2" s="568"/>
      <c r="E2" s="568"/>
      <c r="F2" s="568"/>
      <c r="G2" s="568"/>
    </row>
    <row r="3" spans="1:9" ht="225" customHeight="1" thickBot="1" x14ac:dyDescent="0.35">
      <c r="A3" s="537" t="s">
        <v>100</v>
      </c>
      <c r="B3" s="570"/>
      <c r="C3" s="570"/>
      <c r="D3" s="570"/>
      <c r="E3" s="570"/>
      <c r="F3" s="570"/>
      <c r="G3" s="538"/>
    </row>
    <row r="4" spans="1:9" ht="15" thickBot="1" x14ac:dyDescent="0.35">
      <c r="A4" s="569"/>
      <c r="B4" s="569"/>
      <c r="C4" s="569"/>
      <c r="D4" s="569"/>
      <c r="E4" s="569"/>
      <c r="F4" s="569"/>
      <c r="G4" s="569"/>
    </row>
    <row r="5" spans="1:9" ht="15" customHeight="1" x14ac:dyDescent="0.3">
      <c r="A5" s="205" t="s">
        <v>101</v>
      </c>
      <c r="B5" s="571" t="s">
        <v>102</v>
      </c>
      <c r="C5" s="571"/>
      <c r="D5" s="571"/>
      <c r="E5" s="571"/>
      <c r="F5" s="571"/>
      <c r="G5" s="572"/>
      <c r="H5" s="239" t="s">
        <v>64</v>
      </c>
      <c r="I5" s="302" t="s">
        <v>65</v>
      </c>
    </row>
    <row r="6" spans="1:9" x14ac:dyDescent="0.3">
      <c r="A6" s="206" t="s">
        <v>103</v>
      </c>
      <c r="B6" s="565"/>
      <c r="C6" s="565"/>
      <c r="D6" s="565"/>
      <c r="E6" s="565"/>
      <c r="F6" s="565"/>
      <c r="G6" s="566"/>
      <c r="H6" s="61"/>
      <c r="I6" s="291"/>
    </row>
    <row r="7" spans="1:9" x14ac:dyDescent="0.3">
      <c r="A7" s="206" t="s">
        <v>104</v>
      </c>
      <c r="B7" s="565"/>
      <c r="C7" s="565"/>
      <c r="D7" s="565"/>
      <c r="E7" s="565"/>
      <c r="F7" s="565"/>
      <c r="G7" s="566"/>
      <c r="H7" s="61"/>
      <c r="I7" s="291"/>
    </row>
    <row r="8" spans="1:9" x14ac:dyDescent="0.3">
      <c r="A8" s="206" t="s">
        <v>105</v>
      </c>
      <c r="B8" s="563"/>
      <c r="C8" s="563"/>
      <c r="D8" s="563"/>
      <c r="E8" s="563"/>
      <c r="F8" s="563"/>
      <c r="G8" s="564"/>
      <c r="H8" s="61"/>
      <c r="I8" s="291"/>
    </row>
    <row r="9" spans="1:9" x14ac:dyDescent="0.3">
      <c r="A9" s="206" t="s">
        <v>106</v>
      </c>
      <c r="B9" s="563"/>
      <c r="C9" s="563"/>
      <c r="D9" s="563"/>
      <c r="E9" s="563"/>
      <c r="F9" s="563"/>
      <c r="G9" s="564"/>
      <c r="H9" s="61"/>
      <c r="I9" s="291"/>
    </row>
    <row r="10" spans="1:9" x14ac:dyDescent="0.3">
      <c r="A10" s="207" t="s">
        <v>107</v>
      </c>
      <c r="B10" s="563"/>
      <c r="C10" s="563"/>
      <c r="D10" s="563"/>
      <c r="E10" s="563"/>
      <c r="F10" s="563"/>
      <c r="G10" s="564"/>
      <c r="H10" s="61"/>
      <c r="I10" s="291"/>
    </row>
    <row r="11" spans="1:9" ht="15" thickBot="1" x14ac:dyDescent="0.35">
      <c r="A11" s="208" t="s">
        <v>108</v>
      </c>
      <c r="B11" s="561"/>
      <c r="C11" s="561"/>
      <c r="D11" s="561"/>
      <c r="E11" s="561"/>
      <c r="F11" s="561"/>
      <c r="G11" s="562"/>
      <c r="H11" s="61"/>
      <c r="I11" s="291"/>
    </row>
  </sheetData>
  <mergeCells count="11">
    <mergeCell ref="B6:G6"/>
    <mergeCell ref="A1:G1"/>
    <mergeCell ref="A2:G2"/>
    <mergeCell ref="A4:G4"/>
    <mergeCell ref="A3:G3"/>
    <mergeCell ref="B5:G5"/>
    <mergeCell ref="B11:G11"/>
    <mergeCell ref="B10:G10"/>
    <mergeCell ref="B7:G7"/>
    <mergeCell ref="B8:G8"/>
    <mergeCell ref="B9:G9"/>
  </mergeCells>
  <pageMargins left="0.7" right="0.7" top="0.75" bottom="0.75" header="0.3" footer="0.3"/>
  <pageSetup scale="9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B0A60-A642-4577-AE5B-05B7D892C7CA}">
  <sheetPr>
    <tabColor theme="7" tint="0.79998168889431442"/>
    <pageSetUpPr fitToPage="1"/>
  </sheetPr>
  <dimension ref="A1:Z431"/>
  <sheetViews>
    <sheetView topLeftCell="A6" zoomScale="70" zoomScaleNormal="70" workbookViewId="0">
      <selection activeCell="N12" sqref="N12"/>
    </sheetView>
  </sheetViews>
  <sheetFormatPr defaultColWidth="8.88671875" defaultRowHeight="14.4" x14ac:dyDescent="0.3"/>
  <cols>
    <col min="1" max="1" width="46.33203125" customWidth="1"/>
    <col min="2" max="2" width="40" customWidth="1"/>
    <col min="3" max="3" width="24.6640625" customWidth="1"/>
    <col min="4" max="4" width="13.88671875" style="1" customWidth="1"/>
    <col min="5" max="5" width="13.44140625" customWidth="1"/>
    <col min="6" max="6" width="21.109375" customWidth="1"/>
    <col min="7" max="7" width="11.109375" customWidth="1"/>
    <col min="8" max="8" width="10" customWidth="1"/>
    <col min="9" max="9" width="8.109375" customWidth="1"/>
    <col min="10" max="10" width="9.33203125" customWidth="1"/>
    <col min="11" max="11" width="10.6640625" customWidth="1"/>
    <col min="12" max="12" width="12.44140625" customWidth="1"/>
    <col min="13" max="13" width="12.109375" customWidth="1"/>
    <col min="14" max="14" width="21.109375" style="43" customWidth="1"/>
    <col min="15" max="15" width="38.5546875" customWidth="1"/>
    <col min="16" max="16" width="35.33203125" customWidth="1"/>
  </cols>
  <sheetData>
    <row r="1" spans="1:26" ht="21" x14ac:dyDescent="0.3">
      <c r="A1" s="503" t="s">
        <v>109</v>
      </c>
      <c r="B1" s="503"/>
      <c r="C1" s="503"/>
      <c r="D1" s="503"/>
      <c r="E1" s="503"/>
      <c r="F1" s="503"/>
      <c r="G1" s="503"/>
      <c r="H1" s="503"/>
      <c r="I1" s="503"/>
      <c r="J1" s="503"/>
      <c r="K1" s="503"/>
      <c r="L1" s="235"/>
      <c r="M1" s="235"/>
      <c r="N1" s="44"/>
      <c r="O1" s="274"/>
      <c r="P1" s="274"/>
      <c r="Q1" s="274"/>
      <c r="R1" s="274"/>
      <c r="S1" s="274"/>
      <c r="T1" s="274"/>
      <c r="U1" s="274"/>
      <c r="V1" s="274"/>
      <c r="W1" s="274"/>
      <c r="X1" s="274"/>
      <c r="Y1" s="274"/>
      <c r="Z1" s="274"/>
    </row>
    <row r="2" spans="1:26" ht="15" customHeight="1" thickBot="1" x14ac:dyDescent="0.35">
      <c r="A2" s="573"/>
      <c r="B2" s="573"/>
      <c r="C2" s="573"/>
      <c r="D2" s="573"/>
      <c r="E2" s="573"/>
      <c r="F2" s="573"/>
      <c r="G2" s="573"/>
      <c r="H2" s="573"/>
      <c r="I2" s="573"/>
      <c r="J2" s="573"/>
      <c r="K2" s="573"/>
      <c r="L2" s="235"/>
      <c r="M2" s="235"/>
      <c r="N2" s="44"/>
      <c r="O2" s="274"/>
      <c r="P2" s="274"/>
      <c r="Q2" s="274"/>
      <c r="R2" s="274"/>
      <c r="S2" s="274"/>
      <c r="T2" s="274"/>
      <c r="U2" s="274"/>
      <c r="V2" s="274"/>
      <c r="W2" s="274"/>
      <c r="X2" s="274"/>
      <c r="Y2" s="274"/>
      <c r="Z2" s="274"/>
    </row>
    <row r="3" spans="1:26" ht="15" customHeight="1" thickBot="1" x14ac:dyDescent="0.35">
      <c r="A3" s="537" t="s">
        <v>110</v>
      </c>
      <c r="B3" s="570"/>
      <c r="C3" s="570"/>
      <c r="D3" s="570"/>
      <c r="E3" s="570"/>
      <c r="F3" s="570"/>
      <c r="G3" s="570"/>
      <c r="H3" s="570"/>
      <c r="I3" s="570"/>
      <c r="J3" s="570"/>
      <c r="K3" s="538"/>
      <c r="L3" s="15"/>
      <c r="M3" s="15"/>
      <c r="N3" s="44"/>
      <c r="O3" s="239" t="s">
        <v>64</v>
      </c>
      <c r="P3" s="302" t="s">
        <v>65</v>
      </c>
      <c r="Q3" s="274"/>
      <c r="R3" s="274"/>
      <c r="S3" s="274"/>
      <c r="T3" s="274"/>
      <c r="U3" s="274"/>
      <c r="V3" s="274"/>
      <c r="W3" s="274"/>
      <c r="X3" s="274"/>
      <c r="Y3" s="274"/>
      <c r="Z3" s="274"/>
    </row>
    <row r="4" spans="1:26" ht="13.95" customHeight="1" thickBot="1" x14ac:dyDescent="0.35">
      <c r="A4" s="574"/>
      <c r="B4" s="574"/>
      <c r="C4" s="574"/>
      <c r="D4" s="574"/>
      <c r="E4" s="574"/>
      <c r="F4" s="574"/>
      <c r="G4" s="574"/>
      <c r="H4" s="574"/>
      <c r="I4" s="574"/>
      <c r="J4" s="574"/>
      <c r="K4" s="574"/>
      <c r="L4" s="237"/>
      <c r="M4" s="237"/>
      <c r="N4" s="44"/>
      <c r="O4" s="353"/>
      <c r="P4" s="292"/>
      <c r="Q4" s="274"/>
      <c r="R4" s="274"/>
      <c r="S4" s="274"/>
      <c r="T4" s="274"/>
      <c r="U4" s="274"/>
      <c r="V4" s="274"/>
      <c r="W4" s="274"/>
      <c r="X4" s="274"/>
      <c r="Y4" s="274"/>
      <c r="Z4" s="274"/>
    </row>
    <row r="5" spans="1:26" x14ac:dyDescent="0.3">
      <c r="A5" s="209" t="s">
        <v>111</v>
      </c>
      <c r="B5" s="210" t="str">
        <f>'1 Entiteit'!B5</f>
        <v>Beleidsdomein</v>
      </c>
      <c r="C5" s="498"/>
      <c r="D5" s="498"/>
      <c r="E5" s="498"/>
      <c r="F5" s="498"/>
      <c r="G5" s="498"/>
      <c r="H5" s="498"/>
      <c r="I5" s="498"/>
      <c r="J5" s="498"/>
      <c r="K5" s="29"/>
      <c r="L5" s="29"/>
      <c r="M5" s="29"/>
      <c r="N5" s="44"/>
      <c r="O5" s="353"/>
      <c r="P5" s="292"/>
      <c r="Q5" s="274"/>
      <c r="R5" s="274"/>
      <c r="S5" s="274"/>
      <c r="T5" s="274"/>
      <c r="U5" s="274"/>
      <c r="V5" s="274"/>
      <c r="W5" s="274"/>
      <c r="X5" s="274"/>
      <c r="Y5" s="274"/>
      <c r="Z5" s="274"/>
    </row>
    <row r="6" spans="1:26" x14ac:dyDescent="0.3">
      <c r="A6" s="176" t="s">
        <v>112</v>
      </c>
      <c r="B6" s="273" t="e">
        <f>+Personeelsbesparing!#REF!</f>
        <v>#REF!</v>
      </c>
      <c r="C6" s="53"/>
      <c r="D6" s="53"/>
      <c r="E6" s="53"/>
      <c r="F6" s="53"/>
      <c r="G6" s="53"/>
      <c r="H6" s="53"/>
      <c r="I6" s="53"/>
      <c r="J6" s="53"/>
      <c r="K6" s="29"/>
      <c r="L6" s="29"/>
      <c r="M6" s="29"/>
      <c r="N6" s="44"/>
      <c r="O6" s="353"/>
      <c r="P6" s="292"/>
      <c r="Q6" s="274"/>
      <c r="R6" s="274"/>
      <c r="S6" s="274"/>
      <c r="T6" s="274"/>
      <c r="U6" s="274"/>
      <c r="V6" s="274"/>
      <c r="W6" s="274"/>
      <c r="X6" s="274"/>
      <c r="Y6" s="274"/>
      <c r="Z6" s="274"/>
    </row>
    <row r="7" spans="1:26" x14ac:dyDescent="0.3">
      <c r="A7" s="176" t="s">
        <v>113</v>
      </c>
      <c r="B7" s="273">
        <v>0.03</v>
      </c>
      <c r="C7" s="53"/>
      <c r="D7" s="53"/>
      <c r="E7" s="53"/>
      <c r="F7" s="53"/>
      <c r="G7" s="53"/>
      <c r="H7" s="53"/>
      <c r="I7" s="53"/>
      <c r="J7" s="53"/>
      <c r="K7" s="29"/>
      <c r="L7" s="29"/>
      <c r="M7" s="29"/>
      <c r="N7" s="44"/>
      <c r="O7" s="353"/>
      <c r="P7" s="292"/>
      <c r="Q7" s="274"/>
      <c r="R7" s="274"/>
      <c r="S7" s="274"/>
      <c r="T7" s="274"/>
      <c r="U7" s="274"/>
      <c r="V7" s="274"/>
      <c r="W7" s="274"/>
      <c r="X7" s="274"/>
      <c r="Y7" s="274"/>
      <c r="Z7" s="274"/>
    </row>
    <row r="8" spans="1:26" x14ac:dyDescent="0.3">
      <c r="A8" s="176" t="s">
        <v>114</v>
      </c>
      <c r="B8" s="363" t="e">
        <f>B6-B7</f>
        <v>#REF!</v>
      </c>
      <c r="C8" s="53"/>
      <c r="D8" s="53"/>
      <c r="E8" s="53"/>
      <c r="F8" s="53"/>
      <c r="G8" s="53"/>
      <c r="H8" s="53"/>
      <c r="I8" s="53"/>
      <c r="J8" s="53"/>
      <c r="K8" s="29"/>
      <c r="L8" s="29"/>
      <c r="M8" s="29"/>
      <c r="N8" s="44"/>
      <c r="O8" s="353"/>
      <c r="P8" s="292"/>
      <c r="Q8" s="274"/>
      <c r="R8" s="274"/>
      <c r="S8" s="274"/>
      <c r="T8" s="274"/>
      <c r="U8" s="274"/>
      <c r="V8" s="274"/>
      <c r="W8" s="274"/>
      <c r="X8" s="274"/>
      <c r="Y8" s="274"/>
      <c r="Z8" s="274"/>
    </row>
    <row r="9" spans="1:26" x14ac:dyDescent="0.3">
      <c r="A9" s="176" t="s">
        <v>115</v>
      </c>
      <c r="B9" s="211">
        <f>A20</f>
        <v>10</v>
      </c>
      <c r="C9" s="53"/>
      <c r="D9" s="53"/>
      <c r="E9" s="53"/>
      <c r="F9" s="53"/>
      <c r="G9" s="53"/>
      <c r="H9" s="53"/>
      <c r="I9" s="53"/>
      <c r="J9" s="53"/>
      <c r="K9" s="29"/>
      <c r="L9" s="29"/>
      <c r="M9" s="29"/>
      <c r="N9" s="44"/>
      <c r="O9" s="353"/>
      <c r="P9" s="292"/>
      <c r="Q9" s="274"/>
      <c r="R9" s="274"/>
      <c r="S9" s="274"/>
      <c r="T9" s="274"/>
      <c r="U9" s="274"/>
      <c r="V9" s="274"/>
      <c r="W9" s="274"/>
      <c r="X9" s="274"/>
      <c r="Y9" s="274"/>
      <c r="Z9" s="274"/>
    </row>
    <row r="10" spans="1:26" x14ac:dyDescent="0.3">
      <c r="A10" s="176" t="s">
        <v>116</v>
      </c>
      <c r="B10" s="211" t="e">
        <f>A20*(1-B8)</f>
        <v>#REF!</v>
      </c>
      <c r="C10" s="53"/>
      <c r="D10" s="53"/>
      <c r="E10" s="53"/>
      <c r="F10" s="53"/>
      <c r="G10" s="53"/>
      <c r="H10" s="53"/>
      <c r="I10" s="53"/>
      <c r="J10" s="53"/>
      <c r="K10" s="29"/>
      <c r="L10" s="29"/>
      <c r="M10" s="29"/>
      <c r="N10" s="44"/>
      <c r="O10" s="353"/>
      <c r="P10" s="292"/>
      <c r="Q10" s="274"/>
      <c r="R10" s="274"/>
      <c r="S10" s="274"/>
      <c r="T10" s="274"/>
      <c r="U10" s="274"/>
      <c r="V10" s="274"/>
      <c r="W10" s="274"/>
      <c r="X10" s="274"/>
      <c r="Y10" s="274"/>
      <c r="Z10" s="274"/>
    </row>
    <row r="11" spans="1:26" x14ac:dyDescent="0.3">
      <c r="A11" s="176" t="s">
        <v>117</v>
      </c>
      <c r="B11" s="211" t="e">
        <f>B10/2</f>
        <v>#REF!</v>
      </c>
      <c r="C11" s="53"/>
      <c r="D11" s="53"/>
      <c r="E11" s="53"/>
      <c r="F11" s="53"/>
      <c r="G11" s="53"/>
      <c r="H11" s="53"/>
      <c r="I11" s="53"/>
      <c r="J11" s="53"/>
      <c r="K11" s="29"/>
      <c r="L11" s="29"/>
      <c r="M11" s="29"/>
      <c r="N11" s="44"/>
      <c r="O11" s="353"/>
      <c r="P11" s="292"/>
      <c r="Q11" s="274"/>
      <c r="R11" s="274"/>
      <c r="S11" s="274"/>
      <c r="T11" s="274"/>
      <c r="U11" s="274"/>
      <c r="V11" s="274"/>
      <c r="W11" s="274"/>
      <c r="X11" s="274"/>
      <c r="Y11" s="274"/>
      <c r="Z11" s="274"/>
    </row>
    <row r="12" spans="1:26" ht="15" thickBot="1" x14ac:dyDescent="0.35">
      <c r="A12" s="212" t="s">
        <v>118</v>
      </c>
      <c r="B12" s="259">
        <f>K20</f>
        <v>4.3600000000000012</v>
      </c>
      <c r="C12" s="298"/>
      <c r="D12" s="22"/>
      <c r="E12" s="22"/>
      <c r="F12" s="22"/>
      <c r="G12" s="22"/>
      <c r="H12" s="22"/>
      <c r="I12" s="22"/>
      <c r="J12" s="22"/>
      <c r="K12" s="22"/>
      <c r="L12" s="22"/>
      <c r="M12" s="22"/>
      <c r="N12" s="44"/>
      <c r="O12" s="353"/>
      <c r="P12" s="292"/>
      <c r="Q12" s="274"/>
      <c r="R12" s="274"/>
      <c r="S12" s="274"/>
      <c r="T12" s="274"/>
      <c r="U12" s="274"/>
      <c r="V12" s="274"/>
      <c r="W12" s="274"/>
      <c r="X12" s="274"/>
      <c r="Y12" s="274"/>
      <c r="Z12" s="274"/>
    </row>
    <row r="13" spans="1:26" ht="15" thickBot="1" x14ac:dyDescent="0.35">
      <c r="A13" s="213" t="s">
        <v>119</v>
      </c>
      <c r="B13" s="214" t="e">
        <f>IF(K20&gt;B11,A20/2,B12)</f>
        <v>#REF!</v>
      </c>
      <c r="C13" s="345" t="s">
        <v>120</v>
      </c>
      <c r="D13" s="22"/>
      <c r="E13" s="22"/>
      <c r="F13" s="53"/>
      <c r="G13" s="53"/>
      <c r="H13" s="53"/>
      <c r="I13" s="53"/>
      <c r="J13" s="53"/>
      <c r="K13" s="58">
        <v>0.8</v>
      </c>
      <c r="L13" s="247"/>
      <c r="M13" s="247"/>
      <c r="N13" s="44"/>
      <c r="O13" s="353"/>
      <c r="P13" s="292"/>
      <c r="Q13" s="274"/>
      <c r="R13" s="274"/>
      <c r="S13" s="274"/>
      <c r="T13" s="274"/>
      <c r="U13" s="274"/>
      <c r="V13" s="274"/>
      <c r="W13" s="274"/>
      <c r="X13" s="274"/>
      <c r="Y13" s="274"/>
      <c r="Z13" s="274"/>
    </row>
    <row r="14" spans="1:26" ht="14.4" customHeight="1" x14ac:dyDescent="0.3">
      <c r="A14" s="349" t="s">
        <v>121</v>
      </c>
      <c r="B14" s="350">
        <f>L20</f>
        <v>1.04</v>
      </c>
      <c r="C14" s="553" t="s">
        <v>122</v>
      </c>
      <c r="D14" s="553"/>
      <c r="E14" s="553"/>
      <c r="F14" s="553"/>
      <c r="G14" s="553"/>
      <c r="H14" s="553"/>
      <c r="I14" s="553"/>
      <c r="J14" s="553"/>
      <c r="K14" s="553"/>
      <c r="L14" s="247"/>
      <c r="M14" s="358"/>
      <c r="N14" s="44"/>
      <c r="O14" s="353"/>
      <c r="P14" s="292"/>
      <c r="Q14" s="274"/>
      <c r="R14" s="274"/>
      <c r="S14" s="274"/>
      <c r="T14" s="274"/>
      <c r="U14" s="274"/>
      <c r="V14" s="274"/>
      <c r="W14" s="274"/>
      <c r="X14" s="274"/>
      <c r="Y14" s="274"/>
      <c r="Z14" s="274"/>
    </row>
    <row r="15" spans="1:26" ht="15" thickBot="1" x14ac:dyDescent="0.35">
      <c r="A15" s="351" t="s">
        <v>123</v>
      </c>
      <c r="B15" s="352">
        <f>M20</f>
        <v>3.32</v>
      </c>
      <c r="C15" s="553"/>
      <c r="D15" s="553"/>
      <c r="E15" s="553"/>
      <c r="F15" s="553"/>
      <c r="G15" s="553"/>
      <c r="H15" s="553"/>
      <c r="I15" s="553"/>
      <c r="J15" s="553"/>
      <c r="K15" s="553"/>
      <c r="L15" s="247"/>
      <c r="M15" s="358"/>
      <c r="N15" s="44"/>
      <c r="O15" s="353"/>
      <c r="P15" s="292"/>
      <c r="Q15" s="274"/>
      <c r="R15" s="274"/>
      <c r="S15" s="274"/>
      <c r="T15" s="274"/>
      <c r="U15" s="274"/>
      <c r="V15" s="274"/>
      <c r="W15" s="274"/>
      <c r="X15" s="274"/>
      <c r="Y15" s="274"/>
      <c r="Z15" s="274"/>
    </row>
    <row r="16" spans="1:26" x14ac:dyDescent="0.3">
      <c r="A16" s="227" t="s">
        <v>124</v>
      </c>
      <c r="B16" s="355">
        <f>B14+B15</f>
        <v>4.3599999999999994</v>
      </c>
      <c r="C16" s="553"/>
      <c r="D16" s="553"/>
      <c r="E16" s="553"/>
      <c r="F16" s="553"/>
      <c r="G16" s="553"/>
      <c r="H16" s="553"/>
      <c r="I16" s="553"/>
      <c r="J16" s="553"/>
      <c r="K16" s="553"/>
      <c r="L16" s="247"/>
      <c r="M16" s="358"/>
      <c r="N16" s="44"/>
      <c r="O16" s="353"/>
      <c r="P16" s="292"/>
      <c r="Q16" s="274"/>
      <c r="R16" s="274"/>
      <c r="S16" s="274"/>
      <c r="T16" s="274"/>
      <c r="U16" s="274"/>
      <c r="V16" s="274"/>
      <c r="W16" s="274"/>
      <c r="X16" s="274"/>
      <c r="Y16" s="274"/>
      <c r="Z16" s="274"/>
    </row>
    <row r="17" spans="1:26" x14ac:dyDescent="0.3">
      <c r="A17" s="176" t="s">
        <v>125</v>
      </c>
      <c r="B17" s="211" t="e">
        <f>B16-B13</f>
        <v>#REF!</v>
      </c>
      <c r="C17" s="354" t="s">
        <v>126</v>
      </c>
      <c r="D17" s="553" t="e">
        <f>IF(B17&lt;=0, Keuzelijst!M4, Keuzelijst!M5)</f>
        <v>#REF!</v>
      </c>
      <c r="E17" s="553"/>
      <c r="F17" s="553"/>
      <c r="G17" s="553"/>
      <c r="H17" s="553"/>
      <c r="I17" s="553"/>
      <c r="J17" s="553"/>
      <c r="K17" s="553"/>
      <c r="L17" s="247"/>
      <c r="M17" s="358"/>
      <c r="N17" s="44"/>
      <c r="O17" s="353"/>
      <c r="P17" s="292"/>
      <c r="Q17" s="274"/>
      <c r="R17" s="274"/>
      <c r="S17" s="274"/>
      <c r="T17" s="274"/>
      <c r="U17" s="274"/>
      <c r="V17" s="274"/>
      <c r="W17" s="274"/>
      <c r="X17" s="274"/>
      <c r="Y17" s="274"/>
      <c r="Z17" s="274"/>
    </row>
    <row r="18" spans="1:26" ht="15" thickBot="1" x14ac:dyDescent="0.35">
      <c r="A18" s="346"/>
      <c r="B18" s="347"/>
      <c r="C18" s="348"/>
      <c r="D18" s="348"/>
      <c r="E18" s="348"/>
      <c r="F18" s="348"/>
      <c r="G18" s="348"/>
      <c r="H18" s="348"/>
      <c r="I18" s="348"/>
      <c r="J18" s="348"/>
      <c r="K18" s="348"/>
      <c r="L18" s="247"/>
      <c r="M18" s="247"/>
      <c r="N18" s="44"/>
      <c r="O18" s="353"/>
      <c r="P18" s="292"/>
      <c r="Q18" s="274"/>
      <c r="R18" s="274"/>
      <c r="S18" s="274"/>
      <c r="T18" s="274"/>
      <c r="U18" s="274"/>
      <c r="V18" s="274"/>
      <c r="W18" s="274"/>
      <c r="X18" s="274"/>
      <c r="Y18" s="274"/>
      <c r="Z18" s="274"/>
    </row>
    <row r="19" spans="1:26" s="6" customFormat="1" ht="44.4" customHeight="1" thickBot="1" x14ac:dyDescent="0.35">
      <c r="A19" s="256" t="s">
        <v>127</v>
      </c>
      <c r="B19" s="258" t="s">
        <v>128</v>
      </c>
      <c r="C19" s="258" t="s">
        <v>129</v>
      </c>
      <c r="D19" s="258" t="s">
        <v>130</v>
      </c>
      <c r="E19" s="252" t="s">
        <v>131</v>
      </c>
      <c r="F19" s="251" t="s">
        <v>132</v>
      </c>
      <c r="G19" s="251" t="s">
        <v>133</v>
      </c>
      <c r="H19" s="251" t="s">
        <v>134</v>
      </c>
      <c r="I19" s="252" t="s">
        <v>135</v>
      </c>
      <c r="J19" s="252" t="s">
        <v>136</v>
      </c>
      <c r="K19" s="252" t="s">
        <v>137</v>
      </c>
      <c r="L19" s="252" t="s">
        <v>138</v>
      </c>
      <c r="M19" s="252" t="s">
        <v>139</v>
      </c>
      <c r="N19" s="364" t="s">
        <v>140</v>
      </c>
      <c r="O19" s="239" t="s">
        <v>64</v>
      </c>
      <c r="P19" s="302" t="s">
        <v>65</v>
      </c>
      <c r="Q19" s="275"/>
      <c r="R19" s="275"/>
      <c r="S19" s="275"/>
      <c r="T19" s="275"/>
      <c r="U19" s="275"/>
      <c r="V19" s="275"/>
      <c r="W19" s="275"/>
      <c r="X19" s="275"/>
      <c r="Y19" s="275"/>
      <c r="Z19" s="275"/>
    </row>
    <row r="20" spans="1:26" ht="15" thickBot="1" x14ac:dyDescent="0.35">
      <c r="A20" s="255">
        <f>COUNTA(A21:A362)</f>
        <v>10</v>
      </c>
      <c r="B20" s="257"/>
      <c r="C20" s="257"/>
      <c r="D20" s="257"/>
      <c r="E20" s="229"/>
      <c r="F20" s="229"/>
      <c r="G20" s="229"/>
      <c r="H20" s="229"/>
      <c r="I20" s="229">
        <f>SUM(I21:I362)</f>
        <v>9.1</v>
      </c>
      <c r="J20" s="229">
        <f>SUM(J21:J362)</f>
        <v>5.4499999999999993</v>
      </c>
      <c r="K20" s="229">
        <f>SUM(K21:K362)</f>
        <v>4.3600000000000012</v>
      </c>
      <c r="L20" s="253">
        <f>SUM(L21:L362)</f>
        <v>1.04</v>
      </c>
      <c r="M20" s="253">
        <f>SUM(M21:M362)</f>
        <v>3.32</v>
      </c>
      <c r="N20" s="365"/>
      <c r="O20" s="276"/>
      <c r="P20" s="292"/>
      <c r="Q20" s="274"/>
      <c r="R20" s="274"/>
      <c r="S20" s="274"/>
      <c r="T20" s="274"/>
      <c r="U20" s="274"/>
      <c r="V20" s="274"/>
      <c r="W20" s="274"/>
      <c r="X20" s="274"/>
      <c r="Y20" s="274"/>
      <c r="Z20" s="274"/>
    </row>
    <row r="21" spans="1:26" x14ac:dyDescent="0.3">
      <c r="A21" s="260" t="s">
        <v>141</v>
      </c>
      <c r="B21" s="261" t="s">
        <v>142</v>
      </c>
      <c r="C21" s="261" t="s">
        <v>143</v>
      </c>
      <c r="D21" s="262" t="s">
        <v>144</v>
      </c>
      <c r="E21" s="249">
        <v>1</v>
      </c>
      <c r="F21" s="263">
        <v>0.5</v>
      </c>
      <c r="G21" s="249">
        <v>0</v>
      </c>
      <c r="H21" s="250">
        <f>100%-G21</f>
        <v>1</v>
      </c>
      <c r="I21" s="240">
        <f>1*E21</f>
        <v>1</v>
      </c>
      <c r="J21" s="240">
        <f>F21*I21</f>
        <v>0.5</v>
      </c>
      <c r="K21" s="240">
        <f t="shared" ref="K21:K52" si="0">$K$13*J21</f>
        <v>0.4</v>
      </c>
      <c r="L21" s="240">
        <f>K21*G21</f>
        <v>0</v>
      </c>
      <c r="M21" s="240">
        <f>K21*H21</f>
        <v>0.4</v>
      </c>
      <c r="N21" s="270"/>
      <c r="O21" s="276"/>
      <c r="P21" s="292"/>
      <c r="Q21" s="274"/>
      <c r="R21" s="274"/>
      <c r="S21" s="274"/>
      <c r="T21" s="274"/>
      <c r="U21" s="274"/>
      <c r="V21" s="274"/>
      <c r="W21" s="274"/>
      <c r="X21" s="274"/>
      <c r="Y21" s="274"/>
      <c r="Z21" s="274"/>
    </row>
    <row r="22" spans="1:26" x14ac:dyDescent="0.3">
      <c r="A22" s="264" t="s">
        <v>145</v>
      </c>
      <c r="B22" s="2" t="s">
        <v>146</v>
      </c>
      <c r="C22" s="2" t="s">
        <v>143</v>
      </c>
      <c r="D22" s="265" t="s">
        <v>147</v>
      </c>
      <c r="E22" s="266">
        <v>1</v>
      </c>
      <c r="F22" s="267">
        <v>0.5</v>
      </c>
      <c r="G22" s="59">
        <v>0</v>
      </c>
      <c r="H22" s="248">
        <f t="shared" ref="H22:H85" si="1">100%-G22</f>
        <v>1</v>
      </c>
      <c r="I22" s="117">
        <f>1*E22</f>
        <v>1</v>
      </c>
      <c r="J22" s="117">
        <f>F22*I22</f>
        <v>0.5</v>
      </c>
      <c r="K22" s="117">
        <f t="shared" si="0"/>
        <v>0.4</v>
      </c>
      <c r="L22" s="117">
        <f t="shared" ref="L22:L85" si="2">K22*G22</f>
        <v>0</v>
      </c>
      <c r="M22" s="117">
        <f t="shared" ref="M22:M85" si="3">K22*H22</f>
        <v>0.4</v>
      </c>
      <c r="N22" s="271"/>
      <c r="O22" s="276"/>
      <c r="P22" s="292"/>
      <c r="Q22" s="274"/>
      <c r="R22" s="274"/>
      <c r="S22" s="274"/>
      <c r="T22" s="274"/>
      <c r="U22" s="274"/>
      <c r="V22" s="274"/>
      <c r="W22" s="274"/>
      <c r="X22" s="274"/>
      <c r="Y22" s="274"/>
      <c r="Z22" s="274"/>
    </row>
    <row r="23" spans="1:26" x14ac:dyDescent="0.3">
      <c r="A23" s="264" t="s">
        <v>148</v>
      </c>
      <c r="B23" s="2" t="s">
        <v>149</v>
      </c>
      <c r="C23" s="2" t="s">
        <v>143</v>
      </c>
      <c r="D23" s="268" t="s">
        <v>150</v>
      </c>
      <c r="E23" s="59">
        <v>1</v>
      </c>
      <c r="F23" s="267">
        <v>1</v>
      </c>
      <c r="G23" s="59">
        <v>1</v>
      </c>
      <c r="H23" s="248">
        <f>100%-G23</f>
        <v>0</v>
      </c>
      <c r="I23" s="117">
        <f>1*E23</f>
        <v>1</v>
      </c>
      <c r="J23" s="117">
        <f t="shared" ref="J23:J83" si="4">F23*I23</f>
        <v>1</v>
      </c>
      <c r="K23" s="117">
        <f t="shared" si="0"/>
        <v>0.8</v>
      </c>
      <c r="L23" s="117">
        <f t="shared" si="2"/>
        <v>0.8</v>
      </c>
      <c r="M23" s="117">
        <f t="shared" si="3"/>
        <v>0</v>
      </c>
      <c r="N23" s="271"/>
      <c r="O23" s="276"/>
      <c r="P23" s="292"/>
      <c r="Q23" s="274"/>
      <c r="R23" s="274"/>
      <c r="S23" s="274"/>
      <c r="T23" s="274"/>
      <c r="U23" s="274"/>
      <c r="V23" s="274"/>
      <c r="W23" s="274"/>
      <c r="X23" s="274"/>
      <c r="Y23" s="274"/>
      <c r="Z23" s="274"/>
    </row>
    <row r="24" spans="1:26" x14ac:dyDescent="0.3">
      <c r="A24" s="264" t="s">
        <v>151</v>
      </c>
      <c r="B24" s="2" t="s">
        <v>152</v>
      </c>
      <c r="C24" s="2" t="s">
        <v>143</v>
      </c>
      <c r="D24" s="268" t="s">
        <v>153</v>
      </c>
      <c r="E24" s="59">
        <v>0.5</v>
      </c>
      <c r="F24" s="267">
        <v>0.5</v>
      </c>
      <c r="G24" s="59">
        <v>0</v>
      </c>
      <c r="H24" s="248">
        <f t="shared" si="1"/>
        <v>1</v>
      </c>
      <c r="I24" s="117">
        <f t="shared" ref="I24:I84" si="5">1*E24</f>
        <v>0.5</v>
      </c>
      <c r="J24" s="117">
        <f>F24*I24</f>
        <v>0.25</v>
      </c>
      <c r="K24" s="117">
        <f t="shared" si="0"/>
        <v>0.2</v>
      </c>
      <c r="L24" s="117">
        <f t="shared" si="2"/>
        <v>0</v>
      </c>
      <c r="M24" s="117">
        <f t="shared" si="3"/>
        <v>0.2</v>
      </c>
      <c r="N24" s="271"/>
      <c r="O24" s="276"/>
      <c r="P24" s="292"/>
      <c r="Q24" s="274"/>
      <c r="R24" s="274"/>
      <c r="S24" s="274"/>
      <c r="T24" s="274"/>
      <c r="U24" s="274"/>
      <c r="V24" s="274"/>
      <c r="W24" s="274"/>
      <c r="X24" s="274"/>
      <c r="Y24" s="274"/>
      <c r="Z24" s="274"/>
    </row>
    <row r="25" spans="1:26" x14ac:dyDescent="0.3">
      <c r="A25" s="264" t="s">
        <v>154</v>
      </c>
      <c r="B25" s="2" t="s">
        <v>155</v>
      </c>
      <c r="C25" s="2" t="s">
        <v>143</v>
      </c>
      <c r="D25" s="268" t="s">
        <v>156</v>
      </c>
      <c r="E25" s="59">
        <v>1</v>
      </c>
      <c r="F25" s="60">
        <v>0.8</v>
      </c>
      <c r="G25" s="59">
        <v>0</v>
      </c>
      <c r="H25" s="248">
        <f>100%-G25</f>
        <v>1</v>
      </c>
      <c r="I25" s="117">
        <f t="shared" si="5"/>
        <v>1</v>
      </c>
      <c r="J25" s="117">
        <f t="shared" si="4"/>
        <v>0.8</v>
      </c>
      <c r="K25" s="117">
        <f t="shared" si="0"/>
        <v>0.64000000000000012</v>
      </c>
      <c r="L25" s="117">
        <f t="shared" si="2"/>
        <v>0</v>
      </c>
      <c r="M25" s="117">
        <f t="shared" si="3"/>
        <v>0.64000000000000012</v>
      </c>
      <c r="N25" s="271"/>
      <c r="O25" s="276"/>
      <c r="P25" s="292"/>
      <c r="Q25" s="274"/>
      <c r="R25" s="274"/>
      <c r="S25" s="274"/>
      <c r="T25" s="274"/>
      <c r="U25" s="274"/>
      <c r="V25" s="274"/>
      <c r="W25" s="274"/>
      <c r="X25" s="274"/>
      <c r="Y25" s="274"/>
      <c r="Z25" s="274"/>
    </row>
    <row r="26" spans="1:26" x14ac:dyDescent="0.3">
      <c r="A26" s="264" t="s">
        <v>157</v>
      </c>
      <c r="B26" s="2" t="s">
        <v>158</v>
      </c>
      <c r="C26" s="2" t="s">
        <v>143</v>
      </c>
      <c r="D26" s="268" t="s">
        <v>159</v>
      </c>
      <c r="E26" s="59">
        <v>0.8</v>
      </c>
      <c r="F26" s="60">
        <v>0.5</v>
      </c>
      <c r="G26" s="59">
        <v>0</v>
      </c>
      <c r="H26" s="248">
        <f t="shared" si="1"/>
        <v>1</v>
      </c>
      <c r="I26" s="117">
        <f t="shared" si="5"/>
        <v>0.8</v>
      </c>
      <c r="J26" s="117">
        <f t="shared" si="4"/>
        <v>0.4</v>
      </c>
      <c r="K26" s="117">
        <f t="shared" si="0"/>
        <v>0.32000000000000006</v>
      </c>
      <c r="L26" s="117">
        <f t="shared" si="2"/>
        <v>0</v>
      </c>
      <c r="M26" s="117">
        <f t="shared" si="3"/>
        <v>0.32000000000000006</v>
      </c>
      <c r="N26" s="271"/>
      <c r="O26" s="276"/>
      <c r="P26" s="292"/>
      <c r="Q26" s="274"/>
      <c r="R26" s="274"/>
      <c r="S26" s="274"/>
      <c r="T26" s="274"/>
      <c r="U26" s="274"/>
      <c r="V26" s="274"/>
      <c r="W26" s="274"/>
      <c r="X26" s="274"/>
      <c r="Y26" s="274"/>
      <c r="Z26" s="274"/>
    </row>
    <row r="27" spans="1:26" x14ac:dyDescent="0.3">
      <c r="A27" s="264" t="s">
        <v>160</v>
      </c>
      <c r="B27" s="2" t="s">
        <v>161</v>
      </c>
      <c r="C27" s="2" t="s">
        <v>143</v>
      </c>
      <c r="D27" s="269" t="s">
        <v>162</v>
      </c>
      <c r="E27" s="59">
        <v>0.8</v>
      </c>
      <c r="F27" s="60">
        <v>0.5</v>
      </c>
      <c r="G27" s="59">
        <v>0</v>
      </c>
      <c r="H27" s="248">
        <f t="shared" si="1"/>
        <v>1</v>
      </c>
      <c r="I27" s="117">
        <f t="shared" si="5"/>
        <v>0.8</v>
      </c>
      <c r="J27" s="117">
        <f t="shared" si="4"/>
        <v>0.4</v>
      </c>
      <c r="K27" s="117">
        <f t="shared" si="0"/>
        <v>0.32000000000000006</v>
      </c>
      <c r="L27" s="117">
        <f t="shared" si="2"/>
        <v>0</v>
      </c>
      <c r="M27" s="117">
        <f t="shared" si="3"/>
        <v>0.32000000000000006</v>
      </c>
      <c r="N27" s="271"/>
      <c r="O27" s="276"/>
      <c r="P27" s="292"/>
      <c r="Q27" s="274"/>
      <c r="R27" s="274"/>
      <c r="S27" s="274"/>
      <c r="T27" s="274"/>
      <c r="U27" s="274"/>
      <c r="V27" s="274"/>
      <c r="W27" s="274"/>
      <c r="X27" s="274"/>
      <c r="Y27" s="274"/>
      <c r="Z27" s="274"/>
    </row>
    <row r="28" spans="1:26" x14ac:dyDescent="0.3">
      <c r="A28" s="264" t="s">
        <v>163</v>
      </c>
      <c r="B28" s="2" t="s">
        <v>164</v>
      </c>
      <c r="C28" s="2" t="s">
        <v>143</v>
      </c>
      <c r="D28" s="269" t="s">
        <v>165</v>
      </c>
      <c r="E28" s="59">
        <v>1</v>
      </c>
      <c r="F28" s="60">
        <v>0.5</v>
      </c>
      <c r="G28" s="59">
        <v>0</v>
      </c>
      <c r="H28" s="248">
        <f t="shared" si="1"/>
        <v>1</v>
      </c>
      <c r="I28" s="117">
        <f t="shared" si="5"/>
        <v>1</v>
      </c>
      <c r="J28" s="117">
        <f t="shared" si="4"/>
        <v>0.5</v>
      </c>
      <c r="K28" s="117">
        <f t="shared" si="0"/>
        <v>0.4</v>
      </c>
      <c r="L28" s="117">
        <f t="shared" si="2"/>
        <v>0</v>
      </c>
      <c r="M28" s="117">
        <f t="shared" si="3"/>
        <v>0.4</v>
      </c>
      <c r="N28" s="271" t="s">
        <v>166</v>
      </c>
      <c r="O28" s="276"/>
      <c r="P28" s="292"/>
      <c r="Q28" s="274"/>
      <c r="R28" s="274"/>
      <c r="S28" s="274"/>
      <c r="T28" s="274"/>
      <c r="U28" s="274"/>
      <c r="V28" s="274"/>
      <c r="W28" s="274"/>
      <c r="X28" s="274"/>
      <c r="Y28" s="274"/>
      <c r="Z28" s="274"/>
    </row>
    <row r="29" spans="1:26" x14ac:dyDescent="0.3">
      <c r="A29" s="264" t="s">
        <v>167</v>
      </c>
      <c r="B29" s="2" t="s">
        <v>168</v>
      </c>
      <c r="C29" s="2" t="s">
        <v>143</v>
      </c>
      <c r="D29" s="269" t="s">
        <v>169</v>
      </c>
      <c r="E29" s="59">
        <v>1</v>
      </c>
      <c r="F29" s="60">
        <v>0.6</v>
      </c>
      <c r="G29" s="59">
        <v>0.5</v>
      </c>
      <c r="H29" s="248">
        <f t="shared" si="1"/>
        <v>0.5</v>
      </c>
      <c r="I29" s="117">
        <f t="shared" si="5"/>
        <v>1</v>
      </c>
      <c r="J29" s="117">
        <f t="shared" si="4"/>
        <v>0.6</v>
      </c>
      <c r="K29" s="117">
        <f t="shared" si="0"/>
        <v>0.48</v>
      </c>
      <c r="L29" s="117">
        <f t="shared" si="2"/>
        <v>0.24</v>
      </c>
      <c r="M29" s="117">
        <f t="shared" si="3"/>
        <v>0.24</v>
      </c>
      <c r="N29" s="271"/>
      <c r="O29" s="276"/>
      <c r="P29" s="292"/>
      <c r="Q29" s="274"/>
      <c r="R29" s="274"/>
      <c r="S29" s="274"/>
      <c r="T29" s="274"/>
      <c r="U29" s="274"/>
      <c r="V29" s="274"/>
      <c r="W29" s="274"/>
      <c r="X29" s="274"/>
      <c r="Y29" s="274"/>
      <c r="Z29" s="274"/>
    </row>
    <row r="30" spans="1:26" x14ac:dyDescent="0.3">
      <c r="A30" s="264" t="s">
        <v>170</v>
      </c>
      <c r="B30" s="2" t="s">
        <v>171</v>
      </c>
      <c r="C30" s="2" t="s">
        <v>143</v>
      </c>
      <c r="D30" s="269" t="s">
        <v>172</v>
      </c>
      <c r="E30" s="59">
        <v>1</v>
      </c>
      <c r="F30" s="60">
        <v>0.5</v>
      </c>
      <c r="G30" s="59">
        <v>0</v>
      </c>
      <c r="H30" s="248">
        <f t="shared" si="1"/>
        <v>1</v>
      </c>
      <c r="I30" s="117">
        <f t="shared" si="5"/>
        <v>1</v>
      </c>
      <c r="J30" s="117">
        <f t="shared" si="4"/>
        <v>0.5</v>
      </c>
      <c r="K30" s="117">
        <f t="shared" si="0"/>
        <v>0.4</v>
      </c>
      <c r="L30" s="117">
        <f t="shared" si="2"/>
        <v>0</v>
      </c>
      <c r="M30" s="117">
        <f t="shared" si="3"/>
        <v>0.4</v>
      </c>
      <c r="N30" s="271"/>
      <c r="O30" s="276"/>
      <c r="P30" s="292"/>
      <c r="Q30" s="274"/>
      <c r="R30" s="274"/>
      <c r="S30" s="274"/>
      <c r="T30" s="274"/>
      <c r="U30" s="274"/>
      <c r="V30" s="274"/>
      <c r="W30" s="274"/>
      <c r="X30" s="274"/>
      <c r="Y30" s="274"/>
      <c r="Z30" s="274"/>
    </row>
    <row r="31" spans="1:26" x14ac:dyDescent="0.3">
      <c r="A31" s="241"/>
      <c r="B31" s="2"/>
      <c r="C31" s="2"/>
      <c r="D31" s="3"/>
      <c r="E31" s="59"/>
      <c r="F31" s="60"/>
      <c r="G31" s="59"/>
      <c r="H31" s="248">
        <f t="shared" si="1"/>
        <v>1</v>
      </c>
      <c r="I31" s="117">
        <f t="shared" si="5"/>
        <v>0</v>
      </c>
      <c r="J31" s="117">
        <f t="shared" si="4"/>
        <v>0</v>
      </c>
      <c r="K31" s="117">
        <f t="shared" si="0"/>
        <v>0</v>
      </c>
      <c r="L31" s="117">
        <f t="shared" si="2"/>
        <v>0</v>
      </c>
      <c r="M31" s="117">
        <f t="shared" si="3"/>
        <v>0</v>
      </c>
      <c r="N31" s="271"/>
      <c r="O31" s="276"/>
      <c r="P31" s="292"/>
      <c r="Q31" s="274"/>
      <c r="R31" s="274"/>
      <c r="S31" s="274"/>
      <c r="T31" s="274"/>
      <c r="U31" s="274"/>
      <c r="V31" s="274"/>
      <c r="W31" s="274"/>
      <c r="X31" s="274"/>
      <c r="Y31" s="274"/>
      <c r="Z31" s="274"/>
    </row>
    <row r="32" spans="1:26" x14ac:dyDescent="0.3">
      <c r="A32" s="241"/>
      <c r="B32" s="2"/>
      <c r="C32" s="2"/>
      <c r="D32" s="3"/>
      <c r="E32" s="59"/>
      <c r="F32" s="60"/>
      <c r="G32" s="59"/>
      <c r="H32" s="248">
        <f t="shared" si="1"/>
        <v>1</v>
      </c>
      <c r="I32" s="117">
        <f t="shared" si="5"/>
        <v>0</v>
      </c>
      <c r="J32" s="117">
        <f t="shared" si="4"/>
        <v>0</v>
      </c>
      <c r="K32" s="117">
        <f t="shared" si="0"/>
        <v>0</v>
      </c>
      <c r="L32" s="117">
        <f t="shared" si="2"/>
        <v>0</v>
      </c>
      <c r="M32" s="117">
        <f t="shared" si="3"/>
        <v>0</v>
      </c>
      <c r="N32" s="271"/>
      <c r="O32" s="276"/>
      <c r="P32" s="292"/>
      <c r="Q32" s="274"/>
      <c r="R32" s="274"/>
      <c r="S32" s="274"/>
      <c r="T32" s="274"/>
      <c r="U32" s="274"/>
      <c r="V32" s="274"/>
      <c r="W32" s="274"/>
      <c r="X32" s="274"/>
      <c r="Y32" s="274"/>
      <c r="Z32" s="274"/>
    </row>
    <row r="33" spans="1:26" x14ac:dyDescent="0.3">
      <c r="A33" s="241"/>
      <c r="B33" s="2"/>
      <c r="C33" s="2"/>
      <c r="D33" s="3"/>
      <c r="E33" s="59"/>
      <c r="F33" s="60"/>
      <c r="G33" s="59"/>
      <c r="H33" s="248">
        <f t="shared" si="1"/>
        <v>1</v>
      </c>
      <c r="I33" s="117">
        <f t="shared" si="5"/>
        <v>0</v>
      </c>
      <c r="J33" s="117">
        <f t="shared" si="4"/>
        <v>0</v>
      </c>
      <c r="K33" s="117">
        <f t="shared" si="0"/>
        <v>0</v>
      </c>
      <c r="L33" s="117">
        <f t="shared" si="2"/>
        <v>0</v>
      </c>
      <c r="M33" s="117">
        <f t="shared" si="3"/>
        <v>0</v>
      </c>
      <c r="N33" s="271"/>
      <c r="O33" s="276"/>
      <c r="P33" s="292"/>
      <c r="Q33" s="274"/>
      <c r="R33" s="274"/>
      <c r="S33" s="274"/>
      <c r="T33" s="274"/>
      <c r="U33" s="274"/>
      <c r="V33" s="274"/>
      <c r="W33" s="274"/>
      <c r="X33" s="274"/>
      <c r="Y33" s="274"/>
      <c r="Z33" s="274"/>
    </row>
    <row r="34" spans="1:26" x14ac:dyDescent="0.3">
      <c r="A34" s="241"/>
      <c r="B34" s="2"/>
      <c r="C34" s="2"/>
      <c r="D34" s="3"/>
      <c r="E34" s="59"/>
      <c r="F34" s="60"/>
      <c r="G34" s="59"/>
      <c r="H34" s="248">
        <f t="shared" si="1"/>
        <v>1</v>
      </c>
      <c r="I34" s="117">
        <f t="shared" si="5"/>
        <v>0</v>
      </c>
      <c r="J34" s="117">
        <f t="shared" si="4"/>
        <v>0</v>
      </c>
      <c r="K34" s="117">
        <f t="shared" si="0"/>
        <v>0</v>
      </c>
      <c r="L34" s="117">
        <f t="shared" si="2"/>
        <v>0</v>
      </c>
      <c r="M34" s="117">
        <f t="shared" si="3"/>
        <v>0</v>
      </c>
      <c r="N34" s="271"/>
      <c r="O34" s="276"/>
      <c r="P34" s="292"/>
      <c r="Q34" s="274"/>
      <c r="R34" s="274"/>
      <c r="S34" s="274"/>
      <c r="T34" s="274"/>
      <c r="U34" s="274"/>
      <c r="V34" s="274"/>
      <c r="W34" s="274"/>
      <c r="X34" s="274"/>
      <c r="Y34" s="274"/>
      <c r="Z34" s="274"/>
    </row>
    <row r="35" spans="1:26" x14ac:dyDescent="0.3">
      <c r="A35" s="241"/>
      <c r="B35" s="2"/>
      <c r="C35" s="2"/>
      <c r="D35" s="3"/>
      <c r="E35" s="59"/>
      <c r="F35" s="60"/>
      <c r="G35" s="59"/>
      <c r="H35" s="248">
        <f t="shared" si="1"/>
        <v>1</v>
      </c>
      <c r="I35" s="117">
        <f t="shared" si="5"/>
        <v>0</v>
      </c>
      <c r="J35" s="117">
        <f t="shared" si="4"/>
        <v>0</v>
      </c>
      <c r="K35" s="117">
        <f t="shared" si="0"/>
        <v>0</v>
      </c>
      <c r="L35" s="117">
        <f t="shared" si="2"/>
        <v>0</v>
      </c>
      <c r="M35" s="117">
        <f t="shared" si="3"/>
        <v>0</v>
      </c>
      <c r="N35" s="271"/>
      <c r="O35" s="276"/>
      <c r="P35" s="292"/>
      <c r="Q35" s="274"/>
      <c r="R35" s="274"/>
      <c r="S35" s="274"/>
      <c r="T35" s="274"/>
      <c r="U35" s="274"/>
      <c r="V35" s="274"/>
      <c r="W35" s="274"/>
      <c r="X35" s="274"/>
      <c r="Y35" s="274"/>
      <c r="Z35" s="274"/>
    </row>
    <row r="36" spans="1:26" x14ac:dyDescent="0.3">
      <c r="A36" s="241"/>
      <c r="B36" s="2"/>
      <c r="C36" s="2"/>
      <c r="D36" s="3"/>
      <c r="E36" s="59"/>
      <c r="F36" s="60"/>
      <c r="G36" s="59"/>
      <c r="H36" s="248">
        <f t="shared" si="1"/>
        <v>1</v>
      </c>
      <c r="I36" s="117">
        <f t="shared" si="5"/>
        <v>0</v>
      </c>
      <c r="J36" s="117">
        <f t="shared" si="4"/>
        <v>0</v>
      </c>
      <c r="K36" s="117">
        <f t="shared" si="0"/>
        <v>0</v>
      </c>
      <c r="L36" s="117">
        <f t="shared" si="2"/>
        <v>0</v>
      </c>
      <c r="M36" s="117">
        <f t="shared" si="3"/>
        <v>0</v>
      </c>
      <c r="N36" s="271"/>
      <c r="O36" s="276"/>
      <c r="P36" s="292"/>
      <c r="Q36" s="274"/>
      <c r="R36" s="274"/>
      <c r="S36" s="274"/>
      <c r="T36" s="274"/>
      <c r="U36" s="274"/>
      <c r="V36" s="274"/>
      <c r="W36" s="274"/>
      <c r="X36" s="274"/>
      <c r="Y36" s="274"/>
      <c r="Z36" s="274"/>
    </row>
    <row r="37" spans="1:26" x14ac:dyDescent="0.3">
      <c r="A37" s="241"/>
      <c r="B37" s="2"/>
      <c r="C37" s="2"/>
      <c r="D37" s="3"/>
      <c r="E37" s="59"/>
      <c r="F37" s="60"/>
      <c r="G37" s="59"/>
      <c r="H37" s="248">
        <f t="shared" si="1"/>
        <v>1</v>
      </c>
      <c r="I37" s="117">
        <f t="shared" si="5"/>
        <v>0</v>
      </c>
      <c r="J37" s="117">
        <f t="shared" si="4"/>
        <v>0</v>
      </c>
      <c r="K37" s="117">
        <f t="shared" si="0"/>
        <v>0</v>
      </c>
      <c r="L37" s="117">
        <f t="shared" si="2"/>
        <v>0</v>
      </c>
      <c r="M37" s="117">
        <f t="shared" si="3"/>
        <v>0</v>
      </c>
      <c r="N37" s="271"/>
      <c r="O37" s="276"/>
      <c r="P37" s="292"/>
      <c r="Q37" s="274"/>
      <c r="R37" s="274"/>
      <c r="S37" s="274"/>
      <c r="T37" s="274"/>
      <c r="U37" s="274"/>
      <c r="V37" s="274"/>
      <c r="W37" s="274"/>
      <c r="X37" s="274"/>
      <c r="Y37" s="274"/>
      <c r="Z37" s="274"/>
    </row>
    <row r="38" spans="1:26" x14ac:dyDescent="0.3">
      <c r="A38" s="241"/>
      <c r="B38" s="2"/>
      <c r="C38" s="2"/>
      <c r="D38" s="3"/>
      <c r="E38" s="59"/>
      <c r="F38" s="60"/>
      <c r="G38" s="59"/>
      <c r="H38" s="248">
        <f t="shared" si="1"/>
        <v>1</v>
      </c>
      <c r="I38" s="117">
        <f t="shared" si="5"/>
        <v>0</v>
      </c>
      <c r="J38" s="117">
        <f t="shared" si="4"/>
        <v>0</v>
      </c>
      <c r="K38" s="117">
        <f t="shared" si="0"/>
        <v>0</v>
      </c>
      <c r="L38" s="117">
        <f t="shared" si="2"/>
        <v>0</v>
      </c>
      <c r="M38" s="117">
        <f t="shared" si="3"/>
        <v>0</v>
      </c>
      <c r="N38" s="271"/>
      <c r="O38" s="276"/>
      <c r="P38" s="292"/>
      <c r="Q38" s="274"/>
      <c r="R38" s="274"/>
      <c r="S38" s="274"/>
      <c r="T38" s="274"/>
      <c r="U38" s="274"/>
      <c r="V38" s="274"/>
      <c r="W38" s="274"/>
      <c r="X38" s="274"/>
      <c r="Y38" s="274"/>
      <c r="Z38" s="274"/>
    </row>
    <row r="39" spans="1:26" x14ac:dyDescent="0.3">
      <c r="A39" s="241"/>
      <c r="B39" s="2"/>
      <c r="C39" s="2"/>
      <c r="D39" s="3"/>
      <c r="E39" s="59"/>
      <c r="F39" s="60"/>
      <c r="G39" s="59"/>
      <c r="H39" s="248">
        <f t="shared" si="1"/>
        <v>1</v>
      </c>
      <c r="I39" s="117">
        <f t="shared" si="5"/>
        <v>0</v>
      </c>
      <c r="J39" s="117">
        <f t="shared" si="4"/>
        <v>0</v>
      </c>
      <c r="K39" s="117">
        <f t="shared" si="0"/>
        <v>0</v>
      </c>
      <c r="L39" s="117">
        <f t="shared" si="2"/>
        <v>0</v>
      </c>
      <c r="M39" s="117">
        <f t="shared" si="3"/>
        <v>0</v>
      </c>
      <c r="N39" s="271"/>
      <c r="O39" s="276"/>
      <c r="P39" s="292"/>
      <c r="Q39" s="274"/>
      <c r="R39" s="274"/>
      <c r="S39" s="274"/>
      <c r="T39" s="274"/>
      <c r="U39" s="274"/>
      <c r="V39" s="274"/>
      <c r="W39" s="274"/>
      <c r="X39" s="274"/>
      <c r="Y39" s="274"/>
      <c r="Z39" s="274"/>
    </row>
    <row r="40" spans="1:26" x14ac:dyDescent="0.3">
      <c r="A40" s="241"/>
      <c r="B40" s="2"/>
      <c r="C40" s="2"/>
      <c r="D40" s="3"/>
      <c r="E40" s="59"/>
      <c r="F40" s="60"/>
      <c r="G40" s="59"/>
      <c r="H40" s="248">
        <f t="shared" si="1"/>
        <v>1</v>
      </c>
      <c r="I40" s="117">
        <f t="shared" si="5"/>
        <v>0</v>
      </c>
      <c r="J40" s="117">
        <f t="shared" si="4"/>
        <v>0</v>
      </c>
      <c r="K40" s="117">
        <f t="shared" si="0"/>
        <v>0</v>
      </c>
      <c r="L40" s="117">
        <f t="shared" si="2"/>
        <v>0</v>
      </c>
      <c r="M40" s="117">
        <f t="shared" si="3"/>
        <v>0</v>
      </c>
      <c r="N40" s="271"/>
      <c r="O40" s="276"/>
      <c r="P40" s="292"/>
      <c r="Q40" s="274"/>
      <c r="R40" s="274"/>
      <c r="S40" s="274"/>
      <c r="T40" s="274"/>
      <c r="U40" s="274"/>
      <c r="V40" s="274"/>
      <c r="W40" s="274"/>
      <c r="X40" s="274"/>
      <c r="Y40" s="274"/>
      <c r="Z40" s="274"/>
    </row>
    <row r="41" spans="1:26" x14ac:dyDescent="0.3">
      <c r="A41" s="241"/>
      <c r="B41" s="2"/>
      <c r="C41" s="2"/>
      <c r="D41" s="3"/>
      <c r="E41" s="59"/>
      <c r="F41" s="60"/>
      <c r="G41" s="59"/>
      <c r="H41" s="248">
        <f t="shared" si="1"/>
        <v>1</v>
      </c>
      <c r="I41" s="117">
        <f t="shared" si="5"/>
        <v>0</v>
      </c>
      <c r="J41" s="117">
        <f t="shared" si="4"/>
        <v>0</v>
      </c>
      <c r="K41" s="117">
        <f t="shared" si="0"/>
        <v>0</v>
      </c>
      <c r="L41" s="117">
        <f t="shared" si="2"/>
        <v>0</v>
      </c>
      <c r="M41" s="117">
        <f t="shared" si="3"/>
        <v>0</v>
      </c>
      <c r="N41" s="271"/>
      <c r="O41" s="276"/>
      <c r="P41" s="292"/>
      <c r="Q41" s="274"/>
      <c r="R41" s="274"/>
      <c r="S41" s="274"/>
      <c r="T41" s="274"/>
      <c r="U41" s="274"/>
      <c r="V41" s="274"/>
      <c r="W41" s="274"/>
      <c r="X41" s="274"/>
      <c r="Y41" s="274"/>
      <c r="Z41" s="274"/>
    </row>
    <row r="42" spans="1:26" x14ac:dyDescent="0.3">
      <c r="A42" s="241"/>
      <c r="B42" s="2"/>
      <c r="C42" s="2"/>
      <c r="D42" s="3"/>
      <c r="E42" s="59"/>
      <c r="F42" s="60"/>
      <c r="G42" s="59"/>
      <c r="H42" s="248">
        <f t="shared" si="1"/>
        <v>1</v>
      </c>
      <c r="I42" s="117">
        <f t="shared" si="5"/>
        <v>0</v>
      </c>
      <c r="J42" s="117">
        <f t="shared" si="4"/>
        <v>0</v>
      </c>
      <c r="K42" s="117">
        <f t="shared" si="0"/>
        <v>0</v>
      </c>
      <c r="L42" s="117">
        <f t="shared" si="2"/>
        <v>0</v>
      </c>
      <c r="M42" s="117">
        <f t="shared" si="3"/>
        <v>0</v>
      </c>
      <c r="N42" s="271"/>
      <c r="O42" s="276"/>
      <c r="P42" s="292"/>
      <c r="Q42" s="274"/>
      <c r="R42" s="274"/>
      <c r="S42" s="274"/>
      <c r="T42" s="274"/>
      <c r="U42" s="274"/>
      <c r="V42" s="274"/>
      <c r="W42" s="274"/>
      <c r="X42" s="274"/>
      <c r="Y42" s="274"/>
      <c r="Z42" s="274"/>
    </row>
    <row r="43" spans="1:26" x14ac:dyDescent="0.3">
      <c r="A43" s="241"/>
      <c r="B43" s="2"/>
      <c r="C43" s="2"/>
      <c r="D43" s="3"/>
      <c r="E43" s="59"/>
      <c r="F43" s="60"/>
      <c r="G43" s="59"/>
      <c r="H43" s="248">
        <f t="shared" si="1"/>
        <v>1</v>
      </c>
      <c r="I43" s="117">
        <f t="shared" si="5"/>
        <v>0</v>
      </c>
      <c r="J43" s="117">
        <f t="shared" si="4"/>
        <v>0</v>
      </c>
      <c r="K43" s="117">
        <f t="shared" si="0"/>
        <v>0</v>
      </c>
      <c r="L43" s="117">
        <f t="shared" si="2"/>
        <v>0</v>
      </c>
      <c r="M43" s="117">
        <f t="shared" si="3"/>
        <v>0</v>
      </c>
      <c r="N43" s="271"/>
      <c r="O43" s="276"/>
      <c r="P43" s="292"/>
      <c r="Q43" s="274"/>
      <c r="R43" s="274"/>
      <c r="S43" s="274"/>
      <c r="T43" s="274"/>
      <c r="U43" s="274"/>
      <c r="V43" s="274"/>
      <c r="W43" s="274"/>
      <c r="X43" s="274"/>
      <c r="Y43" s="274"/>
      <c r="Z43" s="274"/>
    </row>
    <row r="44" spans="1:26" x14ac:dyDescent="0.3">
      <c r="A44" s="241"/>
      <c r="B44" s="2"/>
      <c r="C44" s="2"/>
      <c r="D44" s="3"/>
      <c r="E44" s="59"/>
      <c r="F44" s="60"/>
      <c r="G44" s="59"/>
      <c r="H44" s="248">
        <f t="shared" si="1"/>
        <v>1</v>
      </c>
      <c r="I44" s="117">
        <f t="shared" si="5"/>
        <v>0</v>
      </c>
      <c r="J44" s="117">
        <f t="shared" si="4"/>
        <v>0</v>
      </c>
      <c r="K44" s="117">
        <f t="shared" si="0"/>
        <v>0</v>
      </c>
      <c r="L44" s="117">
        <f t="shared" si="2"/>
        <v>0</v>
      </c>
      <c r="M44" s="117">
        <f t="shared" si="3"/>
        <v>0</v>
      </c>
      <c r="N44" s="271"/>
      <c r="O44" s="276"/>
      <c r="P44" s="292"/>
      <c r="Q44" s="274"/>
      <c r="R44" s="274"/>
      <c r="S44" s="274"/>
      <c r="T44" s="274"/>
      <c r="U44" s="274"/>
      <c r="V44" s="274"/>
      <c r="W44" s="274"/>
      <c r="X44" s="274"/>
      <c r="Y44" s="274"/>
      <c r="Z44" s="274"/>
    </row>
    <row r="45" spans="1:26" x14ac:dyDescent="0.3">
      <c r="A45" s="241"/>
      <c r="B45" s="2"/>
      <c r="C45" s="2"/>
      <c r="D45" s="3"/>
      <c r="E45" s="59"/>
      <c r="F45" s="60"/>
      <c r="G45" s="59"/>
      <c r="H45" s="248">
        <f t="shared" si="1"/>
        <v>1</v>
      </c>
      <c r="I45" s="117">
        <f t="shared" si="5"/>
        <v>0</v>
      </c>
      <c r="J45" s="117">
        <f t="shared" si="4"/>
        <v>0</v>
      </c>
      <c r="K45" s="117">
        <f t="shared" si="0"/>
        <v>0</v>
      </c>
      <c r="L45" s="117">
        <f t="shared" si="2"/>
        <v>0</v>
      </c>
      <c r="M45" s="117">
        <f t="shared" si="3"/>
        <v>0</v>
      </c>
      <c r="N45" s="271"/>
      <c r="O45" s="276"/>
      <c r="P45" s="292"/>
      <c r="Q45" s="274"/>
      <c r="R45" s="274"/>
      <c r="S45" s="274"/>
      <c r="T45" s="274"/>
      <c r="U45" s="274"/>
      <c r="V45" s="274"/>
      <c r="W45" s="274"/>
      <c r="X45" s="274"/>
      <c r="Y45" s="274"/>
      <c r="Z45" s="274"/>
    </row>
    <row r="46" spans="1:26" x14ac:dyDescent="0.3">
      <c r="A46" s="241"/>
      <c r="B46" s="2"/>
      <c r="C46" s="2"/>
      <c r="D46" s="3"/>
      <c r="E46" s="59"/>
      <c r="F46" s="60"/>
      <c r="G46" s="59"/>
      <c r="H46" s="248">
        <f t="shared" si="1"/>
        <v>1</v>
      </c>
      <c r="I46" s="117">
        <f t="shared" si="5"/>
        <v>0</v>
      </c>
      <c r="J46" s="117">
        <f t="shared" si="4"/>
        <v>0</v>
      </c>
      <c r="K46" s="117">
        <f t="shared" si="0"/>
        <v>0</v>
      </c>
      <c r="L46" s="117">
        <f t="shared" si="2"/>
        <v>0</v>
      </c>
      <c r="M46" s="117">
        <f t="shared" si="3"/>
        <v>0</v>
      </c>
      <c r="N46" s="271"/>
      <c r="O46" s="276"/>
      <c r="P46" s="292"/>
      <c r="Q46" s="274"/>
      <c r="R46" s="274"/>
      <c r="S46" s="274"/>
      <c r="T46" s="274"/>
      <c r="U46" s="274"/>
      <c r="V46" s="274"/>
      <c r="W46" s="274"/>
      <c r="X46" s="274"/>
      <c r="Y46" s="274"/>
      <c r="Z46" s="274"/>
    </row>
    <row r="47" spans="1:26" x14ac:dyDescent="0.3">
      <c r="A47" s="241"/>
      <c r="B47" s="2"/>
      <c r="C47" s="2"/>
      <c r="D47" s="3"/>
      <c r="E47" s="59"/>
      <c r="F47" s="60"/>
      <c r="G47" s="59"/>
      <c r="H47" s="248">
        <f t="shared" si="1"/>
        <v>1</v>
      </c>
      <c r="I47" s="117">
        <f t="shared" si="5"/>
        <v>0</v>
      </c>
      <c r="J47" s="117">
        <f t="shared" si="4"/>
        <v>0</v>
      </c>
      <c r="K47" s="117">
        <f t="shared" si="0"/>
        <v>0</v>
      </c>
      <c r="L47" s="117">
        <f t="shared" si="2"/>
        <v>0</v>
      </c>
      <c r="M47" s="117">
        <f t="shared" si="3"/>
        <v>0</v>
      </c>
      <c r="N47" s="271"/>
      <c r="O47" s="276"/>
      <c r="P47" s="292"/>
      <c r="Q47" s="274"/>
      <c r="R47" s="274"/>
      <c r="S47" s="274"/>
      <c r="T47" s="274"/>
      <c r="U47" s="274"/>
      <c r="V47" s="274"/>
      <c r="W47" s="274"/>
      <c r="X47" s="274"/>
      <c r="Y47" s="274"/>
      <c r="Z47" s="274"/>
    </row>
    <row r="48" spans="1:26" x14ac:dyDescent="0.3">
      <c r="A48" s="241"/>
      <c r="B48" s="2"/>
      <c r="C48" s="2"/>
      <c r="D48" s="3"/>
      <c r="E48" s="59"/>
      <c r="F48" s="60"/>
      <c r="G48" s="59"/>
      <c r="H48" s="248">
        <f t="shared" si="1"/>
        <v>1</v>
      </c>
      <c r="I48" s="117">
        <f t="shared" si="5"/>
        <v>0</v>
      </c>
      <c r="J48" s="117">
        <f t="shared" si="4"/>
        <v>0</v>
      </c>
      <c r="K48" s="117">
        <f t="shared" si="0"/>
        <v>0</v>
      </c>
      <c r="L48" s="117">
        <f t="shared" si="2"/>
        <v>0</v>
      </c>
      <c r="M48" s="117">
        <f t="shared" si="3"/>
        <v>0</v>
      </c>
      <c r="N48" s="271"/>
      <c r="O48" s="276"/>
      <c r="P48" s="292"/>
      <c r="Q48" s="274"/>
      <c r="R48" s="274"/>
      <c r="S48" s="274"/>
      <c r="T48" s="274"/>
      <c r="U48" s="274"/>
      <c r="V48" s="274"/>
      <c r="W48" s="274"/>
      <c r="X48" s="274"/>
      <c r="Y48" s="274"/>
      <c r="Z48" s="274"/>
    </row>
    <row r="49" spans="1:26" x14ac:dyDescent="0.3">
      <c r="A49" s="241"/>
      <c r="B49" s="2"/>
      <c r="C49" s="2"/>
      <c r="D49" s="3"/>
      <c r="E49" s="59"/>
      <c r="F49" s="60"/>
      <c r="G49" s="59"/>
      <c r="H49" s="248">
        <f t="shared" si="1"/>
        <v>1</v>
      </c>
      <c r="I49" s="117">
        <f t="shared" si="5"/>
        <v>0</v>
      </c>
      <c r="J49" s="117">
        <f t="shared" si="4"/>
        <v>0</v>
      </c>
      <c r="K49" s="117">
        <f t="shared" si="0"/>
        <v>0</v>
      </c>
      <c r="L49" s="117">
        <f t="shared" si="2"/>
        <v>0</v>
      </c>
      <c r="M49" s="117">
        <f t="shared" si="3"/>
        <v>0</v>
      </c>
      <c r="N49" s="271"/>
      <c r="O49" s="276"/>
      <c r="P49" s="292"/>
      <c r="Q49" s="274"/>
      <c r="R49" s="274"/>
      <c r="S49" s="274"/>
      <c r="T49" s="274"/>
      <c r="U49" s="274"/>
      <c r="V49" s="274"/>
      <c r="W49" s="274"/>
      <c r="X49" s="274"/>
      <c r="Y49" s="274"/>
      <c r="Z49" s="274"/>
    </row>
    <row r="50" spans="1:26" x14ac:dyDescent="0.3">
      <c r="A50" s="241"/>
      <c r="B50" s="2"/>
      <c r="C50" s="2"/>
      <c r="D50" s="3"/>
      <c r="E50" s="59"/>
      <c r="F50" s="60"/>
      <c r="G50" s="59"/>
      <c r="H50" s="248">
        <f t="shared" si="1"/>
        <v>1</v>
      </c>
      <c r="I50" s="117">
        <f t="shared" si="5"/>
        <v>0</v>
      </c>
      <c r="J50" s="117">
        <f t="shared" si="4"/>
        <v>0</v>
      </c>
      <c r="K50" s="117">
        <f t="shared" si="0"/>
        <v>0</v>
      </c>
      <c r="L50" s="117">
        <f t="shared" si="2"/>
        <v>0</v>
      </c>
      <c r="M50" s="117">
        <f t="shared" si="3"/>
        <v>0</v>
      </c>
      <c r="N50" s="271"/>
      <c r="O50" s="276"/>
      <c r="P50" s="292"/>
      <c r="Q50" s="274"/>
      <c r="R50" s="274"/>
      <c r="S50" s="274"/>
      <c r="T50" s="274"/>
      <c r="U50" s="274"/>
      <c r="V50" s="274"/>
      <c r="W50" s="274"/>
      <c r="X50" s="274"/>
      <c r="Y50" s="274"/>
      <c r="Z50" s="274"/>
    </row>
    <row r="51" spans="1:26" x14ac:dyDescent="0.3">
      <c r="A51" s="241"/>
      <c r="B51" s="2"/>
      <c r="C51" s="2"/>
      <c r="D51" s="3"/>
      <c r="E51" s="59"/>
      <c r="F51" s="60"/>
      <c r="G51" s="59"/>
      <c r="H51" s="248">
        <f t="shared" si="1"/>
        <v>1</v>
      </c>
      <c r="I51" s="117">
        <f t="shared" si="5"/>
        <v>0</v>
      </c>
      <c r="J51" s="117">
        <f t="shared" si="4"/>
        <v>0</v>
      </c>
      <c r="K51" s="117">
        <f t="shared" si="0"/>
        <v>0</v>
      </c>
      <c r="L51" s="117">
        <f t="shared" si="2"/>
        <v>0</v>
      </c>
      <c r="M51" s="117">
        <f t="shared" si="3"/>
        <v>0</v>
      </c>
      <c r="N51" s="271"/>
      <c r="O51" s="276"/>
      <c r="P51" s="292"/>
      <c r="Q51" s="274"/>
      <c r="R51" s="274"/>
      <c r="S51" s="274"/>
      <c r="T51" s="274"/>
      <c r="U51" s="274"/>
      <c r="V51" s="274"/>
      <c r="W51" s="274"/>
      <c r="X51" s="274"/>
      <c r="Y51" s="274"/>
      <c r="Z51" s="274"/>
    </row>
    <row r="52" spans="1:26" x14ac:dyDescent="0.3">
      <c r="A52" s="241"/>
      <c r="B52" s="2"/>
      <c r="C52" s="2"/>
      <c r="D52" s="3"/>
      <c r="E52" s="59"/>
      <c r="F52" s="60"/>
      <c r="G52" s="59"/>
      <c r="H52" s="248">
        <f t="shared" si="1"/>
        <v>1</v>
      </c>
      <c r="I52" s="117">
        <f t="shared" si="5"/>
        <v>0</v>
      </c>
      <c r="J52" s="117">
        <f t="shared" si="4"/>
        <v>0</v>
      </c>
      <c r="K52" s="117">
        <f t="shared" si="0"/>
        <v>0</v>
      </c>
      <c r="L52" s="117">
        <f t="shared" si="2"/>
        <v>0</v>
      </c>
      <c r="M52" s="117">
        <f t="shared" si="3"/>
        <v>0</v>
      </c>
      <c r="N52" s="271"/>
      <c r="O52" s="276"/>
      <c r="P52" s="292"/>
      <c r="Q52" s="274"/>
      <c r="R52" s="274"/>
      <c r="S52" s="274"/>
      <c r="T52" s="274"/>
      <c r="U52" s="274"/>
      <c r="V52" s="274"/>
      <c r="W52" s="274"/>
      <c r="X52" s="274"/>
      <c r="Y52" s="274"/>
      <c r="Z52" s="274"/>
    </row>
    <row r="53" spans="1:26" x14ac:dyDescent="0.3">
      <c r="A53" s="241"/>
      <c r="B53" s="2"/>
      <c r="C53" s="2"/>
      <c r="D53" s="3"/>
      <c r="E53" s="59"/>
      <c r="F53" s="60"/>
      <c r="G53" s="59"/>
      <c r="H53" s="248">
        <f t="shared" si="1"/>
        <v>1</v>
      </c>
      <c r="I53" s="117">
        <f t="shared" si="5"/>
        <v>0</v>
      </c>
      <c r="J53" s="117">
        <f t="shared" si="4"/>
        <v>0</v>
      </c>
      <c r="K53" s="117">
        <f t="shared" ref="K53:K84" si="6">$K$13*J53</f>
        <v>0</v>
      </c>
      <c r="L53" s="117">
        <f t="shared" si="2"/>
        <v>0</v>
      </c>
      <c r="M53" s="117">
        <f t="shared" si="3"/>
        <v>0</v>
      </c>
      <c r="N53" s="271"/>
      <c r="O53" s="276"/>
      <c r="P53" s="292"/>
      <c r="Q53" s="274"/>
      <c r="R53" s="274"/>
      <c r="S53" s="274"/>
      <c r="T53" s="274"/>
      <c r="U53" s="274"/>
      <c r="V53" s="274"/>
      <c r="W53" s="274"/>
      <c r="X53" s="274"/>
      <c r="Y53" s="274"/>
      <c r="Z53" s="274"/>
    </row>
    <row r="54" spans="1:26" x14ac:dyDescent="0.3">
      <c r="A54" s="241"/>
      <c r="B54" s="2"/>
      <c r="C54" s="2"/>
      <c r="D54" s="3"/>
      <c r="E54" s="59"/>
      <c r="F54" s="60"/>
      <c r="G54" s="59"/>
      <c r="H54" s="248">
        <f t="shared" si="1"/>
        <v>1</v>
      </c>
      <c r="I54" s="117">
        <f t="shared" si="5"/>
        <v>0</v>
      </c>
      <c r="J54" s="117">
        <f t="shared" si="4"/>
        <v>0</v>
      </c>
      <c r="K54" s="117">
        <f t="shared" si="6"/>
        <v>0</v>
      </c>
      <c r="L54" s="117">
        <f t="shared" si="2"/>
        <v>0</v>
      </c>
      <c r="M54" s="117">
        <f t="shared" si="3"/>
        <v>0</v>
      </c>
      <c r="N54" s="271"/>
      <c r="O54" s="276"/>
      <c r="P54" s="292"/>
      <c r="Q54" s="274"/>
      <c r="R54" s="274"/>
      <c r="S54" s="274"/>
      <c r="T54" s="274"/>
      <c r="U54" s="274"/>
      <c r="V54" s="274"/>
      <c r="W54" s="274"/>
      <c r="X54" s="274"/>
      <c r="Y54" s="274"/>
      <c r="Z54" s="274"/>
    </row>
    <row r="55" spans="1:26" x14ac:dyDescent="0.3">
      <c r="A55" s="241"/>
      <c r="B55" s="2"/>
      <c r="C55" s="2"/>
      <c r="D55" s="3"/>
      <c r="E55" s="59"/>
      <c r="F55" s="60"/>
      <c r="G55" s="59"/>
      <c r="H55" s="248">
        <f t="shared" si="1"/>
        <v>1</v>
      </c>
      <c r="I55" s="117">
        <f t="shared" si="5"/>
        <v>0</v>
      </c>
      <c r="J55" s="117">
        <f t="shared" si="4"/>
        <v>0</v>
      </c>
      <c r="K55" s="117">
        <f t="shared" si="6"/>
        <v>0</v>
      </c>
      <c r="L55" s="117">
        <f t="shared" si="2"/>
        <v>0</v>
      </c>
      <c r="M55" s="117">
        <f t="shared" si="3"/>
        <v>0</v>
      </c>
      <c r="N55" s="271"/>
      <c r="O55" s="276"/>
      <c r="P55" s="292"/>
      <c r="Q55" s="274"/>
      <c r="R55" s="274"/>
      <c r="S55" s="274"/>
      <c r="T55" s="274"/>
      <c r="U55" s="274"/>
      <c r="V55" s="274"/>
      <c r="W55" s="274"/>
      <c r="X55" s="274"/>
      <c r="Y55" s="274"/>
      <c r="Z55" s="274"/>
    </row>
    <row r="56" spans="1:26" x14ac:dyDescent="0.3">
      <c r="A56" s="241"/>
      <c r="B56" s="2"/>
      <c r="C56" s="2"/>
      <c r="D56" s="3"/>
      <c r="E56" s="59"/>
      <c r="F56" s="60"/>
      <c r="G56" s="59"/>
      <c r="H56" s="248">
        <f t="shared" si="1"/>
        <v>1</v>
      </c>
      <c r="I56" s="117">
        <f t="shared" si="5"/>
        <v>0</v>
      </c>
      <c r="J56" s="117">
        <f t="shared" si="4"/>
        <v>0</v>
      </c>
      <c r="K56" s="117">
        <f t="shared" si="6"/>
        <v>0</v>
      </c>
      <c r="L56" s="117">
        <f t="shared" si="2"/>
        <v>0</v>
      </c>
      <c r="M56" s="117">
        <f t="shared" si="3"/>
        <v>0</v>
      </c>
      <c r="N56" s="271"/>
      <c r="O56" s="276"/>
      <c r="P56" s="292"/>
      <c r="Q56" s="274"/>
      <c r="R56" s="274"/>
      <c r="S56" s="274"/>
      <c r="T56" s="274"/>
      <c r="U56" s="274"/>
      <c r="V56" s="274"/>
      <c r="W56" s="274"/>
      <c r="X56" s="274"/>
      <c r="Y56" s="274"/>
      <c r="Z56" s="274"/>
    </row>
    <row r="57" spans="1:26" x14ac:dyDescent="0.3">
      <c r="A57" s="241"/>
      <c r="B57" s="2"/>
      <c r="C57" s="2"/>
      <c r="D57" s="3"/>
      <c r="E57" s="59"/>
      <c r="F57" s="60"/>
      <c r="G57" s="59"/>
      <c r="H57" s="248">
        <f t="shared" si="1"/>
        <v>1</v>
      </c>
      <c r="I57" s="117">
        <f t="shared" si="5"/>
        <v>0</v>
      </c>
      <c r="J57" s="117">
        <f t="shared" si="4"/>
        <v>0</v>
      </c>
      <c r="K57" s="117">
        <f t="shared" si="6"/>
        <v>0</v>
      </c>
      <c r="L57" s="117">
        <f t="shared" si="2"/>
        <v>0</v>
      </c>
      <c r="M57" s="117">
        <f t="shared" si="3"/>
        <v>0</v>
      </c>
      <c r="N57" s="271"/>
      <c r="O57" s="276"/>
      <c r="P57" s="292"/>
      <c r="Q57" s="274"/>
      <c r="R57" s="274"/>
      <c r="S57" s="274"/>
      <c r="T57" s="274"/>
      <c r="U57" s="274"/>
      <c r="V57" s="274"/>
      <c r="W57" s="274"/>
      <c r="X57" s="274"/>
      <c r="Y57" s="274"/>
      <c r="Z57" s="274"/>
    </row>
    <row r="58" spans="1:26" x14ac:dyDescent="0.3">
      <c r="A58" s="241"/>
      <c r="B58" s="2"/>
      <c r="C58" s="2"/>
      <c r="D58" s="3"/>
      <c r="E58" s="59"/>
      <c r="F58" s="60"/>
      <c r="G58" s="59"/>
      <c r="H58" s="248">
        <f t="shared" si="1"/>
        <v>1</v>
      </c>
      <c r="I58" s="117">
        <f t="shared" si="5"/>
        <v>0</v>
      </c>
      <c r="J58" s="117">
        <f t="shared" si="4"/>
        <v>0</v>
      </c>
      <c r="K58" s="117">
        <f t="shared" si="6"/>
        <v>0</v>
      </c>
      <c r="L58" s="117">
        <f t="shared" si="2"/>
        <v>0</v>
      </c>
      <c r="M58" s="117">
        <f t="shared" si="3"/>
        <v>0</v>
      </c>
      <c r="N58" s="271"/>
      <c r="O58" s="276"/>
      <c r="P58" s="292"/>
      <c r="Q58" s="274"/>
      <c r="R58" s="274"/>
      <c r="S58" s="274"/>
      <c r="T58" s="274"/>
      <c r="U58" s="274"/>
      <c r="V58" s="274"/>
      <c r="W58" s="274"/>
      <c r="X58" s="274"/>
      <c r="Y58" s="274"/>
      <c r="Z58" s="274"/>
    </row>
    <row r="59" spans="1:26" x14ac:dyDescent="0.3">
      <c r="A59" s="241"/>
      <c r="B59" s="2"/>
      <c r="C59" s="2"/>
      <c r="D59" s="3"/>
      <c r="E59" s="59"/>
      <c r="F59" s="60"/>
      <c r="G59" s="59"/>
      <c r="H59" s="248">
        <f t="shared" si="1"/>
        <v>1</v>
      </c>
      <c r="I59" s="117">
        <f t="shared" si="5"/>
        <v>0</v>
      </c>
      <c r="J59" s="117">
        <f t="shared" si="4"/>
        <v>0</v>
      </c>
      <c r="K59" s="117">
        <f t="shared" si="6"/>
        <v>0</v>
      </c>
      <c r="L59" s="117">
        <f t="shared" si="2"/>
        <v>0</v>
      </c>
      <c r="M59" s="117">
        <f t="shared" si="3"/>
        <v>0</v>
      </c>
      <c r="N59" s="271"/>
      <c r="O59" s="276"/>
      <c r="P59" s="292"/>
      <c r="Q59" s="274"/>
      <c r="R59" s="274"/>
      <c r="S59" s="274"/>
      <c r="T59" s="274"/>
      <c r="U59" s="274"/>
      <c r="V59" s="274"/>
      <c r="W59" s="274"/>
      <c r="X59" s="274"/>
      <c r="Y59" s="274"/>
      <c r="Z59" s="274"/>
    </row>
    <row r="60" spans="1:26" x14ac:dyDescent="0.3">
      <c r="A60" s="241"/>
      <c r="B60" s="2"/>
      <c r="C60" s="2"/>
      <c r="D60" s="3"/>
      <c r="E60" s="59"/>
      <c r="F60" s="60"/>
      <c r="G60" s="59"/>
      <c r="H60" s="248">
        <f t="shared" si="1"/>
        <v>1</v>
      </c>
      <c r="I60" s="117">
        <f t="shared" si="5"/>
        <v>0</v>
      </c>
      <c r="J60" s="117">
        <f t="shared" si="4"/>
        <v>0</v>
      </c>
      <c r="K60" s="117">
        <f t="shared" si="6"/>
        <v>0</v>
      </c>
      <c r="L60" s="117">
        <f t="shared" si="2"/>
        <v>0</v>
      </c>
      <c r="M60" s="117">
        <f t="shared" si="3"/>
        <v>0</v>
      </c>
      <c r="N60" s="271"/>
      <c r="O60" s="276"/>
      <c r="P60" s="292"/>
      <c r="Q60" s="274"/>
      <c r="R60" s="274"/>
      <c r="S60" s="274"/>
      <c r="T60" s="274"/>
      <c r="U60" s="274"/>
      <c r="V60" s="274"/>
      <c r="W60" s="274"/>
      <c r="X60" s="274"/>
      <c r="Y60" s="274"/>
      <c r="Z60" s="274"/>
    </row>
    <row r="61" spans="1:26" x14ac:dyDescent="0.3">
      <c r="A61" s="241"/>
      <c r="B61" s="2"/>
      <c r="C61" s="2"/>
      <c r="D61" s="3"/>
      <c r="E61" s="59"/>
      <c r="F61" s="60"/>
      <c r="G61" s="59"/>
      <c r="H61" s="248">
        <f t="shared" si="1"/>
        <v>1</v>
      </c>
      <c r="I61" s="117">
        <f t="shared" si="5"/>
        <v>0</v>
      </c>
      <c r="J61" s="117">
        <f t="shared" si="4"/>
        <v>0</v>
      </c>
      <c r="K61" s="117">
        <f t="shared" si="6"/>
        <v>0</v>
      </c>
      <c r="L61" s="117">
        <f t="shared" si="2"/>
        <v>0</v>
      </c>
      <c r="M61" s="117">
        <f t="shared" si="3"/>
        <v>0</v>
      </c>
      <c r="N61" s="271"/>
      <c r="O61" s="276"/>
      <c r="P61" s="292"/>
      <c r="Q61" s="274"/>
      <c r="R61" s="274"/>
      <c r="S61" s="274"/>
      <c r="T61" s="274"/>
      <c r="U61" s="274"/>
      <c r="V61" s="274"/>
      <c r="W61" s="274"/>
      <c r="X61" s="274"/>
      <c r="Y61" s="274"/>
      <c r="Z61" s="274"/>
    </row>
    <row r="62" spans="1:26" x14ac:dyDescent="0.3">
      <c r="A62" s="241"/>
      <c r="B62" s="2"/>
      <c r="C62" s="2"/>
      <c r="D62" s="3"/>
      <c r="E62" s="59"/>
      <c r="F62" s="60"/>
      <c r="G62" s="59"/>
      <c r="H62" s="248">
        <f t="shared" si="1"/>
        <v>1</v>
      </c>
      <c r="I62" s="117">
        <f t="shared" si="5"/>
        <v>0</v>
      </c>
      <c r="J62" s="117">
        <f t="shared" si="4"/>
        <v>0</v>
      </c>
      <c r="K62" s="117">
        <f t="shared" si="6"/>
        <v>0</v>
      </c>
      <c r="L62" s="117">
        <f t="shared" si="2"/>
        <v>0</v>
      </c>
      <c r="M62" s="117">
        <f t="shared" si="3"/>
        <v>0</v>
      </c>
      <c r="N62" s="271"/>
      <c r="O62" s="276"/>
      <c r="P62" s="292"/>
      <c r="Q62" s="274"/>
      <c r="R62" s="274"/>
      <c r="S62" s="274"/>
      <c r="T62" s="274"/>
      <c r="U62" s="274"/>
      <c r="V62" s="274"/>
      <c r="W62" s="274"/>
      <c r="X62" s="274"/>
      <c r="Y62" s="274"/>
      <c r="Z62" s="274"/>
    </row>
    <row r="63" spans="1:26" x14ac:dyDescent="0.3">
      <c r="A63" s="241"/>
      <c r="B63" s="2"/>
      <c r="C63" s="2"/>
      <c r="D63" s="3"/>
      <c r="E63" s="59"/>
      <c r="F63" s="60"/>
      <c r="G63" s="59"/>
      <c r="H63" s="248">
        <f t="shared" si="1"/>
        <v>1</v>
      </c>
      <c r="I63" s="117">
        <f t="shared" si="5"/>
        <v>0</v>
      </c>
      <c r="J63" s="117">
        <f t="shared" si="4"/>
        <v>0</v>
      </c>
      <c r="K63" s="117">
        <f t="shared" si="6"/>
        <v>0</v>
      </c>
      <c r="L63" s="117">
        <f t="shared" si="2"/>
        <v>0</v>
      </c>
      <c r="M63" s="117">
        <f t="shared" si="3"/>
        <v>0</v>
      </c>
      <c r="N63" s="271"/>
      <c r="O63" s="276"/>
      <c r="P63" s="292"/>
      <c r="Q63" s="274"/>
      <c r="R63" s="274"/>
      <c r="S63" s="274"/>
      <c r="T63" s="274"/>
      <c r="U63" s="274"/>
      <c r="V63" s="274"/>
      <c r="W63" s="274"/>
      <c r="X63" s="274"/>
      <c r="Y63" s="274"/>
      <c r="Z63" s="274"/>
    </row>
    <row r="64" spans="1:26" x14ac:dyDescent="0.3">
      <c r="A64" s="241"/>
      <c r="B64" s="2"/>
      <c r="C64" s="2"/>
      <c r="D64" s="3"/>
      <c r="E64" s="59"/>
      <c r="F64" s="60"/>
      <c r="G64" s="59"/>
      <c r="H64" s="248">
        <f t="shared" si="1"/>
        <v>1</v>
      </c>
      <c r="I64" s="117">
        <f t="shared" si="5"/>
        <v>0</v>
      </c>
      <c r="J64" s="117">
        <f t="shared" si="4"/>
        <v>0</v>
      </c>
      <c r="K64" s="117">
        <f t="shared" si="6"/>
        <v>0</v>
      </c>
      <c r="L64" s="117">
        <f t="shared" si="2"/>
        <v>0</v>
      </c>
      <c r="M64" s="117">
        <f t="shared" si="3"/>
        <v>0</v>
      </c>
      <c r="N64" s="271"/>
      <c r="O64" s="276"/>
      <c r="P64" s="292"/>
      <c r="Q64" s="274"/>
      <c r="R64" s="274"/>
      <c r="S64" s="274"/>
      <c r="T64" s="274"/>
      <c r="U64" s="274"/>
      <c r="V64" s="274"/>
      <c r="W64" s="274"/>
      <c r="X64" s="274"/>
      <c r="Y64" s="274"/>
      <c r="Z64" s="274"/>
    </row>
    <row r="65" spans="1:26" x14ac:dyDescent="0.3">
      <c r="A65" s="241"/>
      <c r="B65" s="2"/>
      <c r="C65" s="2"/>
      <c r="D65" s="3"/>
      <c r="E65" s="59"/>
      <c r="F65" s="60"/>
      <c r="G65" s="59"/>
      <c r="H65" s="248">
        <f t="shared" si="1"/>
        <v>1</v>
      </c>
      <c r="I65" s="117">
        <f t="shared" si="5"/>
        <v>0</v>
      </c>
      <c r="J65" s="117">
        <f t="shared" si="4"/>
        <v>0</v>
      </c>
      <c r="K65" s="117">
        <f t="shared" si="6"/>
        <v>0</v>
      </c>
      <c r="L65" s="117">
        <f t="shared" si="2"/>
        <v>0</v>
      </c>
      <c r="M65" s="117">
        <f t="shared" si="3"/>
        <v>0</v>
      </c>
      <c r="N65" s="271"/>
      <c r="O65" s="276"/>
      <c r="P65" s="292"/>
      <c r="Q65" s="274"/>
      <c r="R65" s="274"/>
      <c r="S65" s="274"/>
      <c r="T65" s="274"/>
      <c r="U65" s="274"/>
      <c r="V65" s="274"/>
      <c r="W65" s="274"/>
      <c r="X65" s="274"/>
      <c r="Y65" s="274"/>
      <c r="Z65" s="274"/>
    </row>
    <row r="66" spans="1:26" x14ac:dyDescent="0.3">
      <c r="A66" s="241"/>
      <c r="B66" s="2"/>
      <c r="C66" s="2"/>
      <c r="D66" s="3"/>
      <c r="E66" s="59"/>
      <c r="F66" s="60"/>
      <c r="G66" s="59"/>
      <c r="H66" s="248">
        <f t="shared" si="1"/>
        <v>1</v>
      </c>
      <c r="I66" s="117">
        <f t="shared" si="5"/>
        <v>0</v>
      </c>
      <c r="J66" s="117">
        <f t="shared" si="4"/>
        <v>0</v>
      </c>
      <c r="K66" s="117">
        <f t="shared" si="6"/>
        <v>0</v>
      </c>
      <c r="L66" s="117">
        <f t="shared" si="2"/>
        <v>0</v>
      </c>
      <c r="M66" s="117">
        <f t="shared" si="3"/>
        <v>0</v>
      </c>
      <c r="N66" s="271"/>
      <c r="O66" s="276"/>
      <c r="P66" s="292"/>
      <c r="Q66" s="274"/>
      <c r="R66" s="274"/>
      <c r="S66" s="274"/>
      <c r="T66" s="274"/>
      <c r="U66" s="274"/>
      <c r="V66" s="274"/>
      <c r="W66" s="274"/>
      <c r="X66" s="274"/>
      <c r="Y66" s="274"/>
      <c r="Z66" s="274"/>
    </row>
    <row r="67" spans="1:26" x14ac:dyDescent="0.3">
      <c r="A67" s="241"/>
      <c r="B67" s="2"/>
      <c r="C67" s="2"/>
      <c r="D67" s="3"/>
      <c r="E67" s="59"/>
      <c r="F67" s="60"/>
      <c r="G67" s="59"/>
      <c r="H67" s="248">
        <f t="shared" si="1"/>
        <v>1</v>
      </c>
      <c r="I67" s="117">
        <f t="shared" si="5"/>
        <v>0</v>
      </c>
      <c r="J67" s="117">
        <f t="shared" si="4"/>
        <v>0</v>
      </c>
      <c r="K67" s="117">
        <f t="shared" si="6"/>
        <v>0</v>
      </c>
      <c r="L67" s="117">
        <f t="shared" si="2"/>
        <v>0</v>
      </c>
      <c r="M67" s="117">
        <f t="shared" si="3"/>
        <v>0</v>
      </c>
      <c r="N67" s="271"/>
      <c r="O67" s="276"/>
      <c r="P67" s="292"/>
      <c r="Q67" s="274"/>
      <c r="R67" s="274"/>
      <c r="S67" s="274"/>
      <c r="T67" s="274"/>
      <c r="U67" s="274"/>
      <c r="V67" s="274"/>
      <c r="W67" s="274"/>
      <c r="X67" s="274"/>
      <c r="Y67" s="274"/>
      <c r="Z67" s="274"/>
    </row>
    <row r="68" spans="1:26" x14ac:dyDescent="0.3">
      <c r="A68" s="241"/>
      <c r="B68" s="2"/>
      <c r="C68" s="2"/>
      <c r="D68" s="3"/>
      <c r="E68" s="59"/>
      <c r="F68" s="60"/>
      <c r="G68" s="59"/>
      <c r="H68" s="248">
        <f t="shared" si="1"/>
        <v>1</v>
      </c>
      <c r="I68" s="117">
        <f t="shared" si="5"/>
        <v>0</v>
      </c>
      <c r="J68" s="117">
        <f t="shared" si="4"/>
        <v>0</v>
      </c>
      <c r="K68" s="117">
        <f t="shared" si="6"/>
        <v>0</v>
      </c>
      <c r="L68" s="117">
        <f t="shared" si="2"/>
        <v>0</v>
      </c>
      <c r="M68" s="117">
        <f t="shared" si="3"/>
        <v>0</v>
      </c>
      <c r="N68" s="271"/>
      <c r="O68" s="276"/>
      <c r="P68" s="292"/>
      <c r="Q68" s="274"/>
      <c r="R68" s="274"/>
      <c r="S68" s="274"/>
      <c r="T68" s="274"/>
      <c r="U68" s="274"/>
      <c r="V68" s="274"/>
      <c r="W68" s="274"/>
      <c r="X68" s="274"/>
      <c r="Y68" s="274"/>
      <c r="Z68" s="274"/>
    </row>
    <row r="69" spans="1:26" x14ac:dyDescent="0.3">
      <c r="A69" s="241"/>
      <c r="B69" s="2"/>
      <c r="C69" s="2"/>
      <c r="D69" s="3"/>
      <c r="E69" s="59"/>
      <c r="F69" s="60"/>
      <c r="G69" s="59"/>
      <c r="H69" s="248">
        <f t="shared" si="1"/>
        <v>1</v>
      </c>
      <c r="I69" s="117">
        <f t="shared" si="5"/>
        <v>0</v>
      </c>
      <c r="J69" s="117">
        <f t="shared" si="4"/>
        <v>0</v>
      </c>
      <c r="K69" s="117">
        <f t="shared" si="6"/>
        <v>0</v>
      </c>
      <c r="L69" s="117">
        <f t="shared" si="2"/>
        <v>0</v>
      </c>
      <c r="M69" s="117">
        <f t="shared" si="3"/>
        <v>0</v>
      </c>
      <c r="N69" s="271"/>
      <c r="O69" s="276"/>
      <c r="P69" s="292"/>
      <c r="Q69" s="274"/>
      <c r="R69" s="274"/>
      <c r="S69" s="274"/>
      <c r="T69" s="274"/>
      <c r="U69" s="274"/>
      <c r="V69" s="274"/>
      <c r="W69" s="274"/>
      <c r="X69" s="274"/>
      <c r="Y69" s="274"/>
      <c r="Z69" s="274"/>
    </row>
    <row r="70" spans="1:26" x14ac:dyDescent="0.3">
      <c r="A70" s="241"/>
      <c r="B70" s="2"/>
      <c r="C70" s="2"/>
      <c r="D70" s="3"/>
      <c r="E70" s="59"/>
      <c r="F70" s="60"/>
      <c r="G70" s="59"/>
      <c r="H70" s="248">
        <f t="shared" si="1"/>
        <v>1</v>
      </c>
      <c r="I70" s="117">
        <f t="shared" si="5"/>
        <v>0</v>
      </c>
      <c r="J70" s="117">
        <f t="shared" si="4"/>
        <v>0</v>
      </c>
      <c r="K70" s="117">
        <f t="shared" si="6"/>
        <v>0</v>
      </c>
      <c r="L70" s="117">
        <f t="shared" si="2"/>
        <v>0</v>
      </c>
      <c r="M70" s="117">
        <f t="shared" si="3"/>
        <v>0</v>
      </c>
      <c r="N70" s="271"/>
      <c r="O70" s="276"/>
      <c r="P70" s="292"/>
      <c r="Q70" s="274"/>
      <c r="R70" s="274"/>
      <c r="S70" s="274"/>
      <c r="T70" s="274"/>
      <c r="U70" s="274"/>
      <c r="V70" s="274"/>
      <c r="W70" s="274"/>
      <c r="X70" s="274"/>
      <c r="Y70" s="274"/>
      <c r="Z70" s="274"/>
    </row>
    <row r="71" spans="1:26" x14ac:dyDescent="0.3">
      <c r="A71" s="241"/>
      <c r="B71" s="2"/>
      <c r="C71" s="2"/>
      <c r="D71" s="3"/>
      <c r="E71" s="59"/>
      <c r="F71" s="60"/>
      <c r="G71" s="59"/>
      <c r="H71" s="248">
        <f t="shared" si="1"/>
        <v>1</v>
      </c>
      <c r="I71" s="117">
        <f t="shared" si="5"/>
        <v>0</v>
      </c>
      <c r="J71" s="117">
        <f t="shared" si="4"/>
        <v>0</v>
      </c>
      <c r="K71" s="117">
        <f t="shared" si="6"/>
        <v>0</v>
      </c>
      <c r="L71" s="117">
        <f t="shared" si="2"/>
        <v>0</v>
      </c>
      <c r="M71" s="117">
        <f t="shared" si="3"/>
        <v>0</v>
      </c>
      <c r="N71" s="271"/>
      <c r="O71" s="276"/>
      <c r="P71" s="292"/>
      <c r="Q71" s="274"/>
      <c r="R71" s="274"/>
      <c r="S71" s="274"/>
      <c r="T71" s="274"/>
      <c r="U71" s="274"/>
      <c r="V71" s="274"/>
      <c r="W71" s="274"/>
      <c r="X71" s="274"/>
      <c r="Y71" s="274"/>
      <c r="Z71" s="274"/>
    </row>
    <row r="72" spans="1:26" x14ac:dyDescent="0.3">
      <c r="A72" s="241"/>
      <c r="B72" s="2"/>
      <c r="C72" s="2"/>
      <c r="D72" s="3"/>
      <c r="E72" s="59"/>
      <c r="F72" s="60"/>
      <c r="G72" s="59"/>
      <c r="H72" s="248">
        <f t="shared" si="1"/>
        <v>1</v>
      </c>
      <c r="I72" s="117">
        <f t="shared" si="5"/>
        <v>0</v>
      </c>
      <c r="J72" s="117">
        <f t="shared" si="4"/>
        <v>0</v>
      </c>
      <c r="K72" s="117">
        <f t="shared" si="6"/>
        <v>0</v>
      </c>
      <c r="L72" s="117">
        <f t="shared" si="2"/>
        <v>0</v>
      </c>
      <c r="M72" s="117">
        <f t="shared" si="3"/>
        <v>0</v>
      </c>
      <c r="N72" s="271"/>
      <c r="O72" s="276"/>
      <c r="P72" s="292"/>
      <c r="Q72" s="274"/>
      <c r="R72" s="274"/>
      <c r="S72" s="274"/>
      <c r="T72" s="274"/>
      <c r="U72" s="274"/>
      <c r="V72" s="274"/>
      <c r="W72" s="274"/>
      <c r="X72" s="274"/>
      <c r="Y72" s="274"/>
      <c r="Z72" s="274"/>
    </row>
    <row r="73" spans="1:26" x14ac:dyDescent="0.3">
      <c r="A73" s="241"/>
      <c r="B73" s="2"/>
      <c r="C73" s="2"/>
      <c r="D73" s="3"/>
      <c r="E73" s="59"/>
      <c r="F73" s="60"/>
      <c r="G73" s="59"/>
      <c r="H73" s="248">
        <f t="shared" si="1"/>
        <v>1</v>
      </c>
      <c r="I73" s="117">
        <f t="shared" si="5"/>
        <v>0</v>
      </c>
      <c r="J73" s="117">
        <f t="shared" si="4"/>
        <v>0</v>
      </c>
      <c r="K73" s="117">
        <f t="shared" si="6"/>
        <v>0</v>
      </c>
      <c r="L73" s="117">
        <f t="shared" si="2"/>
        <v>0</v>
      </c>
      <c r="M73" s="117">
        <f t="shared" si="3"/>
        <v>0</v>
      </c>
      <c r="N73" s="271"/>
      <c r="O73" s="276"/>
      <c r="P73" s="292"/>
      <c r="Q73" s="274"/>
      <c r="R73" s="274"/>
      <c r="S73" s="274"/>
      <c r="T73" s="274"/>
      <c r="U73" s="274"/>
      <c r="V73" s="274"/>
      <c r="W73" s="274"/>
      <c r="X73" s="274"/>
      <c r="Y73" s="274"/>
      <c r="Z73" s="274"/>
    </row>
    <row r="74" spans="1:26" x14ac:dyDescent="0.3">
      <c r="A74" s="241"/>
      <c r="B74" s="2"/>
      <c r="C74" s="2"/>
      <c r="D74" s="3"/>
      <c r="E74" s="59"/>
      <c r="F74" s="60"/>
      <c r="G74" s="59"/>
      <c r="H74" s="248">
        <f t="shared" si="1"/>
        <v>1</v>
      </c>
      <c r="I74" s="117">
        <f t="shared" si="5"/>
        <v>0</v>
      </c>
      <c r="J74" s="117">
        <f t="shared" si="4"/>
        <v>0</v>
      </c>
      <c r="K74" s="117">
        <f t="shared" si="6"/>
        <v>0</v>
      </c>
      <c r="L74" s="117">
        <f t="shared" si="2"/>
        <v>0</v>
      </c>
      <c r="M74" s="117">
        <f t="shared" si="3"/>
        <v>0</v>
      </c>
      <c r="N74" s="271"/>
      <c r="O74" s="276"/>
      <c r="P74" s="292"/>
      <c r="Q74" s="274"/>
      <c r="R74" s="274"/>
      <c r="S74" s="274"/>
      <c r="T74" s="274"/>
      <c r="U74" s="274"/>
      <c r="V74" s="274"/>
      <c r="W74" s="274"/>
      <c r="X74" s="274"/>
      <c r="Y74" s="274"/>
      <c r="Z74" s="274"/>
    </row>
    <row r="75" spans="1:26" x14ac:dyDescent="0.3">
      <c r="A75" s="241"/>
      <c r="B75" s="2"/>
      <c r="C75" s="2"/>
      <c r="D75" s="3"/>
      <c r="E75" s="59"/>
      <c r="F75" s="60"/>
      <c r="G75" s="59"/>
      <c r="H75" s="248">
        <f t="shared" si="1"/>
        <v>1</v>
      </c>
      <c r="I75" s="117">
        <f t="shared" si="5"/>
        <v>0</v>
      </c>
      <c r="J75" s="117">
        <f t="shared" si="4"/>
        <v>0</v>
      </c>
      <c r="K75" s="117">
        <f t="shared" si="6"/>
        <v>0</v>
      </c>
      <c r="L75" s="117">
        <f t="shared" si="2"/>
        <v>0</v>
      </c>
      <c r="M75" s="117">
        <f t="shared" si="3"/>
        <v>0</v>
      </c>
      <c r="N75" s="271"/>
      <c r="O75" s="276"/>
      <c r="P75" s="292"/>
      <c r="Q75" s="274"/>
      <c r="R75" s="274"/>
      <c r="S75" s="274"/>
      <c r="T75" s="274"/>
      <c r="U75" s="274"/>
      <c r="V75" s="274"/>
      <c r="W75" s="274"/>
      <c r="X75" s="274"/>
      <c r="Y75" s="274"/>
      <c r="Z75" s="274"/>
    </row>
    <row r="76" spans="1:26" x14ac:dyDescent="0.3">
      <c r="A76" s="241"/>
      <c r="B76" s="2"/>
      <c r="C76" s="2"/>
      <c r="D76" s="3"/>
      <c r="E76" s="59"/>
      <c r="F76" s="60"/>
      <c r="G76" s="59"/>
      <c r="H76" s="248">
        <f t="shared" si="1"/>
        <v>1</v>
      </c>
      <c r="I76" s="117">
        <f t="shared" si="5"/>
        <v>0</v>
      </c>
      <c r="J76" s="117">
        <f t="shared" si="4"/>
        <v>0</v>
      </c>
      <c r="K76" s="117">
        <f t="shared" si="6"/>
        <v>0</v>
      </c>
      <c r="L76" s="117">
        <f t="shared" si="2"/>
        <v>0</v>
      </c>
      <c r="M76" s="117">
        <f t="shared" si="3"/>
        <v>0</v>
      </c>
      <c r="N76" s="271"/>
      <c r="O76" s="276"/>
      <c r="P76" s="292"/>
      <c r="Q76" s="274"/>
      <c r="R76" s="274"/>
      <c r="S76" s="274"/>
      <c r="T76" s="274"/>
      <c r="U76" s="274"/>
      <c r="V76" s="274"/>
      <c r="W76" s="274"/>
      <c r="X76" s="274"/>
      <c r="Y76" s="274"/>
      <c r="Z76" s="274"/>
    </row>
    <row r="77" spans="1:26" x14ac:dyDescent="0.3">
      <c r="A77" s="241"/>
      <c r="B77" s="2"/>
      <c r="C77" s="2"/>
      <c r="D77" s="3"/>
      <c r="E77" s="59"/>
      <c r="F77" s="60"/>
      <c r="G77" s="59"/>
      <c r="H77" s="248">
        <f t="shared" si="1"/>
        <v>1</v>
      </c>
      <c r="I77" s="117">
        <f t="shared" si="5"/>
        <v>0</v>
      </c>
      <c r="J77" s="117">
        <f t="shared" si="4"/>
        <v>0</v>
      </c>
      <c r="K77" s="117">
        <f t="shared" si="6"/>
        <v>0</v>
      </c>
      <c r="L77" s="117">
        <f t="shared" si="2"/>
        <v>0</v>
      </c>
      <c r="M77" s="117">
        <f t="shared" si="3"/>
        <v>0</v>
      </c>
      <c r="N77" s="271"/>
      <c r="O77" s="276"/>
      <c r="P77" s="292"/>
      <c r="Q77" s="274"/>
      <c r="R77" s="274"/>
      <c r="S77" s="274"/>
      <c r="T77" s="274"/>
      <c r="U77" s="274"/>
      <c r="V77" s="274"/>
      <c r="W77" s="274"/>
      <c r="X77" s="274"/>
      <c r="Y77" s="274"/>
      <c r="Z77" s="274"/>
    </row>
    <row r="78" spans="1:26" x14ac:dyDescent="0.3">
      <c r="A78" s="241"/>
      <c r="B78" s="2"/>
      <c r="C78" s="2"/>
      <c r="D78" s="3"/>
      <c r="E78" s="59"/>
      <c r="F78" s="60"/>
      <c r="G78" s="59"/>
      <c r="H78" s="248">
        <f t="shared" si="1"/>
        <v>1</v>
      </c>
      <c r="I78" s="117">
        <f t="shared" si="5"/>
        <v>0</v>
      </c>
      <c r="J78" s="117">
        <f t="shared" si="4"/>
        <v>0</v>
      </c>
      <c r="K78" s="117">
        <f t="shared" si="6"/>
        <v>0</v>
      </c>
      <c r="L78" s="117">
        <f t="shared" si="2"/>
        <v>0</v>
      </c>
      <c r="M78" s="117">
        <f t="shared" si="3"/>
        <v>0</v>
      </c>
      <c r="N78" s="271"/>
      <c r="O78" s="276"/>
      <c r="P78" s="292"/>
      <c r="Q78" s="274"/>
      <c r="R78" s="274"/>
      <c r="S78" s="274"/>
      <c r="T78" s="274"/>
      <c r="U78" s="274"/>
      <c r="V78" s="274"/>
      <c r="W78" s="274"/>
      <c r="X78" s="274"/>
      <c r="Y78" s="274"/>
      <c r="Z78" s="274"/>
    </row>
    <row r="79" spans="1:26" x14ac:dyDescent="0.3">
      <c r="A79" s="241"/>
      <c r="B79" s="2"/>
      <c r="C79" s="2"/>
      <c r="D79" s="3"/>
      <c r="E79" s="59"/>
      <c r="F79" s="60"/>
      <c r="G79" s="59"/>
      <c r="H79" s="248">
        <f t="shared" si="1"/>
        <v>1</v>
      </c>
      <c r="I79" s="117">
        <f t="shared" si="5"/>
        <v>0</v>
      </c>
      <c r="J79" s="117">
        <f t="shared" si="4"/>
        <v>0</v>
      </c>
      <c r="K79" s="117">
        <f t="shared" si="6"/>
        <v>0</v>
      </c>
      <c r="L79" s="117">
        <f t="shared" si="2"/>
        <v>0</v>
      </c>
      <c r="M79" s="117">
        <f t="shared" si="3"/>
        <v>0</v>
      </c>
      <c r="N79" s="271"/>
      <c r="O79" s="276"/>
      <c r="P79" s="292"/>
      <c r="Q79" s="274"/>
      <c r="R79" s="274"/>
      <c r="S79" s="274"/>
      <c r="T79" s="274"/>
      <c r="U79" s="274"/>
      <c r="V79" s="274"/>
      <c r="W79" s="274"/>
      <c r="X79" s="274"/>
      <c r="Y79" s="274"/>
      <c r="Z79" s="274"/>
    </row>
    <row r="80" spans="1:26" x14ac:dyDescent="0.3">
      <c r="A80" s="241"/>
      <c r="B80" s="2"/>
      <c r="C80" s="2"/>
      <c r="D80" s="3"/>
      <c r="E80" s="59"/>
      <c r="F80" s="60"/>
      <c r="G80" s="59"/>
      <c r="H80" s="248">
        <f t="shared" si="1"/>
        <v>1</v>
      </c>
      <c r="I80" s="117">
        <f t="shared" si="5"/>
        <v>0</v>
      </c>
      <c r="J80" s="117">
        <f t="shared" si="4"/>
        <v>0</v>
      </c>
      <c r="K80" s="117">
        <f t="shared" si="6"/>
        <v>0</v>
      </c>
      <c r="L80" s="117">
        <f t="shared" si="2"/>
        <v>0</v>
      </c>
      <c r="M80" s="117">
        <f t="shared" si="3"/>
        <v>0</v>
      </c>
      <c r="N80" s="271"/>
      <c r="O80" s="276"/>
      <c r="P80" s="292"/>
      <c r="Q80" s="274"/>
      <c r="R80" s="274"/>
      <c r="S80" s="274"/>
      <c r="T80" s="274"/>
      <c r="U80" s="274"/>
      <c r="V80" s="274"/>
      <c r="W80" s="274"/>
      <c r="X80" s="274"/>
      <c r="Y80" s="274"/>
      <c r="Z80" s="274"/>
    </row>
    <row r="81" spans="1:26" x14ac:dyDescent="0.3">
      <c r="A81" s="241"/>
      <c r="B81" s="2"/>
      <c r="C81" s="2"/>
      <c r="D81" s="3"/>
      <c r="E81" s="59"/>
      <c r="F81" s="60"/>
      <c r="G81" s="59"/>
      <c r="H81" s="248">
        <f t="shared" si="1"/>
        <v>1</v>
      </c>
      <c r="I81" s="117">
        <f t="shared" si="5"/>
        <v>0</v>
      </c>
      <c r="J81" s="117">
        <f t="shared" si="4"/>
        <v>0</v>
      </c>
      <c r="K81" s="117">
        <f t="shared" si="6"/>
        <v>0</v>
      </c>
      <c r="L81" s="117">
        <f t="shared" si="2"/>
        <v>0</v>
      </c>
      <c r="M81" s="117">
        <f t="shared" si="3"/>
        <v>0</v>
      </c>
      <c r="N81" s="271"/>
      <c r="O81" s="276"/>
      <c r="P81" s="292"/>
      <c r="Q81" s="274"/>
      <c r="R81" s="274"/>
      <c r="S81" s="274"/>
      <c r="T81" s="274"/>
      <c r="U81" s="274"/>
      <c r="V81" s="274"/>
      <c r="W81" s="274"/>
      <c r="X81" s="274"/>
      <c r="Y81" s="274"/>
      <c r="Z81" s="274"/>
    </row>
    <row r="82" spans="1:26" x14ac:dyDescent="0.3">
      <c r="A82" s="241"/>
      <c r="B82" s="2"/>
      <c r="C82" s="2"/>
      <c r="D82" s="3"/>
      <c r="E82" s="59"/>
      <c r="F82" s="60"/>
      <c r="G82" s="59"/>
      <c r="H82" s="248">
        <f t="shared" si="1"/>
        <v>1</v>
      </c>
      <c r="I82" s="117">
        <f t="shared" si="5"/>
        <v>0</v>
      </c>
      <c r="J82" s="117">
        <f t="shared" si="4"/>
        <v>0</v>
      </c>
      <c r="K82" s="117">
        <f t="shared" si="6"/>
        <v>0</v>
      </c>
      <c r="L82" s="117">
        <f t="shared" si="2"/>
        <v>0</v>
      </c>
      <c r="M82" s="117">
        <f t="shared" si="3"/>
        <v>0</v>
      </c>
      <c r="N82" s="271"/>
      <c r="O82" s="276"/>
      <c r="P82" s="292"/>
      <c r="Q82" s="274"/>
      <c r="R82" s="274"/>
      <c r="S82" s="274"/>
      <c r="T82" s="274"/>
      <c r="U82" s="274"/>
      <c r="V82" s="274"/>
      <c r="W82" s="274"/>
      <c r="X82" s="274"/>
      <c r="Y82" s="274"/>
      <c r="Z82" s="274"/>
    </row>
    <row r="83" spans="1:26" x14ac:dyDescent="0.3">
      <c r="A83" s="241"/>
      <c r="B83" s="2"/>
      <c r="C83" s="2"/>
      <c r="D83" s="3"/>
      <c r="E83" s="59"/>
      <c r="F83" s="60"/>
      <c r="G83" s="59"/>
      <c r="H83" s="248">
        <f t="shared" si="1"/>
        <v>1</v>
      </c>
      <c r="I83" s="117">
        <f t="shared" si="5"/>
        <v>0</v>
      </c>
      <c r="J83" s="117">
        <f t="shared" si="4"/>
        <v>0</v>
      </c>
      <c r="K83" s="117">
        <f t="shared" si="6"/>
        <v>0</v>
      </c>
      <c r="L83" s="117">
        <f t="shared" si="2"/>
        <v>0</v>
      </c>
      <c r="M83" s="117">
        <f t="shared" si="3"/>
        <v>0</v>
      </c>
      <c r="N83" s="271"/>
      <c r="O83" s="276"/>
      <c r="P83" s="292"/>
      <c r="Q83" s="274"/>
      <c r="R83" s="274"/>
      <c r="S83" s="274"/>
      <c r="T83" s="274"/>
      <c r="U83" s="274"/>
      <c r="V83" s="274"/>
      <c r="W83" s="274"/>
      <c r="X83" s="274"/>
      <c r="Y83" s="274"/>
      <c r="Z83" s="274"/>
    </row>
    <row r="84" spans="1:26" x14ac:dyDescent="0.3">
      <c r="A84" s="241"/>
      <c r="B84" s="2"/>
      <c r="C84" s="2"/>
      <c r="D84" s="3"/>
      <c r="E84" s="59"/>
      <c r="F84" s="60"/>
      <c r="G84" s="59"/>
      <c r="H84" s="248">
        <f t="shared" si="1"/>
        <v>1</v>
      </c>
      <c r="I84" s="117">
        <f t="shared" si="5"/>
        <v>0</v>
      </c>
      <c r="J84" s="117">
        <f t="shared" ref="J84:J362" si="7">F84*I84</f>
        <v>0</v>
      </c>
      <c r="K84" s="117">
        <f t="shared" si="6"/>
        <v>0</v>
      </c>
      <c r="L84" s="117">
        <f t="shared" si="2"/>
        <v>0</v>
      </c>
      <c r="M84" s="117">
        <f t="shared" si="3"/>
        <v>0</v>
      </c>
      <c r="N84" s="271"/>
      <c r="O84" s="276"/>
      <c r="P84" s="292"/>
      <c r="Q84" s="274"/>
      <c r="R84" s="274"/>
      <c r="S84" s="274"/>
      <c r="T84" s="274"/>
      <c r="U84" s="274"/>
      <c r="V84" s="274"/>
      <c r="W84" s="274"/>
      <c r="X84" s="274"/>
      <c r="Y84" s="274"/>
      <c r="Z84" s="274"/>
    </row>
    <row r="85" spans="1:26" x14ac:dyDescent="0.3">
      <c r="A85" s="241"/>
      <c r="B85" s="2"/>
      <c r="C85" s="2"/>
      <c r="D85" s="3"/>
      <c r="E85" s="59"/>
      <c r="F85" s="60"/>
      <c r="G85" s="59"/>
      <c r="H85" s="248">
        <f t="shared" si="1"/>
        <v>1</v>
      </c>
      <c r="I85" s="117">
        <f t="shared" ref="I85:I362" si="8">1*E85</f>
        <v>0</v>
      </c>
      <c r="J85" s="117">
        <f t="shared" si="7"/>
        <v>0</v>
      </c>
      <c r="K85" s="117">
        <f t="shared" ref="K85:K362" si="9">$K$13*J85</f>
        <v>0</v>
      </c>
      <c r="L85" s="117">
        <f t="shared" si="2"/>
        <v>0</v>
      </c>
      <c r="M85" s="117">
        <f t="shared" si="3"/>
        <v>0</v>
      </c>
      <c r="N85" s="271"/>
      <c r="O85" s="276"/>
      <c r="P85" s="292"/>
      <c r="Q85" s="274"/>
      <c r="R85" s="274"/>
      <c r="S85" s="274"/>
      <c r="T85" s="274"/>
      <c r="U85" s="274"/>
      <c r="V85" s="274"/>
      <c r="W85" s="274"/>
      <c r="X85" s="274"/>
      <c r="Y85" s="274"/>
      <c r="Z85" s="274"/>
    </row>
    <row r="86" spans="1:26" x14ac:dyDescent="0.3">
      <c r="A86" s="241"/>
      <c r="B86" s="2"/>
      <c r="C86" s="2"/>
      <c r="D86" s="3"/>
      <c r="E86" s="59"/>
      <c r="F86" s="60"/>
      <c r="G86" s="59"/>
      <c r="H86" s="248">
        <f t="shared" ref="H86:H362" si="10">100%-G86</f>
        <v>1</v>
      </c>
      <c r="I86" s="117">
        <f t="shared" si="8"/>
        <v>0</v>
      </c>
      <c r="J86" s="117">
        <f t="shared" si="7"/>
        <v>0</v>
      </c>
      <c r="K86" s="117">
        <f t="shared" si="9"/>
        <v>0</v>
      </c>
      <c r="L86" s="117">
        <f t="shared" ref="L86:L362" si="11">K86*G86</f>
        <v>0</v>
      </c>
      <c r="M86" s="117">
        <f t="shared" ref="M86:M362" si="12">K86*H86</f>
        <v>0</v>
      </c>
      <c r="N86" s="271"/>
      <c r="O86" s="276"/>
      <c r="P86" s="292"/>
      <c r="Q86" s="274"/>
      <c r="R86" s="274"/>
      <c r="S86" s="274"/>
      <c r="T86" s="274"/>
      <c r="U86" s="274"/>
      <c r="V86" s="274"/>
      <c r="W86" s="274"/>
      <c r="X86" s="274"/>
      <c r="Y86" s="274"/>
      <c r="Z86" s="274"/>
    </row>
    <row r="87" spans="1:26" x14ac:dyDescent="0.3">
      <c r="A87" s="241"/>
      <c r="B87" s="2"/>
      <c r="C87" s="2"/>
      <c r="D87" s="3"/>
      <c r="E87" s="59"/>
      <c r="F87" s="60"/>
      <c r="G87" s="59"/>
      <c r="H87" s="248">
        <f t="shared" si="10"/>
        <v>1</v>
      </c>
      <c r="I87" s="117">
        <f t="shared" si="8"/>
        <v>0</v>
      </c>
      <c r="J87" s="117">
        <f t="shared" si="7"/>
        <v>0</v>
      </c>
      <c r="K87" s="117">
        <f t="shared" si="9"/>
        <v>0</v>
      </c>
      <c r="L87" s="117">
        <f t="shared" si="11"/>
        <v>0</v>
      </c>
      <c r="M87" s="117">
        <f t="shared" si="12"/>
        <v>0</v>
      </c>
      <c r="N87" s="271"/>
      <c r="O87" s="276"/>
      <c r="P87" s="292"/>
      <c r="Q87" s="274"/>
      <c r="R87" s="274"/>
      <c r="S87" s="274"/>
      <c r="T87" s="274"/>
      <c r="U87" s="274"/>
      <c r="V87" s="274"/>
      <c r="W87" s="274"/>
      <c r="X87" s="274"/>
      <c r="Y87" s="274"/>
      <c r="Z87" s="274"/>
    </row>
    <row r="88" spans="1:26" x14ac:dyDescent="0.3">
      <c r="A88" s="241"/>
      <c r="B88" s="2"/>
      <c r="C88" s="2"/>
      <c r="D88" s="3"/>
      <c r="E88" s="59"/>
      <c r="F88" s="60"/>
      <c r="G88" s="59"/>
      <c r="H88" s="248">
        <f t="shared" si="10"/>
        <v>1</v>
      </c>
      <c r="I88" s="117">
        <f t="shared" si="8"/>
        <v>0</v>
      </c>
      <c r="J88" s="117">
        <f t="shared" si="7"/>
        <v>0</v>
      </c>
      <c r="K88" s="117">
        <f t="shared" si="9"/>
        <v>0</v>
      </c>
      <c r="L88" s="117">
        <f t="shared" si="11"/>
        <v>0</v>
      </c>
      <c r="M88" s="117">
        <f t="shared" si="12"/>
        <v>0</v>
      </c>
      <c r="N88" s="271"/>
      <c r="O88" s="276"/>
      <c r="P88" s="292"/>
      <c r="Q88" s="274"/>
      <c r="R88" s="274"/>
      <c r="S88" s="274"/>
      <c r="T88" s="274"/>
      <c r="U88" s="274"/>
      <c r="V88" s="274"/>
      <c r="W88" s="274"/>
      <c r="X88" s="274"/>
      <c r="Y88" s="274"/>
      <c r="Z88" s="274"/>
    </row>
    <row r="89" spans="1:26" x14ac:dyDescent="0.3">
      <c r="A89" s="241"/>
      <c r="B89" s="2"/>
      <c r="C89" s="2"/>
      <c r="D89" s="3"/>
      <c r="E89" s="59"/>
      <c r="F89" s="60"/>
      <c r="G89" s="59"/>
      <c r="H89" s="248">
        <f t="shared" si="10"/>
        <v>1</v>
      </c>
      <c r="I89" s="117">
        <f t="shared" si="8"/>
        <v>0</v>
      </c>
      <c r="J89" s="117">
        <f t="shared" si="7"/>
        <v>0</v>
      </c>
      <c r="K89" s="117">
        <f t="shared" si="9"/>
        <v>0</v>
      </c>
      <c r="L89" s="117">
        <f t="shared" si="11"/>
        <v>0</v>
      </c>
      <c r="M89" s="117">
        <f t="shared" si="12"/>
        <v>0</v>
      </c>
      <c r="N89" s="271"/>
      <c r="O89" s="276"/>
      <c r="P89" s="292"/>
      <c r="Q89" s="274"/>
      <c r="R89" s="274"/>
      <c r="S89" s="274"/>
      <c r="T89" s="274"/>
      <c r="U89" s="274"/>
      <c r="V89" s="274"/>
      <c r="W89" s="274"/>
      <c r="X89" s="274"/>
      <c r="Y89" s="274"/>
      <c r="Z89" s="274"/>
    </row>
    <row r="90" spans="1:26" x14ac:dyDescent="0.3">
      <c r="A90" s="241"/>
      <c r="B90" s="2"/>
      <c r="C90" s="2"/>
      <c r="D90" s="3"/>
      <c r="E90" s="59"/>
      <c r="F90" s="60"/>
      <c r="G90" s="59"/>
      <c r="H90" s="248">
        <f t="shared" si="10"/>
        <v>1</v>
      </c>
      <c r="I90" s="117">
        <f t="shared" si="8"/>
        <v>0</v>
      </c>
      <c r="J90" s="117">
        <f t="shared" si="7"/>
        <v>0</v>
      </c>
      <c r="K90" s="117">
        <f t="shared" si="9"/>
        <v>0</v>
      </c>
      <c r="L90" s="117">
        <f t="shared" si="11"/>
        <v>0</v>
      </c>
      <c r="M90" s="117">
        <f t="shared" si="12"/>
        <v>0</v>
      </c>
      <c r="N90" s="271"/>
      <c r="O90" s="276"/>
      <c r="P90" s="292"/>
      <c r="Q90" s="274"/>
      <c r="R90" s="274"/>
      <c r="S90" s="274"/>
      <c r="T90" s="274"/>
      <c r="U90" s="274"/>
      <c r="V90" s="274"/>
      <c r="W90" s="274"/>
      <c r="X90" s="274"/>
      <c r="Y90" s="274"/>
      <c r="Z90" s="274"/>
    </row>
    <row r="91" spans="1:26" x14ac:dyDescent="0.3">
      <c r="A91" s="241"/>
      <c r="B91" s="2"/>
      <c r="C91" s="2"/>
      <c r="D91" s="3"/>
      <c r="E91" s="59"/>
      <c r="F91" s="60"/>
      <c r="G91" s="59"/>
      <c r="H91" s="248">
        <f t="shared" si="10"/>
        <v>1</v>
      </c>
      <c r="I91" s="117">
        <f t="shared" si="8"/>
        <v>0</v>
      </c>
      <c r="J91" s="117">
        <f t="shared" si="7"/>
        <v>0</v>
      </c>
      <c r="K91" s="117">
        <f t="shared" si="9"/>
        <v>0</v>
      </c>
      <c r="L91" s="117">
        <f t="shared" si="11"/>
        <v>0</v>
      </c>
      <c r="M91" s="117">
        <f t="shared" si="12"/>
        <v>0</v>
      </c>
      <c r="N91" s="271"/>
      <c r="O91" s="276"/>
      <c r="P91" s="292"/>
      <c r="Q91" s="274"/>
      <c r="R91" s="274"/>
      <c r="S91" s="274"/>
      <c r="T91" s="274"/>
      <c r="U91" s="274"/>
      <c r="V91" s="274"/>
      <c r="W91" s="274"/>
      <c r="X91" s="274"/>
      <c r="Y91" s="274"/>
      <c r="Z91" s="274"/>
    </row>
    <row r="92" spans="1:26" x14ac:dyDescent="0.3">
      <c r="A92" s="241"/>
      <c r="B92" s="2"/>
      <c r="C92" s="2"/>
      <c r="D92" s="3"/>
      <c r="E92" s="59"/>
      <c r="F92" s="60"/>
      <c r="G92" s="59"/>
      <c r="H92" s="248">
        <f t="shared" si="10"/>
        <v>1</v>
      </c>
      <c r="I92" s="117">
        <f t="shared" ref="I92:I108" si="13">1*E92</f>
        <v>0</v>
      </c>
      <c r="J92" s="117">
        <f t="shared" ref="J92:J108" si="14">F92*I92</f>
        <v>0</v>
      </c>
      <c r="K92" s="117">
        <f t="shared" ref="K92:K108" si="15">$K$13*J92</f>
        <v>0</v>
      </c>
      <c r="L92" s="117">
        <f t="shared" ref="L92:L108" si="16">K92*G92</f>
        <v>0</v>
      </c>
      <c r="M92" s="117">
        <f t="shared" ref="M92:M108" si="17">K92*H92</f>
        <v>0</v>
      </c>
      <c r="N92" s="271"/>
      <c r="O92" s="276"/>
      <c r="P92" s="292"/>
      <c r="Q92" s="274"/>
      <c r="R92" s="274"/>
      <c r="S92" s="274"/>
      <c r="T92" s="274"/>
      <c r="U92" s="274"/>
      <c r="V92" s="274"/>
      <c r="W92" s="274"/>
      <c r="X92" s="274"/>
      <c r="Y92" s="274"/>
      <c r="Z92" s="274"/>
    </row>
    <row r="93" spans="1:26" x14ac:dyDescent="0.3">
      <c r="A93" s="241"/>
      <c r="B93" s="2"/>
      <c r="C93" s="2"/>
      <c r="D93" s="3"/>
      <c r="E93" s="59"/>
      <c r="F93" s="60"/>
      <c r="G93" s="59"/>
      <c r="H93" s="248">
        <f t="shared" si="10"/>
        <v>1</v>
      </c>
      <c r="I93" s="117">
        <f t="shared" si="13"/>
        <v>0</v>
      </c>
      <c r="J93" s="117">
        <f t="shared" si="14"/>
        <v>0</v>
      </c>
      <c r="K93" s="117">
        <f t="shared" si="15"/>
        <v>0</v>
      </c>
      <c r="L93" s="117">
        <f t="shared" si="16"/>
        <v>0</v>
      </c>
      <c r="M93" s="117">
        <f t="shared" si="17"/>
        <v>0</v>
      </c>
      <c r="N93" s="271"/>
      <c r="O93" s="276"/>
      <c r="P93" s="292"/>
      <c r="Q93" s="274"/>
      <c r="R93" s="274"/>
      <c r="S93" s="274"/>
      <c r="T93" s="274"/>
      <c r="U93" s="274"/>
      <c r="V93" s="274"/>
      <c r="W93" s="274"/>
      <c r="X93" s="274"/>
      <c r="Y93" s="274"/>
      <c r="Z93" s="274"/>
    </row>
    <row r="94" spans="1:26" x14ac:dyDescent="0.3">
      <c r="A94" s="241"/>
      <c r="B94" s="2"/>
      <c r="C94" s="2"/>
      <c r="D94" s="3"/>
      <c r="E94" s="59"/>
      <c r="F94" s="60"/>
      <c r="G94" s="59"/>
      <c r="H94" s="248">
        <f t="shared" si="10"/>
        <v>1</v>
      </c>
      <c r="I94" s="117">
        <f t="shared" si="13"/>
        <v>0</v>
      </c>
      <c r="J94" s="117">
        <f t="shared" si="14"/>
        <v>0</v>
      </c>
      <c r="K94" s="117">
        <f t="shared" si="15"/>
        <v>0</v>
      </c>
      <c r="L94" s="117">
        <f t="shared" si="16"/>
        <v>0</v>
      </c>
      <c r="M94" s="117">
        <f t="shared" si="17"/>
        <v>0</v>
      </c>
      <c r="N94" s="271"/>
      <c r="O94" s="276"/>
      <c r="P94" s="292"/>
      <c r="Q94" s="274"/>
      <c r="R94" s="274"/>
      <c r="S94" s="274"/>
      <c r="T94" s="274"/>
      <c r="U94" s="274"/>
      <c r="V94" s="274"/>
      <c r="W94" s="274"/>
      <c r="X94" s="274"/>
      <c r="Y94" s="274"/>
      <c r="Z94" s="274"/>
    </row>
    <row r="95" spans="1:26" x14ac:dyDescent="0.3">
      <c r="A95" s="241"/>
      <c r="B95" s="2"/>
      <c r="C95" s="2"/>
      <c r="D95" s="3"/>
      <c r="E95" s="59"/>
      <c r="F95" s="60"/>
      <c r="G95" s="59"/>
      <c r="H95" s="248">
        <f t="shared" si="10"/>
        <v>1</v>
      </c>
      <c r="I95" s="117">
        <f t="shared" si="13"/>
        <v>0</v>
      </c>
      <c r="J95" s="117">
        <f t="shared" si="14"/>
        <v>0</v>
      </c>
      <c r="K95" s="117">
        <f t="shared" si="15"/>
        <v>0</v>
      </c>
      <c r="L95" s="117">
        <f t="shared" si="16"/>
        <v>0</v>
      </c>
      <c r="M95" s="117">
        <f t="shared" si="17"/>
        <v>0</v>
      </c>
      <c r="N95" s="271"/>
      <c r="O95" s="276"/>
      <c r="P95" s="292"/>
      <c r="Q95" s="274"/>
      <c r="R95" s="274"/>
      <c r="S95" s="274"/>
      <c r="T95" s="274"/>
      <c r="U95" s="274"/>
      <c r="V95" s="274"/>
      <c r="W95" s="274"/>
      <c r="X95" s="274"/>
      <c r="Y95" s="274"/>
      <c r="Z95" s="274"/>
    </row>
    <row r="96" spans="1:26" x14ac:dyDescent="0.3">
      <c r="A96" s="241"/>
      <c r="B96" s="2"/>
      <c r="C96" s="2"/>
      <c r="D96" s="3"/>
      <c r="E96" s="59"/>
      <c r="F96" s="60"/>
      <c r="G96" s="59"/>
      <c r="H96" s="248">
        <f t="shared" si="10"/>
        <v>1</v>
      </c>
      <c r="I96" s="117">
        <f t="shared" si="13"/>
        <v>0</v>
      </c>
      <c r="J96" s="117">
        <f t="shared" si="14"/>
        <v>0</v>
      </c>
      <c r="K96" s="117">
        <f t="shared" si="15"/>
        <v>0</v>
      </c>
      <c r="L96" s="117">
        <f t="shared" si="16"/>
        <v>0</v>
      </c>
      <c r="M96" s="117">
        <f t="shared" si="17"/>
        <v>0</v>
      </c>
      <c r="N96" s="271"/>
      <c r="O96" s="276"/>
      <c r="P96" s="292"/>
      <c r="Q96" s="274"/>
      <c r="R96" s="274"/>
      <c r="S96" s="274"/>
      <c r="T96" s="274"/>
      <c r="U96" s="274"/>
      <c r="V96" s="274"/>
      <c r="W96" s="274"/>
      <c r="X96" s="274"/>
      <c r="Y96" s="274"/>
      <c r="Z96" s="274"/>
    </row>
    <row r="97" spans="1:26" x14ac:dyDescent="0.3">
      <c r="A97" s="241"/>
      <c r="B97" s="2"/>
      <c r="C97" s="2"/>
      <c r="D97" s="3"/>
      <c r="E97" s="59"/>
      <c r="F97" s="60"/>
      <c r="G97" s="59"/>
      <c r="H97" s="248">
        <f t="shared" si="10"/>
        <v>1</v>
      </c>
      <c r="I97" s="117">
        <f t="shared" si="13"/>
        <v>0</v>
      </c>
      <c r="J97" s="117">
        <f t="shared" si="14"/>
        <v>0</v>
      </c>
      <c r="K97" s="117">
        <f t="shared" si="15"/>
        <v>0</v>
      </c>
      <c r="L97" s="117">
        <f t="shared" si="16"/>
        <v>0</v>
      </c>
      <c r="M97" s="117">
        <f t="shared" si="17"/>
        <v>0</v>
      </c>
      <c r="N97" s="271"/>
      <c r="O97" s="276"/>
      <c r="P97" s="292"/>
      <c r="Q97" s="274"/>
      <c r="R97" s="274"/>
      <c r="S97" s="274"/>
      <c r="T97" s="274"/>
      <c r="U97" s="274"/>
      <c r="V97" s="274"/>
      <c r="W97" s="274"/>
      <c r="X97" s="274"/>
      <c r="Y97" s="274"/>
      <c r="Z97" s="274"/>
    </row>
    <row r="98" spans="1:26" x14ac:dyDescent="0.3">
      <c r="A98" s="241"/>
      <c r="B98" s="2"/>
      <c r="C98" s="2"/>
      <c r="D98" s="3"/>
      <c r="E98" s="59"/>
      <c r="F98" s="60"/>
      <c r="G98" s="59"/>
      <c r="H98" s="248">
        <f t="shared" si="10"/>
        <v>1</v>
      </c>
      <c r="I98" s="117">
        <f t="shared" si="13"/>
        <v>0</v>
      </c>
      <c r="J98" s="117">
        <f t="shared" si="14"/>
        <v>0</v>
      </c>
      <c r="K98" s="117">
        <f t="shared" si="15"/>
        <v>0</v>
      </c>
      <c r="L98" s="117">
        <f t="shared" si="16"/>
        <v>0</v>
      </c>
      <c r="M98" s="117">
        <f t="shared" si="17"/>
        <v>0</v>
      </c>
      <c r="N98" s="271"/>
      <c r="O98" s="276"/>
      <c r="P98" s="292"/>
      <c r="Q98" s="274"/>
      <c r="R98" s="274"/>
      <c r="S98" s="274"/>
      <c r="T98" s="274"/>
      <c r="U98" s="274"/>
      <c r="V98" s="274"/>
      <c r="W98" s="274"/>
      <c r="X98" s="274"/>
      <c r="Y98" s="274"/>
      <c r="Z98" s="274"/>
    </row>
    <row r="99" spans="1:26" x14ac:dyDescent="0.3">
      <c r="A99" s="241"/>
      <c r="B99" s="2"/>
      <c r="C99" s="2"/>
      <c r="D99" s="3"/>
      <c r="E99" s="59"/>
      <c r="F99" s="60"/>
      <c r="G99" s="59"/>
      <c r="H99" s="248">
        <f t="shared" si="10"/>
        <v>1</v>
      </c>
      <c r="I99" s="117">
        <f t="shared" si="13"/>
        <v>0</v>
      </c>
      <c r="J99" s="117">
        <f t="shared" si="14"/>
        <v>0</v>
      </c>
      <c r="K99" s="117">
        <f t="shared" si="15"/>
        <v>0</v>
      </c>
      <c r="L99" s="117">
        <f t="shared" si="16"/>
        <v>0</v>
      </c>
      <c r="M99" s="117">
        <f t="shared" si="17"/>
        <v>0</v>
      </c>
      <c r="N99" s="271"/>
      <c r="O99" s="276"/>
      <c r="P99" s="292"/>
      <c r="Q99" s="274"/>
      <c r="R99" s="274"/>
      <c r="S99" s="274"/>
      <c r="T99" s="274"/>
      <c r="U99" s="274"/>
      <c r="V99" s="274"/>
      <c r="W99" s="274"/>
      <c r="X99" s="274"/>
      <c r="Y99" s="274"/>
      <c r="Z99" s="274"/>
    </row>
    <row r="100" spans="1:26" x14ac:dyDescent="0.3">
      <c r="A100" s="241"/>
      <c r="B100" s="2"/>
      <c r="C100" s="2"/>
      <c r="D100" s="3"/>
      <c r="E100" s="59"/>
      <c r="F100" s="60"/>
      <c r="G100" s="59"/>
      <c r="H100" s="248">
        <f t="shared" si="10"/>
        <v>1</v>
      </c>
      <c r="I100" s="117">
        <f t="shared" si="13"/>
        <v>0</v>
      </c>
      <c r="J100" s="117">
        <f t="shared" si="14"/>
        <v>0</v>
      </c>
      <c r="K100" s="117">
        <f t="shared" si="15"/>
        <v>0</v>
      </c>
      <c r="L100" s="117">
        <f t="shared" si="16"/>
        <v>0</v>
      </c>
      <c r="M100" s="117">
        <f t="shared" si="17"/>
        <v>0</v>
      </c>
      <c r="N100" s="271"/>
      <c r="O100" s="276"/>
      <c r="P100" s="292"/>
      <c r="Q100" s="274"/>
      <c r="R100" s="274"/>
      <c r="S100" s="274"/>
      <c r="T100" s="274"/>
      <c r="U100" s="274"/>
      <c r="V100" s="274"/>
      <c r="W100" s="274"/>
      <c r="X100" s="274"/>
      <c r="Y100" s="274"/>
      <c r="Z100" s="274"/>
    </row>
    <row r="101" spans="1:26" x14ac:dyDescent="0.3">
      <c r="A101" s="241"/>
      <c r="B101" s="2"/>
      <c r="C101" s="2"/>
      <c r="D101" s="3"/>
      <c r="E101" s="59"/>
      <c r="F101" s="60"/>
      <c r="G101" s="59"/>
      <c r="H101" s="248">
        <f t="shared" si="10"/>
        <v>1</v>
      </c>
      <c r="I101" s="117">
        <f t="shared" si="13"/>
        <v>0</v>
      </c>
      <c r="J101" s="117">
        <f t="shared" si="14"/>
        <v>0</v>
      </c>
      <c r="K101" s="117">
        <f t="shared" si="15"/>
        <v>0</v>
      </c>
      <c r="L101" s="117">
        <f t="shared" si="16"/>
        <v>0</v>
      </c>
      <c r="M101" s="117">
        <f t="shared" si="17"/>
        <v>0</v>
      </c>
      <c r="N101" s="271"/>
      <c r="O101" s="276"/>
      <c r="P101" s="292"/>
      <c r="Q101" s="274"/>
      <c r="R101" s="274"/>
      <c r="S101" s="274"/>
      <c r="T101" s="274"/>
      <c r="U101" s="274"/>
      <c r="V101" s="274"/>
      <c r="W101" s="274"/>
      <c r="X101" s="274"/>
      <c r="Y101" s="274"/>
      <c r="Z101" s="274"/>
    </row>
    <row r="102" spans="1:26" x14ac:dyDescent="0.3">
      <c r="A102" s="241"/>
      <c r="B102" s="2"/>
      <c r="C102" s="2"/>
      <c r="D102" s="3"/>
      <c r="E102" s="59"/>
      <c r="F102" s="60"/>
      <c r="G102" s="59"/>
      <c r="H102" s="248">
        <f t="shared" si="10"/>
        <v>1</v>
      </c>
      <c r="I102" s="117">
        <f t="shared" si="13"/>
        <v>0</v>
      </c>
      <c r="J102" s="117">
        <f t="shared" si="14"/>
        <v>0</v>
      </c>
      <c r="K102" s="117">
        <f t="shared" si="15"/>
        <v>0</v>
      </c>
      <c r="L102" s="117">
        <f t="shared" si="16"/>
        <v>0</v>
      </c>
      <c r="M102" s="117">
        <f t="shared" si="17"/>
        <v>0</v>
      </c>
      <c r="N102" s="271"/>
      <c r="O102" s="276"/>
      <c r="P102" s="292"/>
      <c r="Q102" s="274"/>
      <c r="R102" s="274"/>
      <c r="S102" s="274"/>
      <c r="T102" s="274"/>
      <c r="U102" s="274"/>
      <c r="V102" s="274"/>
      <c r="W102" s="274"/>
      <c r="X102" s="274"/>
      <c r="Y102" s="274"/>
      <c r="Z102" s="274"/>
    </row>
    <row r="103" spans="1:26" x14ac:dyDescent="0.3">
      <c r="A103" s="241"/>
      <c r="B103" s="2"/>
      <c r="C103" s="2"/>
      <c r="D103" s="3"/>
      <c r="E103" s="59"/>
      <c r="F103" s="60"/>
      <c r="G103" s="59"/>
      <c r="H103" s="248">
        <f t="shared" si="10"/>
        <v>1</v>
      </c>
      <c r="I103" s="117">
        <f t="shared" si="13"/>
        <v>0</v>
      </c>
      <c r="J103" s="117">
        <f t="shared" si="14"/>
        <v>0</v>
      </c>
      <c r="K103" s="117">
        <f t="shared" si="15"/>
        <v>0</v>
      </c>
      <c r="L103" s="117">
        <f t="shared" si="16"/>
        <v>0</v>
      </c>
      <c r="M103" s="117">
        <f t="shared" si="17"/>
        <v>0</v>
      </c>
      <c r="N103" s="271"/>
      <c r="O103" s="276"/>
      <c r="P103" s="292"/>
      <c r="Q103" s="274"/>
      <c r="R103" s="274"/>
      <c r="S103" s="274"/>
      <c r="T103" s="274"/>
      <c r="U103" s="274"/>
      <c r="V103" s="274"/>
      <c r="W103" s="274"/>
      <c r="X103" s="274"/>
      <c r="Y103" s="274"/>
      <c r="Z103" s="274"/>
    </row>
    <row r="104" spans="1:26" x14ac:dyDescent="0.3">
      <c r="A104" s="241"/>
      <c r="B104" s="2"/>
      <c r="C104" s="2"/>
      <c r="D104" s="3"/>
      <c r="E104" s="59"/>
      <c r="F104" s="60"/>
      <c r="G104" s="59"/>
      <c r="H104" s="248">
        <f t="shared" si="10"/>
        <v>1</v>
      </c>
      <c r="I104" s="117">
        <f t="shared" si="13"/>
        <v>0</v>
      </c>
      <c r="J104" s="117">
        <f t="shared" si="14"/>
        <v>0</v>
      </c>
      <c r="K104" s="117">
        <f t="shared" si="15"/>
        <v>0</v>
      </c>
      <c r="L104" s="117">
        <f t="shared" si="16"/>
        <v>0</v>
      </c>
      <c r="M104" s="117">
        <f t="shared" si="17"/>
        <v>0</v>
      </c>
      <c r="N104" s="271"/>
      <c r="O104" s="276"/>
      <c r="P104" s="292"/>
      <c r="Q104" s="274"/>
      <c r="R104" s="274"/>
      <c r="S104" s="274"/>
      <c r="T104" s="274"/>
      <c r="U104" s="274"/>
      <c r="V104" s="274"/>
      <c r="W104" s="274"/>
      <c r="X104" s="274"/>
      <c r="Y104" s="274"/>
      <c r="Z104" s="274"/>
    </row>
    <row r="105" spans="1:26" x14ac:dyDescent="0.3">
      <c r="A105" s="241"/>
      <c r="B105" s="2"/>
      <c r="C105" s="2"/>
      <c r="D105" s="3"/>
      <c r="E105" s="59"/>
      <c r="F105" s="60"/>
      <c r="G105" s="59"/>
      <c r="H105" s="248">
        <f t="shared" si="10"/>
        <v>1</v>
      </c>
      <c r="I105" s="117">
        <f t="shared" si="13"/>
        <v>0</v>
      </c>
      <c r="J105" s="117">
        <f t="shared" si="14"/>
        <v>0</v>
      </c>
      <c r="K105" s="117">
        <f t="shared" si="15"/>
        <v>0</v>
      </c>
      <c r="L105" s="117">
        <f t="shared" si="16"/>
        <v>0</v>
      </c>
      <c r="M105" s="117">
        <f t="shared" si="17"/>
        <v>0</v>
      </c>
      <c r="N105" s="271"/>
      <c r="O105" s="276"/>
      <c r="P105" s="292"/>
      <c r="Q105" s="274"/>
      <c r="R105" s="274"/>
      <c r="S105" s="274"/>
      <c r="T105" s="274"/>
      <c r="U105" s="274"/>
      <c r="V105" s="274"/>
      <c r="W105" s="274"/>
      <c r="X105" s="274"/>
      <c r="Y105" s="274"/>
      <c r="Z105" s="274"/>
    </row>
    <row r="106" spans="1:26" x14ac:dyDescent="0.3">
      <c r="A106" s="241"/>
      <c r="B106" s="2"/>
      <c r="C106" s="2"/>
      <c r="D106" s="3"/>
      <c r="E106" s="59"/>
      <c r="F106" s="60"/>
      <c r="G106" s="59"/>
      <c r="H106" s="248">
        <f t="shared" si="10"/>
        <v>1</v>
      </c>
      <c r="I106" s="117">
        <f t="shared" si="13"/>
        <v>0</v>
      </c>
      <c r="J106" s="117">
        <f t="shared" si="14"/>
        <v>0</v>
      </c>
      <c r="K106" s="117">
        <f t="shared" si="15"/>
        <v>0</v>
      </c>
      <c r="L106" s="117">
        <f t="shared" si="16"/>
        <v>0</v>
      </c>
      <c r="M106" s="117">
        <f t="shared" si="17"/>
        <v>0</v>
      </c>
      <c r="N106" s="271"/>
      <c r="O106" s="276"/>
      <c r="P106" s="292"/>
      <c r="Q106" s="274"/>
      <c r="R106" s="274"/>
      <c r="S106" s="274"/>
      <c r="T106" s="274"/>
      <c r="U106" s="274"/>
      <c r="V106" s="274"/>
      <c r="W106" s="274"/>
      <c r="X106" s="274"/>
      <c r="Y106" s="274"/>
      <c r="Z106" s="274"/>
    </row>
    <row r="107" spans="1:26" x14ac:dyDescent="0.3">
      <c r="A107" s="241"/>
      <c r="B107" s="2"/>
      <c r="C107" s="2"/>
      <c r="D107" s="3"/>
      <c r="E107" s="59"/>
      <c r="F107" s="60"/>
      <c r="G107" s="59"/>
      <c r="H107" s="248">
        <f t="shared" si="10"/>
        <v>1</v>
      </c>
      <c r="I107" s="117">
        <f t="shared" si="13"/>
        <v>0</v>
      </c>
      <c r="J107" s="117">
        <f t="shared" si="14"/>
        <v>0</v>
      </c>
      <c r="K107" s="117">
        <f t="shared" si="15"/>
        <v>0</v>
      </c>
      <c r="L107" s="117">
        <f t="shared" si="16"/>
        <v>0</v>
      </c>
      <c r="M107" s="117">
        <f t="shared" si="17"/>
        <v>0</v>
      </c>
      <c r="N107" s="271"/>
      <c r="O107" s="276"/>
      <c r="P107" s="292"/>
      <c r="Q107" s="274"/>
      <c r="R107" s="274"/>
      <c r="S107" s="274"/>
      <c r="T107" s="274"/>
      <c r="U107" s="274"/>
      <c r="V107" s="274"/>
      <c r="W107" s="274"/>
      <c r="X107" s="274"/>
      <c r="Y107" s="274"/>
      <c r="Z107" s="274"/>
    </row>
    <row r="108" spans="1:26" x14ac:dyDescent="0.3">
      <c r="A108" s="241"/>
      <c r="B108" s="2"/>
      <c r="C108" s="2"/>
      <c r="D108" s="3"/>
      <c r="E108" s="59"/>
      <c r="F108" s="60"/>
      <c r="G108" s="59"/>
      <c r="H108" s="248">
        <f t="shared" si="10"/>
        <v>1</v>
      </c>
      <c r="I108" s="117">
        <f t="shared" si="13"/>
        <v>0</v>
      </c>
      <c r="J108" s="117">
        <f t="shared" si="14"/>
        <v>0</v>
      </c>
      <c r="K108" s="117">
        <f t="shared" si="15"/>
        <v>0</v>
      </c>
      <c r="L108" s="117">
        <f t="shared" si="16"/>
        <v>0</v>
      </c>
      <c r="M108" s="117">
        <f t="shared" si="17"/>
        <v>0</v>
      </c>
      <c r="N108" s="271"/>
      <c r="O108" s="276"/>
      <c r="P108" s="292"/>
      <c r="Q108" s="274"/>
      <c r="R108" s="274"/>
      <c r="S108" s="274"/>
      <c r="T108" s="274"/>
      <c r="U108" s="274"/>
      <c r="V108" s="274"/>
      <c r="W108" s="274"/>
      <c r="X108" s="274"/>
      <c r="Y108" s="274"/>
      <c r="Z108" s="274"/>
    </row>
    <row r="109" spans="1:26" x14ac:dyDescent="0.3">
      <c r="A109" s="241"/>
      <c r="B109" s="2"/>
      <c r="C109" s="2"/>
      <c r="D109" s="3"/>
      <c r="E109" s="59"/>
      <c r="F109" s="60"/>
      <c r="G109" s="59"/>
      <c r="H109" s="248">
        <f t="shared" si="10"/>
        <v>1</v>
      </c>
      <c r="I109" s="117">
        <f t="shared" ref="I109:I172" si="18">1*E109</f>
        <v>0</v>
      </c>
      <c r="J109" s="117">
        <f t="shared" ref="J109:J172" si="19">F109*I109</f>
        <v>0</v>
      </c>
      <c r="K109" s="117">
        <f t="shared" ref="K109:K172" si="20">$K$13*J109</f>
        <v>0</v>
      </c>
      <c r="L109" s="117">
        <f t="shared" ref="L109:L172" si="21">K109*G109</f>
        <v>0</v>
      </c>
      <c r="M109" s="117">
        <f t="shared" ref="M109:M172" si="22">K109*H109</f>
        <v>0</v>
      </c>
      <c r="N109" s="271"/>
      <c r="O109" s="276"/>
      <c r="P109" s="292"/>
      <c r="Q109" s="274"/>
      <c r="R109" s="274"/>
      <c r="S109" s="274"/>
      <c r="T109" s="274"/>
      <c r="U109" s="274"/>
      <c r="V109" s="274"/>
      <c r="W109" s="274"/>
      <c r="X109" s="274"/>
      <c r="Y109" s="274"/>
      <c r="Z109" s="274"/>
    </row>
    <row r="110" spans="1:26" x14ac:dyDescent="0.3">
      <c r="A110" s="241"/>
      <c r="B110" s="2"/>
      <c r="C110" s="2"/>
      <c r="D110" s="3"/>
      <c r="E110" s="59"/>
      <c r="F110" s="60"/>
      <c r="G110" s="59"/>
      <c r="H110" s="248">
        <f t="shared" si="10"/>
        <v>1</v>
      </c>
      <c r="I110" s="117">
        <f t="shared" si="18"/>
        <v>0</v>
      </c>
      <c r="J110" s="117">
        <f t="shared" si="19"/>
        <v>0</v>
      </c>
      <c r="K110" s="117">
        <f t="shared" si="20"/>
        <v>0</v>
      </c>
      <c r="L110" s="117">
        <f t="shared" si="21"/>
        <v>0</v>
      </c>
      <c r="M110" s="117">
        <f t="shared" si="22"/>
        <v>0</v>
      </c>
      <c r="N110" s="271"/>
      <c r="O110" s="276"/>
      <c r="P110" s="292"/>
      <c r="Q110" s="274"/>
      <c r="R110" s="274"/>
      <c r="S110" s="274"/>
      <c r="T110" s="274"/>
      <c r="U110" s="274"/>
      <c r="V110" s="274"/>
      <c r="W110" s="274"/>
      <c r="X110" s="274"/>
      <c r="Y110" s="274"/>
      <c r="Z110" s="274"/>
    </row>
    <row r="111" spans="1:26" x14ac:dyDescent="0.3">
      <c r="A111" s="241"/>
      <c r="B111" s="2"/>
      <c r="C111" s="2"/>
      <c r="D111" s="3"/>
      <c r="E111" s="59"/>
      <c r="F111" s="60"/>
      <c r="G111" s="59"/>
      <c r="H111" s="248">
        <f t="shared" si="10"/>
        <v>1</v>
      </c>
      <c r="I111" s="117">
        <f t="shared" si="18"/>
        <v>0</v>
      </c>
      <c r="J111" s="117">
        <f t="shared" si="19"/>
        <v>0</v>
      </c>
      <c r="K111" s="117">
        <f t="shared" si="20"/>
        <v>0</v>
      </c>
      <c r="L111" s="117">
        <f t="shared" si="21"/>
        <v>0</v>
      </c>
      <c r="M111" s="117">
        <f t="shared" si="22"/>
        <v>0</v>
      </c>
      <c r="N111" s="271"/>
      <c r="O111" s="276"/>
      <c r="P111" s="292"/>
      <c r="Q111" s="274"/>
      <c r="R111" s="274"/>
      <c r="S111" s="274"/>
      <c r="T111" s="274"/>
      <c r="U111" s="274"/>
      <c r="V111" s="274"/>
      <c r="W111" s="274"/>
      <c r="X111" s="274"/>
      <c r="Y111" s="274"/>
      <c r="Z111" s="274"/>
    </row>
    <row r="112" spans="1:26" x14ac:dyDescent="0.3">
      <c r="A112" s="241"/>
      <c r="B112" s="2"/>
      <c r="C112" s="2"/>
      <c r="D112" s="3"/>
      <c r="E112" s="59"/>
      <c r="F112" s="60"/>
      <c r="G112" s="59"/>
      <c r="H112" s="248">
        <f t="shared" si="10"/>
        <v>1</v>
      </c>
      <c r="I112" s="117">
        <f t="shared" si="18"/>
        <v>0</v>
      </c>
      <c r="J112" s="117">
        <f t="shared" si="19"/>
        <v>0</v>
      </c>
      <c r="K112" s="117">
        <f t="shared" si="20"/>
        <v>0</v>
      </c>
      <c r="L112" s="117">
        <f t="shared" si="21"/>
        <v>0</v>
      </c>
      <c r="M112" s="117">
        <f t="shared" si="22"/>
        <v>0</v>
      </c>
      <c r="N112" s="271"/>
      <c r="O112" s="276"/>
      <c r="P112" s="292"/>
      <c r="Q112" s="274"/>
      <c r="R112" s="274"/>
      <c r="S112" s="274"/>
      <c r="T112" s="274"/>
      <c r="U112" s="274"/>
      <c r="V112" s="274"/>
      <c r="W112" s="274"/>
      <c r="X112" s="274"/>
      <c r="Y112" s="274"/>
      <c r="Z112" s="274"/>
    </row>
    <row r="113" spans="1:26" x14ac:dyDescent="0.3">
      <c r="A113" s="241"/>
      <c r="B113" s="2"/>
      <c r="C113" s="2"/>
      <c r="D113" s="3"/>
      <c r="E113" s="59"/>
      <c r="F113" s="60"/>
      <c r="G113" s="59"/>
      <c r="H113" s="248">
        <f t="shared" si="10"/>
        <v>1</v>
      </c>
      <c r="I113" s="117">
        <f t="shared" si="18"/>
        <v>0</v>
      </c>
      <c r="J113" s="117">
        <f t="shared" si="19"/>
        <v>0</v>
      </c>
      <c r="K113" s="117">
        <f t="shared" si="20"/>
        <v>0</v>
      </c>
      <c r="L113" s="117">
        <f t="shared" si="21"/>
        <v>0</v>
      </c>
      <c r="M113" s="117">
        <f t="shared" si="22"/>
        <v>0</v>
      </c>
      <c r="N113" s="271"/>
      <c r="O113" s="276"/>
      <c r="P113" s="292"/>
      <c r="Q113" s="274"/>
      <c r="R113" s="274"/>
      <c r="S113" s="274"/>
      <c r="T113" s="274"/>
      <c r="U113" s="274"/>
      <c r="V113" s="274"/>
      <c r="W113" s="274"/>
      <c r="X113" s="274"/>
      <c r="Y113" s="274"/>
      <c r="Z113" s="274"/>
    </row>
    <row r="114" spans="1:26" x14ac:dyDescent="0.3">
      <c r="A114" s="241"/>
      <c r="B114" s="2"/>
      <c r="C114" s="2"/>
      <c r="D114" s="3"/>
      <c r="E114" s="59"/>
      <c r="F114" s="60"/>
      <c r="G114" s="59"/>
      <c r="H114" s="248">
        <f t="shared" si="10"/>
        <v>1</v>
      </c>
      <c r="I114" s="117">
        <f t="shared" si="18"/>
        <v>0</v>
      </c>
      <c r="J114" s="117">
        <f t="shared" si="19"/>
        <v>0</v>
      </c>
      <c r="K114" s="117">
        <f t="shared" si="20"/>
        <v>0</v>
      </c>
      <c r="L114" s="117">
        <f t="shared" si="21"/>
        <v>0</v>
      </c>
      <c r="M114" s="117">
        <f t="shared" si="22"/>
        <v>0</v>
      </c>
      <c r="N114" s="271"/>
      <c r="O114" s="276"/>
      <c r="P114" s="292"/>
      <c r="Q114" s="274"/>
      <c r="R114" s="274"/>
      <c r="S114" s="274"/>
      <c r="T114" s="274"/>
      <c r="U114" s="274"/>
      <c r="V114" s="274"/>
      <c r="W114" s="274"/>
      <c r="X114" s="274"/>
      <c r="Y114" s="274"/>
      <c r="Z114" s="274"/>
    </row>
    <row r="115" spans="1:26" x14ac:dyDescent="0.3">
      <c r="A115" s="241"/>
      <c r="B115" s="2"/>
      <c r="C115" s="2"/>
      <c r="D115" s="3"/>
      <c r="E115" s="59"/>
      <c r="F115" s="60"/>
      <c r="G115" s="59"/>
      <c r="H115" s="248">
        <f t="shared" si="10"/>
        <v>1</v>
      </c>
      <c r="I115" s="117">
        <f t="shared" si="18"/>
        <v>0</v>
      </c>
      <c r="J115" s="117">
        <f t="shared" si="19"/>
        <v>0</v>
      </c>
      <c r="K115" s="117">
        <f t="shared" si="20"/>
        <v>0</v>
      </c>
      <c r="L115" s="117">
        <f t="shared" si="21"/>
        <v>0</v>
      </c>
      <c r="M115" s="117">
        <f t="shared" si="22"/>
        <v>0</v>
      </c>
      <c r="N115" s="271"/>
      <c r="O115" s="276"/>
      <c r="P115" s="292"/>
      <c r="Q115" s="274"/>
      <c r="R115" s="274"/>
      <c r="S115" s="274"/>
      <c r="T115" s="274"/>
      <c r="U115" s="274"/>
      <c r="V115" s="274"/>
      <c r="W115" s="274"/>
      <c r="X115" s="274"/>
      <c r="Y115" s="274"/>
      <c r="Z115" s="274"/>
    </row>
    <row r="116" spans="1:26" x14ac:dyDescent="0.3">
      <c r="A116" s="241"/>
      <c r="B116" s="2"/>
      <c r="C116" s="2"/>
      <c r="D116" s="3"/>
      <c r="E116" s="59"/>
      <c r="F116" s="60"/>
      <c r="G116" s="59"/>
      <c r="H116" s="248">
        <f t="shared" si="10"/>
        <v>1</v>
      </c>
      <c r="I116" s="117">
        <f t="shared" si="18"/>
        <v>0</v>
      </c>
      <c r="J116" s="117">
        <f t="shared" si="19"/>
        <v>0</v>
      </c>
      <c r="K116" s="117">
        <f t="shared" si="20"/>
        <v>0</v>
      </c>
      <c r="L116" s="117">
        <f t="shared" si="21"/>
        <v>0</v>
      </c>
      <c r="M116" s="117">
        <f t="shared" si="22"/>
        <v>0</v>
      </c>
      <c r="N116" s="271"/>
      <c r="O116" s="276"/>
      <c r="P116" s="292"/>
      <c r="Q116" s="274"/>
      <c r="R116" s="274"/>
      <c r="S116" s="274"/>
      <c r="T116" s="274"/>
      <c r="U116" s="274"/>
      <c r="V116" s="274"/>
      <c r="W116" s="274"/>
      <c r="X116" s="274"/>
      <c r="Y116" s="274"/>
      <c r="Z116" s="274"/>
    </row>
    <row r="117" spans="1:26" x14ac:dyDescent="0.3">
      <c r="A117" s="241"/>
      <c r="B117" s="2"/>
      <c r="C117" s="2"/>
      <c r="D117" s="3"/>
      <c r="E117" s="59"/>
      <c r="F117" s="60"/>
      <c r="G117" s="59"/>
      <c r="H117" s="248">
        <f t="shared" si="10"/>
        <v>1</v>
      </c>
      <c r="I117" s="117">
        <f t="shared" si="18"/>
        <v>0</v>
      </c>
      <c r="J117" s="117">
        <f t="shared" si="19"/>
        <v>0</v>
      </c>
      <c r="K117" s="117">
        <f t="shared" si="20"/>
        <v>0</v>
      </c>
      <c r="L117" s="117">
        <f t="shared" si="21"/>
        <v>0</v>
      </c>
      <c r="M117" s="117">
        <f t="shared" si="22"/>
        <v>0</v>
      </c>
      <c r="N117" s="271"/>
      <c r="O117" s="276"/>
      <c r="P117" s="292"/>
      <c r="Q117" s="274"/>
      <c r="R117" s="274"/>
      <c r="S117" s="274"/>
      <c r="T117" s="274"/>
      <c r="U117" s="274"/>
      <c r="V117" s="274"/>
      <c r="W117" s="274"/>
      <c r="X117" s="274"/>
      <c r="Y117" s="274"/>
      <c r="Z117" s="274"/>
    </row>
    <row r="118" spans="1:26" x14ac:dyDescent="0.3">
      <c r="A118" s="241"/>
      <c r="B118" s="2"/>
      <c r="C118" s="2"/>
      <c r="D118" s="3"/>
      <c r="E118" s="59"/>
      <c r="F118" s="60"/>
      <c r="G118" s="59"/>
      <c r="H118" s="248">
        <f t="shared" si="10"/>
        <v>1</v>
      </c>
      <c r="I118" s="117">
        <f t="shared" si="18"/>
        <v>0</v>
      </c>
      <c r="J118" s="117">
        <f t="shared" si="19"/>
        <v>0</v>
      </c>
      <c r="K118" s="117">
        <f t="shared" si="20"/>
        <v>0</v>
      </c>
      <c r="L118" s="117">
        <f t="shared" si="21"/>
        <v>0</v>
      </c>
      <c r="M118" s="117">
        <f t="shared" si="22"/>
        <v>0</v>
      </c>
      <c r="N118" s="271"/>
      <c r="O118" s="276"/>
      <c r="P118" s="292"/>
      <c r="Q118" s="274"/>
      <c r="R118" s="274"/>
      <c r="S118" s="274"/>
      <c r="T118" s="274"/>
      <c r="U118" s="274"/>
      <c r="V118" s="274"/>
      <c r="W118" s="274"/>
      <c r="X118" s="274"/>
      <c r="Y118" s="274"/>
      <c r="Z118" s="274"/>
    </row>
    <row r="119" spans="1:26" x14ac:dyDescent="0.3">
      <c r="A119" s="241"/>
      <c r="B119" s="2"/>
      <c r="C119" s="2"/>
      <c r="D119" s="3"/>
      <c r="E119" s="59"/>
      <c r="F119" s="60"/>
      <c r="G119" s="59"/>
      <c r="H119" s="248">
        <f t="shared" si="10"/>
        <v>1</v>
      </c>
      <c r="I119" s="117">
        <f t="shared" si="18"/>
        <v>0</v>
      </c>
      <c r="J119" s="117">
        <f t="shared" si="19"/>
        <v>0</v>
      </c>
      <c r="K119" s="117">
        <f t="shared" si="20"/>
        <v>0</v>
      </c>
      <c r="L119" s="117">
        <f t="shared" si="21"/>
        <v>0</v>
      </c>
      <c r="M119" s="117">
        <f t="shared" si="22"/>
        <v>0</v>
      </c>
      <c r="N119" s="271"/>
      <c r="O119" s="276"/>
      <c r="P119" s="292"/>
      <c r="Q119" s="274"/>
      <c r="R119" s="274"/>
      <c r="S119" s="274"/>
      <c r="T119" s="274"/>
      <c r="U119" s="274"/>
      <c r="V119" s="274"/>
      <c r="W119" s="274"/>
      <c r="X119" s="274"/>
      <c r="Y119" s="274"/>
      <c r="Z119" s="274"/>
    </row>
    <row r="120" spans="1:26" x14ac:dyDescent="0.3">
      <c r="A120" s="241"/>
      <c r="B120" s="2"/>
      <c r="C120" s="2"/>
      <c r="D120" s="3"/>
      <c r="E120" s="59"/>
      <c r="F120" s="60"/>
      <c r="G120" s="59"/>
      <c r="H120" s="248">
        <f t="shared" si="10"/>
        <v>1</v>
      </c>
      <c r="I120" s="117">
        <f t="shared" si="18"/>
        <v>0</v>
      </c>
      <c r="J120" s="117">
        <f t="shared" si="19"/>
        <v>0</v>
      </c>
      <c r="K120" s="117">
        <f t="shared" si="20"/>
        <v>0</v>
      </c>
      <c r="L120" s="117">
        <f t="shared" si="21"/>
        <v>0</v>
      </c>
      <c r="M120" s="117">
        <f t="shared" si="22"/>
        <v>0</v>
      </c>
      <c r="N120" s="271"/>
      <c r="O120" s="276"/>
      <c r="P120" s="292"/>
      <c r="Q120" s="274"/>
      <c r="R120" s="274"/>
      <c r="S120" s="274"/>
      <c r="T120" s="274"/>
      <c r="U120" s="274"/>
      <c r="V120" s="274"/>
      <c r="W120" s="274"/>
      <c r="X120" s="274"/>
      <c r="Y120" s="274"/>
      <c r="Z120" s="274"/>
    </row>
    <row r="121" spans="1:26" x14ac:dyDescent="0.3">
      <c r="A121" s="241"/>
      <c r="B121" s="2"/>
      <c r="C121" s="2"/>
      <c r="D121" s="3"/>
      <c r="E121" s="59"/>
      <c r="F121" s="60"/>
      <c r="G121" s="59"/>
      <c r="H121" s="248">
        <f t="shared" si="10"/>
        <v>1</v>
      </c>
      <c r="I121" s="117">
        <f t="shared" si="18"/>
        <v>0</v>
      </c>
      <c r="J121" s="117">
        <f t="shared" si="19"/>
        <v>0</v>
      </c>
      <c r="K121" s="117">
        <f t="shared" si="20"/>
        <v>0</v>
      </c>
      <c r="L121" s="117">
        <f t="shared" si="21"/>
        <v>0</v>
      </c>
      <c r="M121" s="117">
        <f t="shared" si="22"/>
        <v>0</v>
      </c>
      <c r="N121" s="271"/>
      <c r="O121" s="276"/>
      <c r="P121" s="292"/>
      <c r="Q121" s="274"/>
      <c r="R121" s="274"/>
      <c r="S121" s="274"/>
      <c r="T121" s="274"/>
      <c r="U121" s="274"/>
      <c r="V121" s="274"/>
      <c r="W121" s="274"/>
      <c r="X121" s="274"/>
      <c r="Y121" s="274"/>
      <c r="Z121" s="274"/>
    </row>
    <row r="122" spans="1:26" x14ac:dyDescent="0.3">
      <c r="A122" s="241"/>
      <c r="B122" s="2"/>
      <c r="C122" s="2"/>
      <c r="D122" s="3"/>
      <c r="E122" s="59"/>
      <c r="F122" s="60"/>
      <c r="G122" s="59"/>
      <c r="H122" s="248">
        <f t="shared" si="10"/>
        <v>1</v>
      </c>
      <c r="I122" s="117">
        <f t="shared" si="18"/>
        <v>0</v>
      </c>
      <c r="J122" s="117">
        <f t="shared" si="19"/>
        <v>0</v>
      </c>
      <c r="K122" s="117">
        <f t="shared" si="20"/>
        <v>0</v>
      </c>
      <c r="L122" s="117">
        <f t="shared" si="21"/>
        <v>0</v>
      </c>
      <c r="M122" s="117">
        <f t="shared" si="22"/>
        <v>0</v>
      </c>
      <c r="N122" s="271"/>
      <c r="O122" s="276"/>
      <c r="P122" s="292"/>
      <c r="Q122" s="274"/>
      <c r="R122" s="274"/>
      <c r="S122" s="274"/>
      <c r="T122" s="274"/>
      <c r="U122" s="274"/>
      <c r="V122" s="274"/>
      <c r="W122" s="274"/>
      <c r="X122" s="274"/>
      <c r="Y122" s="274"/>
      <c r="Z122" s="274"/>
    </row>
    <row r="123" spans="1:26" x14ac:dyDescent="0.3">
      <c r="A123" s="241"/>
      <c r="B123" s="2"/>
      <c r="C123" s="2"/>
      <c r="D123" s="3"/>
      <c r="E123" s="59"/>
      <c r="F123" s="60"/>
      <c r="G123" s="59"/>
      <c r="H123" s="248">
        <f t="shared" si="10"/>
        <v>1</v>
      </c>
      <c r="I123" s="117">
        <f t="shared" si="18"/>
        <v>0</v>
      </c>
      <c r="J123" s="117">
        <f t="shared" si="19"/>
        <v>0</v>
      </c>
      <c r="K123" s="117">
        <f t="shared" si="20"/>
        <v>0</v>
      </c>
      <c r="L123" s="117">
        <f t="shared" si="21"/>
        <v>0</v>
      </c>
      <c r="M123" s="117">
        <f t="shared" si="22"/>
        <v>0</v>
      </c>
      <c r="N123" s="271"/>
      <c r="O123" s="276"/>
      <c r="P123" s="292"/>
      <c r="Q123" s="274"/>
      <c r="R123" s="274"/>
      <c r="S123" s="274"/>
      <c r="T123" s="274"/>
      <c r="U123" s="274"/>
      <c r="V123" s="274"/>
      <c r="W123" s="274"/>
      <c r="X123" s="274"/>
      <c r="Y123" s="274"/>
      <c r="Z123" s="274"/>
    </row>
    <row r="124" spans="1:26" x14ac:dyDescent="0.3">
      <c r="A124" s="241"/>
      <c r="B124" s="2"/>
      <c r="C124" s="2"/>
      <c r="D124" s="3"/>
      <c r="E124" s="59"/>
      <c r="F124" s="60"/>
      <c r="G124" s="59"/>
      <c r="H124" s="248">
        <f t="shared" si="10"/>
        <v>1</v>
      </c>
      <c r="I124" s="117">
        <f t="shared" si="18"/>
        <v>0</v>
      </c>
      <c r="J124" s="117">
        <f t="shared" si="19"/>
        <v>0</v>
      </c>
      <c r="K124" s="117">
        <f t="shared" si="20"/>
        <v>0</v>
      </c>
      <c r="L124" s="117">
        <f t="shared" si="21"/>
        <v>0</v>
      </c>
      <c r="M124" s="117">
        <f t="shared" si="22"/>
        <v>0</v>
      </c>
      <c r="N124" s="271"/>
      <c r="O124" s="276"/>
      <c r="P124" s="292"/>
      <c r="Q124" s="274"/>
      <c r="R124" s="274"/>
      <c r="S124" s="274"/>
      <c r="T124" s="274"/>
      <c r="U124" s="274"/>
      <c r="V124" s="274"/>
      <c r="W124" s="274"/>
      <c r="X124" s="274"/>
      <c r="Y124" s="274"/>
      <c r="Z124" s="274"/>
    </row>
    <row r="125" spans="1:26" x14ac:dyDescent="0.3">
      <c r="A125" s="241"/>
      <c r="B125" s="2"/>
      <c r="C125" s="2"/>
      <c r="D125" s="3"/>
      <c r="E125" s="59"/>
      <c r="F125" s="60"/>
      <c r="G125" s="59"/>
      <c r="H125" s="248">
        <f t="shared" si="10"/>
        <v>1</v>
      </c>
      <c r="I125" s="117">
        <f t="shared" si="18"/>
        <v>0</v>
      </c>
      <c r="J125" s="117">
        <f t="shared" si="19"/>
        <v>0</v>
      </c>
      <c r="K125" s="117">
        <f t="shared" si="20"/>
        <v>0</v>
      </c>
      <c r="L125" s="117">
        <f t="shared" si="21"/>
        <v>0</v>
      </c>
      <c r="M125" s="117">
        <f t="shared" si="22"/>
        <v>0</v>
      </c>
      <c r="N125" s="271"/>
      <c r="O125" s="276"/>
      <c r="P125" s="292"/>
      <c r="Q125" s="274"/>
      <c r="R125" s="274"/>
      <c r="S125" s="274"/>
      <c r="T125" s="274"/>
      <c r="U125" s="274"/>
      <c r="V125" s="274"/>
      <c r="W125" s="274"/>
      <c r="X125" s="274"/>
      <c r="Y125" s="274"/>
      <c r="Z125" s="274"/>
    </row>
    <row r="126" spans="1:26" x14ac:dyDescent="0.3">
      <c r="A126" s="241"/>
      <c r="B126" s="2"/>
      <c r="C126" s="2"/>
      <c r="D126" s="3"/>
      <c r="E126" s="59"/>
      <c r="F126" s="60"/>
      <c r="G126" s="59"/>
      <c r="H126" s="248">
        <f t="shared" si="10"/>
        <v>1</v>
      </c>
      <c r="I126" s="117">
        <f t="shared" si="18"/>
        <v>0</v>
      </c>
      <c r="J126" s="117">
        <f t="shared" si="19"/>
        <v>0</v>
      </c>
      <c r="K126" s="117">
        <f t="shared" si="20"/>
        <v>0</v>
      </c>
      <c r="L126" s="117">
        <f t="shared" si="21"/>
        <v>0</v>
      </c>
      <c r="M126" s="117">
        <f t="shared" si="22"/>
        <v>0</v>
      </c>
      <c r="N126" s="271"/>
      <c r="O126" s="276"/>
      <c r="P126" s="292"/>
      <c r="Q126" s="274"/>
      <c r="R126" s="274"/>
      <c r="S126" s="274"/>
      <c r="T126" s="274"/>
      <c r="U126" s="274"/>
      <c r="V126" s="274"/>
      <c r="W126" s="274"/>
      <c r="X126" s="274"/>
      <c r="Y126" s="274"/>
      <c r="Z126" s="274"/>
    </row>
    <row r="127" spans="1:26" x14ac:dyDescent="0.3">
      <c r="A127" s="241"/>
      <c r="B127" s="2"/>
      <c r="C127" s="2"/>
      <c r="D127" s="3"/>
      <c r="E127" s="59"/>
      <c r="F127" s="60"/>
      <c r="G127" s="59"/>
      <c r="H127" s="248">
        <f t="shared" si="10"/>
        <v>1</v>
      </c>
      <c r="I127" s="117">
        <f t="shared" si="18"/>
        <v>0</v>
      </c>
      <c r="J127" s="117">
        <f t="shared" si="19"/>
        <v>0</v>
      </c>
      <c r="K127" s="117">
        <f t="shared" si="20"/>
        <v>0</v>
      </c>
      <c r="L127" s="117">
        <f t="shared" si="21"/>
        <v>0</v>
      </c>
      <c r="M127" s="117">
        <f t="shared" si="22"/>
        <v>0</v>
      </c>
      <c r="N127" s="271"/>
      <c r="O127" s="276"/>
      <c r="P127" s="292"/>
      <c r="Q127" s="274"/>
      <c r="R127" s="274"/>
      <c r="S127" s="274"/>
      <c r="T127" s="274"/>
      <c r="U127" s="274"/>
      <c r="V127" s="274"/>
      <c r="W127" s="274"/>
      <c r="X127" s="274"/>
      <c r="Y127" s="274"/>
      <c r="Z127" s="274"/>
    </row>
    <row r="128" spans="1:26" x14ac:dyDescent="0.3">
      <c r="A128" s="241"/>
      <c r="B128" s="2"/>
      <c r="C128" s="2"/>
      <c r="D128" s="3"/>
      <c r="E128" s="59"/>
      <c r="F128" s="60"/>
      <c r="G128" s="59"/>
      <c r="H128" s="248">
        <f t="shared" si="10"/>
        <v>1</v>
      </c>
      <c r="I128" s="117">
        <f t="shared" si="18"/>
        <v>0</v>
      </c>
      <c r="J128" s="117">
        <f t="shared" si="19"/>
        <v>0</v>
      </c>
      <c r="K128" s="117">
        <f t="shared" si="20"/>
        <v>0</v>
      </c>
      <c r="L128" s="117">
        <f t="shared" si="21"/>
        <v>0</v>
      </c>
      <c r="M128" s="117">
        <f t="shared" si="22"/>
        <v>0</v>
      </c>
      <c r="N128" s="271"/>
      <c r="O128" s="276"/>
      <c r="P128" s="292"/>
      <c r="Q128" s="274"/>
      <c r="R128" s="274"/>
      <c r="S128" s="274"/>
      <c r="T128" s="274"/>
      <c r="U128" s="274"/>
      <c r="V128" s="274"/>
      <c r="W128" s="274"/>
      <c r="X128" s="274"/>
      <c r="Y128" s="274"/>
      <c r="Z128" s="274"/>
    </row>
    <row r="129" spans="1:26" x14ac:dyDescent="0.3">
      <c r="A129" s="241"/>
      <c r="B129" s="2"/>
      <c r="C129" s="2"/>
      <c r="D129" s="3"/>
      <c r="E129" s="59"/>
      <c r="F129" s="60"/>
      <c r="G129" s="59"/>
      <c r="H129" s="248">
        <f t="shared" si="10"/>
        <v>1</v>
      </c>
      <c r="I129" s="117">
        <f t="shared" si="18"/>
        <v>0</v>
      </c>
      <c r="J129" s="117">
        <f t="shared" si="19"/>
        <v>0</v>
      </c>
      <c r="K129" s="117">
        <f t="shared" si="20"/>
        <v>0</v>
      </c>
      <c r="L129" s="117">
        <f t="shared" si="21"/>
        <v>0</v>
      </c>
      <c r="M129" s="117">
        <f t="shared" si="22"/>
        <v>0</v>
      </c>
      <c r="N129" s="271"/>
      <c r="O129" s="276"/>
      <c r="P129" s="292"/>
      <c r="Q129" s="274"/>
      <c r="R129" s="274"/>
      <c r="S129" s="274"/>
      <c r="T129" s="274"/>
      <c r="U129" s="274"/>
      <c r="V129" s="274"/>
      <c r="W129" s="274"/>
      <c r="X129" s="274"/>
      <c r="Y129" s="274"/>
      <c r="Z129" s="274"/>
    </row>
    <row r="130" spans="1:26" x14ac:dyDescent="0.3">
      <c r="A130" s="241"/>
      <c r="B130" s="2"/>
      <c r="C130" s="2"/>
      <c r="D130" s="3"/>
      <c r="E130" s="59"/>
      <c r="F130" s="60"/>
      <c r="G130" s="59"/>
      <c r="H130" s="248">
        <f t="shared" si="10"/>
        <v>1</v>
      </c>
      <c r="I130" s="117">
        <f t="shared" si="18"/>
        <v>0</v>
      </c>
      <c r="J130" s="117">
        <f t="shared" si="19"/>
        <v>0</v>
      </c>
      <c r="K130" s="117">
        <f t="shared" si="20"/>
        <v>0</v>
      </c>
      <c r="L130" s="117">
        <f t="shared" si="21"/>
        <v>0</v>
      </c>
      <c r="M130" s="117">
        <f t="shared" si="22"/>
        <v>0</v>
      </c>
      <c r="N130" s="271"/>
      <c r="O130" s="276"/>
      <c r="P130" s="292"/>
      <c r="Q130" s="274"/>
      <c r="R130" s="274"/>
      <c r="S130" s="274"/>
      <c r="T130" s="274"/>
      <c r="U130" s="274"/>
      <c r="V130" s="274"/>
      <c r="W130" s="274"/>
      <c r="X130" s="274"/>
      <c r="Y130" s="274"/>
      <c r="Z130" s="274"/>
    </row>
    <row r="131" spans="1:26" x14ac:dyDescent="0.3">
      <c r="A131" s="241"/>
      <c r="B131" s="2"/>
      <c r="C131" s="2"/>
      <c r="D131" s="3"/>
      <c r="E131" s="59"/>
      <c r="F131" s="60"/>
      <c r="G131" s="59"/>
      <c r="H131" s="248">
        <f t="shared" si="10"/>
        <v>1</v>
      </c>
      <c r="I131" s="117">
        <f t="shared" si="18"/>
        <v>0</v>
      </c>
      <c r="J131" s="117">
        <f t="shared" si="19"/>
        <v>0</v>
      </c>
      <c r="K131" s="117">
        <f t="shared" si="20"/>
        <v>0</v>
      </c>
      <c r="L131" s="117">
        <f t="shared" si="21"/>
        <v>0</v>
      </c>
      <c r="M131" s="117">
        <f t="shared" si="22"/>
        <v>0</v>
      </c>
      <c r="N131" s="271"/>
      <c r="O131" s="276"/>
      <c r="P131" s="292"/>
      <c r="Q131" s="274"/>
      <c r="R131" s="274"/>
      <c r="S131" s="274"/>
      <c r="T131" s="274"/>
      <c r="U131" s="274"/>
      <c r="V131" s="274"/>
      <c r="W131" s="274"/>
      <c r="X131" s="274"/>
      <c r="Y131" s="274"/>
      <c r="Z131" s="274"/>
    </row>
    <row r="132" spans="1:26" x14ac:dyDescent="0.3">
      <c r="A132" s="241"/>
      <c r="B132" s="2"/>
      <c r="C132" s="2"/>
      <c r="D132" s="3"/>
      <c r="E132" s="59"/>
      <c r="F132" s="60"/>
      <c r="G132" s="59"/>
      <c r="H132" s="248">
        <f t="shared" si="10"/>
        <v>1</v>
      </c>
      <c r="I132" s="117">
        <f t="shared" si="18"/>
        <v>0</v>
      </c>
      <c r="J132" s="117">
        <f t="shared" si="19"/>
        <v>0</v>
      </c>
      <c r="K132" s="117">
        <f t="shared" si="20"/>
        <v>0</v>
      </c>
      <c r="L132" s="117">
        <f t="shared" si="21"/>
        <v>0</v>
      </c>
      <c r="M132" s="117">
        <f t="shared" si="22"/>
        <v>0</v>
      </c>
      <c r="N132" s="271"/>
      <c r="O132" s="276"/>
      <c r="P132" s="292"/>
      <c r="Q132" s="274"/>
      <c r="R132" s="274"/>
      <c r="S132" s="274"/>
      <c r="T132" s="274"/>
      <c r="U132" s="274"/>
      <c r="V132" s="274"/>
      <c r="W132" s="274"/>
      <c r="X132" s="274"/>
      <c r="Y132" s="274"/>
      <c r="Z132" s="274"/>
    </row>
    <row r="133" spans="1:26" x14ac:dyDescent="0.3">
      <c r="A133" s="241"/>
      <c r="B133" s="2"/>
      <c r="C133" s="2"/>
      <c r="D133" s="3"/>
      <c r="E133" s="59"/>
      <c r="F133" s="60"/>
      <c r="G133" s="59"/>
      <c r="H133" s="248">
        <f t="shared" si="10"/>
        <v>1</v>
      </c>
      <c r="I133" s="117">
        <f t="shared" si="18"/>
        <v>0</v>
      </c>
      <c r="J133" s="117">
        <f t="shared" si="19"/>
        <v>0</v>
      </c>
      <c r="K133" s="117">
        <f t="shared" si="20"/>
        <v>0</v>
      </c>
      <c r="L133" s="117">
        <f t="shared" si="21"/>
        <v>0</v>
      </c>
      <c r="M133" s="117">
        <f t="shared" si="22"/>
        <v>0</v>
      </c>
      <c r="N133" s="271"/>
      <c r="O133" s="276"/>
      <c r="P133" s="292"/>
      <c r="Q133" s="274"/>
      <c r="R133" s="274"/>
      <c r="S133" s="274"/>
      <c r="T133" s="274"/>
      <c r="U133" s="274"/>
      <c r="V133" s="274"/>
      <c r="W133" s="274"/>
      <c r="X133" s="274"/>
      <c r="Y133" s="274"/>
      <c r="Z133" s="274"/>
    </row>
    <row r="134" spans="1:26" x14ac:dyDescent="0.3">
      <c r="A134" s="241"/>
      <c r="B134" s="2"/>
      <c r="C134" s="2"/>
      <c r="D134" s="3"/>
      <c r="E134" s="59"/>
      <c r="F134" s="60"/>
      <c r="G134" s="59"/>
      <c r="H134" s="248">
        <f t="shared" si="10"/>
        <v>1</v>
      </c>
      <c r="I134" s="117">
        <f t="shared" si="18"/>
        <v>0</v>
      </c>
      <c r="J134" s="117">
        <f t="shared" si="19"/>
        <v>0</v>
      </c>
      <c r="K134" s="117">
        <f t="shared" si="20"/>
        <v>0</v>
      </c>
      <c r="L134" s="117">
        <f t="shared" si="21"/>
        <v>0</v>
      </c>
      <c r="M134" s="117">
        <f t="shared" si="22"/>
        <v>0</v>
      </c>
      <c r="N134" s="271"/>
      <c r="O134" s="276"/>
      <c r="P134" s="292"/>
      <c r="Q134" s="274"/>
      <c r="R134" s="274"/>
      <c r="S134" s="274"/>
      <c r="T134" s="274"/>
      <c r="U134" s="274"/>
      <c r="V134" s="274"/>
      <c r="W134" s="274"/>
      <c r="X134" s="274"/>
      <c r="Y134" s="274"/>
      <c r="Z134" s="274"/>
    </row>
    <row r="135" spans="1:26" x14ac:dyDescent="0.3">
      <c r="A135" s="241"/>
      <c r="B135" s="2"/>
      <c r="C135" s="2"/>
      <c r="D135" s="3"/>
      <c r="E135" s="59"/>
      <c r="F135" s="60"/>
      <c r="G135" s="59"/>
      <c r="H135" s="248">
        <f t="shared" si="10"/>
        <v>1</v>
      </c>
      <c r="I135" s="117">
        <f t="shared" si="18"/>
        <v>0</v>
      </c>
      <c r="J135" s="117">
        <f t="shared" si="19"/>
        <v>0</v>
      </c>
      <c r="K135" s="117">
        <f t="shared" si="20"/>
        <v>0</v>
      </c>
      <c r="L135" s="117">
        <f t="shared" si="21"/>
        <v>0</v>
      </c>
      <c r="M135" s="117">
        <f t="shared" si="22"/>
        <v>0</v>
      </c>
      <c r="N135" s="271"/>
      <c r="O135" s="276"/>
      <c r="P135" s="292"/>
      <c r="Q135" s="274"/>
      <c r="R135" s="274"/>
      <c r="S135" s="274"/>
      <c r="T135" s="274"/>
      <c r="U135" s="274"/>
      <c r="V135" s="274"/>
      <c r="W135" s="274"/>
      <c r="X135" s="274"/>
      <c r="Y135" s="274"/>
      <c r="Z135" s="274"/>
    </row>
    <row r="136" spans="1:26" x14ac:dyDescent="0.3">
      <c r="A136" s="241"/>
      <c r="B136" s="2"/>
      <c r="C136" s="2"/>
      <c r="D136" s="3"/>
      <c r="E136" s="59"/>
      <c r="F136" s="60"/>
      <c r="G136" s="59"/>
      <c r="H136" s="248">
        <f t="shared" si="10"/>
        <v>1</v>
      </c>
      <c r="I136" s="117">
        <f t="shared" si="18"/>
        <v>0</v>
      </c>
      <c r="J136" s="117">
        <f t="shared" si="19"/>
        <v>0</v>
      </c>
      <c r="K136" s="117">
        <f t="shared" si="20"/>
        <v>0</v>
      </c>
      <c r="L136" s="117">
        <f t="shared" si="21"/>
        <v>0</v>
      </c>
      <c r="M136" s="117">
        <f t="shared" si="22"/>
        <v>0</v>
      </c>
      <c r="N136" s="271"/>
      <c r="O136" s="276"/>
      <c r="P136" s="292"/>
      <c r="Q136" s="274"/>
      <c r="R136" s="274"/>
      <c r="S136" s="274"/>
      <c r="T136" s="274"/>
      <c r="U136" s="274"/>
      <c r="V136" s="274"/>
      <c r="W136" s="274"/>
      <c r="X136" s="274"/>
      <c r="Y136" s="274"/>
      <c r="Z136" s="274"/>
    </row>
    <row r="137" spans="1:26" x14ac:dyDescent="0.3">
      <c r="A137" s="241"/>
      <c r="B137" s="2"/>
      <c r="C137" s="2"/>
      <c r="D137" s="3"/>
      <c r="E137" s="59"/>
      <c r="F137" s="60"/>
      <c r="G137" s="59"/>
      <c r="H137" s="248">
        <f t="shared" si="10"/>
        <v>1</v>
      </c>
      <c r="I137" s="117">
        <f t="shared" si="18"/>
        <v>0</v>
      </c>
      <c r="J137" s="117">
        <f t="shared" si="19"/>
        <v>0</v>
      </c>
      <c r="K137" s="117">
        <f t="shared" si="20"/>
        <v>0</v>
      </c>
      <c r="L137" s="117">
        <f t="shared" si="21"/>
        <v>0</v>
      </c>
      <c r="M137" s="117">
        <f t="shared" si="22"/>
        <v>0</v>
      </c>
      <c r="N137" s="271"/>
      <c r="O137" s="276"/>
      <c r="P137" s="292"/>
      <c r="Q137" s="274"/>
      <c r="R137" s="274"/>
      <c r="S137" s="274"/>
      <c r="T137" s="274"/>
      <c r="U137" s="274"/>
      <c r="V137" s="274"/>
      <c r="W137" s="274"/>
      <c r="X137" s="274"/>
      <c r="Y137" s="274"/>
      <c r="Z137" s="274"/>
    </row>
    <row r="138" spans="1:26" x14ac:dyDescent="0.3">
      <c r="A138" s="241"/>
      <c r="B138" s="2"/>
      <c r="C138" s="2"/>
      <c r="D138" s="3"/>
      <c r="E138" s="59"/>
      <c r="F138" s="60"/>
      <c r="G138" s="59"/>
      <c r="H138" s="248">
        <f t="shared" si="10"/>
        <v>1</v>
      </c>
      <c r="I138" s="117">
        <f t="shared" si="18"/>
        <v>0</v>
      </c>
      <c r="J138" s="117">
        <f t="shared" si="19"/>
        <v>0</v>
      </c>
      <c r="K138" s="117">
        <f t="shared" si="20"/>
        <v>0</v>
      </c>
      <c r="L138" s="117">
        <f t="shared" si="21"/>
        <v>0</v>
      </c>
      <c r="M138" s="117">
        <f t="shared" si="22"/>
        <v>0</v>
      </c>
      <c r="N138" s="271"/>
      <c r="O138" s="276"/>
      <c r="P138" s="292"/>
      <c r="Q138" s="274"/>
      <c r="R138" s="274"/>
      <c r="S138" s="274"/>
      <c r="T138" s="274"/>
      <c r="U138" s="274"/>
      <c r="V138" s="274"/>
      <c r="W138" s="274"/>
      <c r="X138" s="274"/>
      <c r="Y138" s="274"/>
      <c r="Z138" s="274"/>
    </row>
    <row r="139" spans="1:26" x14ac:dyDescent="0.3">
      <c r="A139" s="241"/>
      <c r="B139" s="2"/>
      <c r="C139" s="2"/>
      <c r="D139" s="3"/>
      <c r="E139" s="59"/>
      <c r="F139" s="60"/>
      <c r="G139" s="59"/>
      <c r="H139" s="248">
        <f t="shared" si="10"/>
        <v>1</v>
      </c>
      <c r="I139" s="117">
        <f t="shared" si="18"/>
        <v>0</v>
      </c>
      <c r="J139" s="117">
        <f t="shared" si="19"/>
        <v>0</v>
      </c>
      <c r="K139" s="117">
        <f t="shared" si="20"/>
        <v>0</v>
      </c>
      <c r="L139" s="117">
        <f t="shared" si="21"/>
        <v>0</v>
      </c>
      <c r="M139" s="117">
        <f t="shared" si="22"/>
        <v>0</v>
      </c>
      <c r="N139" s="271"/>
      <c r="O139" s="276"/>
      <c r="P139" s="292"/>
      <c r="Q139" s="274"/>
      <c r="R139" s="274"/>
      <c r="S139" s="274"/>
      <c r="T139" s="274"/>
      <c r="U139" s="274"/>
      <c r="V139" s="274"/>
      <c r="W139" s="274"/>
      <c r="X139" s="274"/>
      <c r="Y139" s="274"/>
      <c r="Z139" s="274"/>
    </row>
    <row r="140" spans="1:26" x14ac:dyDescent="0.3">
      <c r="A140" s="241"/>
      <c r="B140" s="2"/>
      <c r="C140" s="2"/>
      <c r="D140" s="3"/>
      <c r="E140" s="59"/>
      <c r="F140" s="60"/>
      <c r="G140" s="59"/>
      <c r="H140" s="248">
        <f t="shared" si="10"/>
        <v>1</v>
      </c>
      <c r="I140" s="117">
        <f t="shared" si="18"/>
        <v>0</v>
      </c>
      <c r="J140" s="117">
        <f t="shared" si="19"/>
        <v>0</v>
      </c>
      <c r="K140" s="117">
        <f t="shared" si="20"/>
        <v>0</v>
      </c>
      <c r="L140" s="117">
        <f t="shared" si="21"/>
        <v>0</v>
      </c>
      <c r="M140" s="117">
        <f t="shared" si="22"/>
        <v>0</v>
      </c>
      <c r="N140" s="271"/>
      <c r="O140" s="276"/>
      <c r="P140" s="292"/>
      <c r="Q140" s="274"/>
      <c r="R140" s="274"/>
      <c r="S140" s="274"/>
      <c r="T140" s="274"/>
      <c r="U140" s="274"/>
      <c r="V140" s="274"/>
      <c r="W140" s="274"/>
      <c r="X140" s="274"/>
      <c r="Y140" s="274"/>
      <c r="Z140" s="274"/>
    </row>
    <row r="141" spans="1:26" x14ac:dyDescent="0.3">
      <c r="A141" s="241"/>
      <c r="B141" s="2"/>
      <c r="C141" s="2"/>
      <c r="D141" s="3"/>
      <c r="E141" s="59"/>
      <c r="F141" s="60"/>
      <c r="G141" s="59"/>
      <c r="H141" s="248">
        <f t="shared" si="10"/>
        <v>1</v>
      </c>
      <c r="I141" s="117">
        <f t="shared" si="18"/>
        <v>0</v>
      </c>
      <c r="J141" s="117">
        <f t="shared" si="19"/>
        <v>0</v>
      </c>
      <c r="K141" s="117">
        <f t="shared" si="20"/>
        <v>0</v>
      </c>
      <c r="L141" s="117">
        <f t="shared" si="21"/>
        <v>0</v>
      </c>
      <c r="M141" s="117">
        <f t="shared" si="22"/>
        <v>0</v>
      </c>
      <c r="N141" s="271"/>
      <c r="O141" s="276"/>
      <c r="P141" s="292"/>
      <c r="Q141" s="274"/>
      <c r="R141" s="274"/>
      <c r="S141" s="274"/>
      <c r="T141" s="274"/>
      <c r="U141" s="274"/>
      <c r="V141" s="274"/>
      <c r="W141" s="274"/>
      <c r="X141" s="274"/>
      <c r="Y141" s="274"/>
      <c r="Z141" s="274"/>
    </row>
    <row r="142" spans="1:26" x14ac:dyDescent="0.3">
      <c r="A142" s="241"/>
      <c r="B142" s="2"/>
      <c r="C142" s="2"/>
      <c r="D142" s="3"/>
      <c r="E142" s="59"/>
      <c r="F142" s="60"/>
      <c r="G142" s="59"/>
      <c r="H142" s="248">
        <f t="shared" si="10"/>
        <v>1</v>
      </c>
      <c r="I142" s="117">
        <f t="shared" si="18"/>
        <v>0</v>
      </c>
      <c r="J142" s="117">
        <f t="shared" si="19"/>
        <v>0</v>
      </c>
      <c r="K142" s="117">
        <f t="shared" si="20"/>
        <v>0</v>
      </c>
      <c r="L142" s="117">
        <f t="shared" si="21"/>
        <v>0</v>
      </c>
      <c r="M142" s="117">
        <f t="shared" si="22"/>
        <v>0</v>
      </c>
      <c r="N142" s="271"/>
      <c r="O142" s="276"/>
      <c r="P142" s="292"/>
      <c r="Q142" s="274"/>
      <c r="R142" s="274"/>
      <c r="S142" s="274"/>
      <c r="T142" s="274"/>
      <c r="U142" s="274"/>
      <c r="V142" s="274"/>
      <c r="W142" s="274"/>
      <c r="X142" s="274"/>
      <c r="Y142" s="274"/>
      <c r="Z142" s="274"/>
    </row>
    <row r="143" spans="1:26" x14ac:dyDescent="0.3">
      <c r="A143" s="241"/>
      <c r="B143" s="2"/>
      <c r="C143" s="2"/>
      <c r="D143" s="3"/>
      <c r="E143" s="59"/>
      <c r="F143" s="60"/>
      <c r="G143" s="59"/>
      <c r="H143" s="248">
        <f t="shared" si="10"/>
        <v>1</v>
      </c>
      <c r="I143" s="117">
        <f t="shared" si="18"/>
        <v>0</v>
      </c>
      <c r="J143" s="117">
        <f t="shared" si="19"/>
        <v>0</v>
      </c>
      <c r="K143" s="117">
        <f t="shared" si="20"/>
        <v>0</v>
      </c>
      <c r="L143" s="117">
        <f t="shared" si="21"/>
        <v>0</v>
      </c>
      <c r="M143" s="117">
        <f t="shared" si="22"/>
        <v>0</v>
      </c>
      <c r="N143" s="271"/>
      <c r="O143" s="276"/>
      <c r="P143" s="292"/>
      <c r="Q143" s="274"/>
      <c r="R143" s="274"/>
      <c r="S143" s="274"/>
      <c r="T143" s="274"/>
      <c r="U143" s="274"/>
      <c r="V143" s="274"/>
      <c r="W143" s="274"/>
      <c r="X143" s="274"/>
      <c r="Y143" s="274"/>
      <c r="Z143" s="274"/>
    </row>
    <row r="144" spans="1:26" x14ac:dyDescent="0.3">
      <c r="A144" s="241"/>
      <c r="B144" s="2"/>
      <c r="C144" s="2"/>
      <c r="D144" s="3"/>
      <c r="E144" s="59"/>
      <c r="F144" s="60"/>
      <c r="G144" s="59"/>
      <c r="H144" s="248">
        <f t="shared" si="10"/>
        <v>1</v>
      </c>
      <c r="I144" s="117">
        <f t="shared" si="18"/>
        <v>0</v>
      </c>
      <c r="J144" s="117">
        <f t="shared" si="19"/>
        <v>0</v>
      </c>
      <c r="K144" s="117">
        <f t="shared" si="20"/>
        <v>0</v>
      </c>
      <c r="L144" s="117">
        <f t="shared" si="21"/>
        <v>0</v>
      </c>
      <c r="M144" s="117">
        <f t="shared" si="22"/>
        <v>0</v>
      </c>
      <c r="N144" s="271"/>
      <c r="O144" s="276"/>
      <c r="P144" s="292"/>
      <c r="Q144" s="274"/>
      <c r="R144" s="274"/>
      <c r="S144" s="274"/>
      <c r="T144" s="274"/>
      <c r="U144" s="274"/>
      <c r="V144" s="274"/>
      <c r="W144" s="274"/>
      <c r="X144" s="274"/>
      <c r="Y144" s="274"/>
      <c r="Z144" s="274"/>
    </row>
    <row r="145" spans="1:26" x14ac:dyDescent="0.3">
      <c r="A145" s="241"/>
      <c r="B145" s="2"/>
      <c r="C145" s="2"/>
      <c r="D145" s="3"/>
      <c r="E145" s="59"/>
      <c r="F145" s="60"/>
      <c r="G145" s="59"/>
      <c r="H145" s="248">
        <f t="shared" si="10"/>
        <v>1</v>
      </c>
      <c r="I145" s="117">
        <f t="shared" si="18"/>
        <v>0</v>
      </c>
      <c r="J145" s="117">
        <f t="shared" si="19"/>
        <v>0</v>
      </c>
      <c r="K145" s="117">
        <f t="shared" si="20"/>
        <v>0</v>
      </c>
      <c r="L145" s="117">
        <f t="shared" si="21"/>
        <v>0</v>
      </c>
      <c r="M145" s="117">
        <f t="shared" si="22"/>
        <v>0</v>
      </c>
      <c r="N145" s="271"/>
      <c r="O145" s="276"/>
      <c r="P145" s="292"/>
      <c r="Q145" s="274"/>
      <c r="R145" s="274"/>
      <c r="S145" s="274"/>
      <c r="T145" s="274"/>
      <c r="U145" s="274"/>
      <c r="V145" s="274"/>
      <c r="W145" s="274"/>
      <c r="X145" s="274"/>
      <c r="Y145" s="274"/>
      <c r="Z145" s="274"/>
    </row>
    <row r="146" spans="1:26" x14ac:dyDescent="0.3">
      <c r="A146" s="241"/>
      <c r="B146" s="2"/>
      <c r="C146" s="2"/>
      <c r="D146" s="3"/>
      <c r="E146" s="59"/>
      <c r="F146" s="60"/>
      <c r="G146" s="59"/>
      <c r="H146" s="248">
        <f t="shared" si="10"/>
        <v>1</v>
      </c>
      <c r="I146" s="117">
        <f t="shared" si="18"/>
        <v>0</v>
      </c>
      <c r="J146" s="117">
        <f t="shared" si="19"/>
        <v>0</v>
      </c>
      <c r="K146" s="117">
        <f t="shared" si="20"/>
        <v>0</v>
      </c>
      <c r="L146" s="117">
        <f t="shared" si="21"/>
        <v>0</v>
      </c>
      <c r="M146" s="117">
        <f t="shared" si="22"/>
        <v>0</v>
      </c>
      <c r="N146" s="271"/>
      <c r="O146" s="276"/>
      <c r="P146" s="292"/>
      <c r="Q146" s="274"/>
      <c r="R146" s="274"/>
      <c r="S146" s="274"/>
      <c r="T146" s="274"/>
      <c r="U146" s="274"/>
      <c r="V146" s="274"/>
      <c r="W146" s="274"/>
      <c r="X146" s="274"/>
      <c r="Y146" s="274"/>
      <c r="Z146" s="274"/>
    </row>
    <row r="147" spans="1:26" x14ac:dyDescent="0.3">
      <c r="A147" s="241"/>
      <c r="B147" s="2"/>
      <c r="C147" s="2"/>
      <c r="D147" s="3"/>
      <c r="E147" s="59"/>
      <c r="F147" s="60"/>
      <c r="G147" s="59"/>
      <c r="H147" s="248">
        <f t="shared" si="10"/>
        <v>1</v>
      </c>
      <c r="I147" s="117">
        <f t="shared" si="18"/>
        <v>0</v>
      </c>
      <c r="J147" s="117">
        <f t="shared" si="19"/>
        <v>0</v>
      </c>
      <c r="K147" s="117">
        <f t="shared" si="20"/>
        <v>0</v>
      </c>
      <c r="L147" s="117">
        <f t="shared" si="21"/>
        <v>0</v>
      </c>
      <c r="M147" s="117">
        <f t="shared" si="22"/>
        <v>0</v>
      </c>
      <c r="N147" s="271"/>
      <c r="O147" s="276"/>
      <c r="P147" s="292"/>
      <c r="Q147" s="274"/>
      <c r="R147" s="274"/>
      <c r="S147" s="274"/>
      <c r="T147" s="274"/>
      <c r="U147" s="274"/>
      <c r="V147" s="274"/>
      <c r="W147" s="274"/>
      <c r="X147" s="274"/>
      <c r="Y147" s="274"/>
      <c r="Z147" s="274"/>
    </row>
    <row r="148" spans="1:26" x14ac:dyDescent="0.3">
      <c r="A148" s="241"/>
      <c r="B148" s="2"/>
      <c r="C148" s="2"/>
      <c r="D148" s="3"/>
      <c r="E148" s="59"/>
      <c r="F148" s="60"/>
      <c r="G148" s="59"/>
      <c r="H148" s="248">
        <f t="shared" si="10"/>
        <v>1</v>
      </c>
      <c r="I148" s="117">
        <f t="shared" si="18"/>
        <v>0</v>
      </c>
      <c r="J148" s="117">
        <f t="shared" si="19"/>
        <v>0</v>
      </c>
      <c r="K148" s="117">
        <f t="shared" si="20"/>
        <v>0</v>
      </c>
      <c r="L148" s="117">
        <f t="shared" si="21"/>
        <v>0</v>
      </c>
      <c r="M148" s="117">
        <f t="shared" si="22"/>
        <v>0</v>
      </c>
      <c r="N148" s="271"/>
      <c r="O148" s="276"/>
      <c r="P148" s="292"/>
      <c r="Q148" s="274"/>
      <c r="R148" s="274"/>
      <c r="S148" s="274"/>
      <c r="T148" s="274"/>
      <c r="U148" s="274"/>
      <c r="V148" s="274"/>
      <c r="W148" s="274"/>
      <c r="X148" s="274"/>
      <c r="Y148" s="274"/>
      <c r="Z148" s="274"/>
    </row>
    <row r="149" spans="1:26" x14ac:dyDescent="0.3">
      <c r="A149" s="241"/>
      <c r="B149" s="2"/>
      <c r="C149" s="2"/>
      <c r="D149" s="3"/>
      <c r="E149" s="59"/>
      <c r="F149" s="60"/>
      <c r="G149" s="59"/>
      <c r="H149" s="248">
        <f t="shared" si="10"/>
        <v>1</v>
      </c>
      <c r="I149" s="117">
        <f t="shared" si="18"/>
        <v>0</v>
      </c>
      <c r="J149" s="117">
        <f t="shared" si="19"/>
        <v>0</v>
      </c>
      <c r="K149" s="117">
        <f t="shared" si="20"/>
        <v>0</v>
      </c>
      <c r="L149" s="117">
        <f t="shared" si="21"/>
        <v>0</v>
      </c>
      <c r="M149" s="117">
        <f t="shared" si="22"/>
        <v>0</v>
      </c>
      <c r="N149" s="271"/>
      <c r="O149" s="276"/>
      <c r="P149" s="292"/>
      <c r="Q149" s="274"/>
      <c r="R149" s="274"/>
      <c r="S149" s="274"/>
      <c r="T149" s="274"/>
      <c r="U149" s="274"/>
      <c r="V149" s="274"/>
      <c r="W149" s="274"/>
      <c r="X149" s="274"/>
      <c r="Y149" s="274"/>
      <c r="Z149" s="274"/>
    </row>
    <row r="150" spans="1:26" x14ac:dyDescent="0.3">
      <c r="A150" s="241"/>
      <c r="B150" s="2"/>
      <c r="C150" s="2"/>
      <c r="D150" s="3"/>
      <c r="E150" s="59"/>
      <c r="F150" s="60"/>
      <c r="G150" s="59"/>
      <c r="H150" s="248">
        <f t="shared" si="10"/>
        <v>1</v>
      </c>
      <c r="I150" s="117">
        <f t="shared" si="18"/>
        <v>0</v>
      </c>
      <c r="J150" s="117">
        <f t="shared" si="19"/>
        <v>0</v>
      </c>
      <c r="K150" s="117">
        <f t="shared" si="20"/>
        <v>0</v>
      </c>
      <c r="L150" s="117">
        <f t="shared" si="21"/>
        <v>0</v>
      </c>
      <c r="M150" s="117">
        <f t="shared" si="22"/>
        <v>0</v>
      </c>
      <c r="N150" s="271"/>
      <c r="O150" s="276"/>
      <c r="P150" s="292"/>
      <c r="Q150" s="274"/>
      <c r="R150" s="274"/>
      <c r="S150" s="274"/>
      <c r="T150" s="274"/>
      <c r="U150" s="274"/>
      <c r="V150" s="274"/>
      <c r="W150" s="274"/>
      <c r="X150" s="274"/>
      <c r="Y150" s="274"/>
      <c r="Z150" s="274"/>
    </row>
    <row r="151" spans="1:26" x14ac:dyDescent="0.3">
      <c r="A151" s="241"/>
      <c r="B151" s="2"/>
      <c r="C151" s="2"/>
      <c r="D151" s="3"/>
      <c r="E151" s="59"/>
      <c r="F151" s="60"/>
      <c r="G151" s="59"/>
      <c r="H151" s="248">
        <f t="shared" si="10"/>
        <v>1</v>
      </c>
      <c r="I151" s="117">
        <f t="shared" si="18"/>
        <v>0</v>
      </c>
      <c r="J151" s="117">
        <f t="shared" si="19"/>
        <v>0</v>
      </c>
      <c r="K151" s="117">
        <f t="shared" si="20"/>
        <v>0</v>
      </c>
      <c r="L151" s="117">
        <f t="shared" si="21"/>
        <v>0</v>
      </c>
      <c r="M151" s="117">
        <f t="shared" si="22"/>
        <v>0</v>
      </c>
      <c r="N151" s="271"/>
      <c r="O151" s="276"/>
      <c r="P151" s="292"/>
      <c r="Q151" s="274"/>
      <c r="R151" s="274"/>
      <c r="S151" s="274"/>
      <c r="T151" s="274"/>
      <c r="U151" s="274"/>
      <c r="V151" s="274"/>
      <c r="W151" s="274"/>
      <c r="X151" s="274"/>
      <c r="Y151" s="274"/>
      <c r="Z151" s="274"/>
    </row>
    <row r="152" spans="1:26" x14ac:dyDescent="0.3">
      <c r="A152" s="241"/>
      <c r="B152" s="2"/>
      <c r="C152" s="2"/>
      <c r="D152" s="3"/>
      <c r="E152" s="59"/>
      <c r="F152" s="60"/>
      <c r="G152" s="59"/>
      <c r="H152" s="248">
        <f t="shared" si="10"/>
        <v>1</v>
      </c>
      <c r="I152" s="117">
        <f t="shared" si="18"/>
        <v>0</v>
      </c>
      <c r="J152" s="117">
        <f t="shared" si="19"/>
        <v>0</v>
      </c>
      <c r="K152" s="117">
        <f t="shared" si="20"/>
        <v>0</v>
      </c>
      <c r="L152" s="117">
        <f t="shared" si="21"/>
        <v>0</v>
      </c>
      <c r="M152" s="117">
        <f t="shared" si="22"/>
        <v>0</v>
      </c>
      <c r="N152" s="271"/>
      <c r="O152" s="276"/>
      <c r="P152" s="292"/>
      <c r="Q152" s="274"/>
      <c r="R152" s="274"/>
      <c r="S152" s="274"/>
      <c r="T152" s="274"/>
      <c r="U152" s="274"/>
      <c r="V152" s="274"/>
      <c r="W152" s="274"/>
      <c r="X152" s="274"/>
      <c r="Y152" s="274"/>
      <c r="Z152" s="274"/>
    </row>
    <row r="153" spans="1:26" x14ac:dyDescent="0.3">
      <c r="A153" s="241"/>
      <c r="B153" s="2"/>
      <c r="C153" s="2"/>
      <c r="D153" s="3"/>
      <c r="E153" s="59"/>
      <c r="F153" s="60"/>
      <c r="G153" s="59"/>
      <c r="H153" s="248">
        <f t="shared" si="10"/>
        <v>1</v>
      </c>
      <c r="I153" s="117">
        <f t="shared" si="18"/>
        <v>0</v>
      </c>
      <c r="J153" s="117">
        <f t="shared" si="19"/>
        <v>0</v>
      </c>
      <c r="K153" s="117">
        <f t="shared" si="20"/>
        <v>0</v>
      </c>
      <c r="L153" s="117">
        <f t="shared" si="21"/>
        <v>0</v>
      </c>
      <c r="M153" s="117">
        <f t="shared" si="22"/>
        <v>0</v>
      </c>
      <c r="N153" s="271"/>
      <c r="O153" s="276"/>
      <c r="P153" s="292"/>
      <c r="Q153" s="274"/>
      <c r="R153" s="274"/>
      <c r="S153" s="274"/>
      <c r="T153" s="274"/>
      <c r="U153" s="274"/>
      <c r="V153" s="274"/>
      <c r="W153" s="274"/>
      <c r="X153" s="274"/>
      <c r="Y153" s="274"/>
      <c r="Z153" s="274"/>
    </row>
    <row r="154" spans="1:26" x14ac:dyDescent="0.3">
      <c r="A154" s="241"/>
      <c r="B154" s="2"/>
      <c r="C154" s="2"/>
      <c r="D154" s="3"/>
      <c r="E154" s="59"/>
      <c r="F154" s="60"/>
      <c r="G154" s="59"/>
      <c r="H154" s="248">
        <f t="shared" si="10"/>
        <v>1</v>
      </c>
      <c r="I154" s="117">
        <f t="shared" si="18"/>
        <v>0</v>
      </c>
      <c r="J154" s="117">
        <f t="shared" si="19"/>
        <v>0</v>
      </c>
      <c r="K154" s="117">
        <f t="shared" si="20"/>
        <v>0</v>
      </c>
      <c r="L154" s="117">
        <f t="shared" si="21"/>
        <v>0</v>
      </c>
      <c r="M154" s="117">
        <f t="shared" si="22"/>
        <v>0</v>
      </c>
      <c r="N154" s="271"/>
      <c r="O154" s="276"/>
      <c r="P154" s="292"/>
      <c r="Q154" s="274"/>
      <c r="R154" s="274"/>
      <c r="S154" s="274"/>
      <c r="T154" s="274"/>
      <c r="U154" s="274"/>
      <c r="V154" s="274"/>
      <c r="W154" s="274"/>
      <c r="X154" s="274"/>
      <c r="Y154" s="274"/>
      <c r="Z154" s="274"/>
    </row>
    <row r="155" spans="1:26" x14ac:dyDescent="0.3">
      <c r="A155" s="241"/>
      <c r="B155" s="2"/>
      <c r="C155" s="2"/>
      <c r="D155" s="3"/>
      <c r="E155" s="59"/>
      <c r="F155" s="60"/>
      <c r="G155" s="59"/>
      <c r="H155" s="248">
        <f t="shared" si="10"/>
        <v>1</v>
      </c>
      <c r="I155" s="117">
        <f t="shared" si="18"/>
        <v>0</v>
      </c>
      <c r="J155" s="117">
        <f t="shared" si="19"/>
        <v>0</v>
      </c>
      <c r="K155" s="117">
        <f t="shared" si="20"/>
        <v>0</v>
      </c>
      <c r="L155" s="117">
        <f t="shared" si="21"/>
        <v>0</v>
      </c>
      <c r="M155" s="117">
        <f t="shared" si="22"/>
        <v>0</v>
      </c>
      <c r="N155" s="271"/>
      <c r="O155" s="276"/>
      <c r="P155" s="292"/>
      <c r="Q155" s="274"/>
      <c r="R155" s="274"/>
      <c r="S155" s="274"/>
      <c r="T155" s="274"/>
      <c r="U155" s="274"/>
      <c r="V155" s="274"/>
      <c r="W155" s="274"/>
      <c r="X155" s="274"/>
      <c r="Y155" s="274"/>
      <c r="Z155" s="274"/>
    </row>
    <row r="156" spans="1:26" x14ac:dyDescent="0.3">
      <c r="A156" s="241"/>
      <c r="B156" s="2"/>
      <c r="C156" s="2"/>
      <c r="D156" s="3"/>
      <c r="E156" s="59"/>
      <c r="F156" s="60"/>
      <c r="G156" s="59"/>
      <c r="H156" s="248">
        <f t="shared" si="10"/>
        <v>1</v>
      </c>
      <c r="I156" s="117">
        <f t="shared" si="18"/>
        <v>0</v>
      </c>
      <c r="J156" s="117">
        <f t="shared" si="19"/>
        <v>0</v>
      </c>
      <c r="K156" s="117">
        <f t="shared" si="20"/>
        <v>0</v>
      </c>
      <c r="L156" s="117">
        <f t="shared" si="21"/>
        <v>0</v>
      </c>
      <c r="M156" s="117">
        <f t="shared" si="22"/>
        <v>0</v>
      </c>
      <c r="N156" s="271"/>
      <c r="O156" s="276"/>
      <c r="P156" s="292"/>
      <c r="Q156" s="274"/>
      <c r="R156" s="274"/>
      <c r="S156" s="274"/>
      <c r="T156" s="274"/>
      <c r="U156" s="274"/>
      <c r="V156" s="274"/>
      <c r="W156" s="274"/>
      <c r="X156" s="274"/>
      <c r="Y156" s="274"/>
      <c r="Z156" s="274"/>
    </row>
    <row r="157" spans="1:26" x14ac:dyDescent="0.3">
      <c r="A157" s="241"/>
      <c r="B157" s="2"/>
      <c r="C157" s="2"/>
      <c r="D157" s="3"/>
      <c r="E157" s="59"/>
      <c r="F157" s="60"/>
      <c r="G157" s="59"/>
      <c r="H157" s="248">
        <f t="shared" si="10"/>
        <v>1</v>
      </c>
      <c r="I157" s="117">
        <f t="shared" si="18"/>
        <v>0</v>
      </c>
      <c r="J157" s="117">
        <f t="shared" si="19"/>
        <v>0</v>
      </c>
      <c r="K157" s="117">
        <f t="shared" si="20"/>
        <v>0</v>
      </c>
      <c r="L157" s="117">
        <f t="shared" si="21"/>
        <v>0</v>
      </c>
      <c r="M157" s="117">
        <f t="shared" si="22"/>
        <v>0</v>
      </c>
      <c r="N157" s="271"/>
      <c r="O157" s="276"/>
      <c r="P157" s="292"/>
      <c r="Q157" s="274"/>
      <c r="R157" s="274"/>
      <c r="S157" s="274"/>
      <c r="T157" s="274"/>
      <c r="U157" s="274"/>
      <c r="V157" s="274"/>
      <c r="W157" s="274"/>
      <c r="X157" s="274"/>
      <c r="Y157" s="274"/>
      <c r="Z157" s="274"/>
    </row>
    <row r="158" spans="1:26" x14ac:dyDescent="0.3">
      <c r="A158" s="241"/>
      <c r="B158" s="2"/>
      <c r="C158" s="2"/>
      <c r="D158" s="3"/>
      <c r="E158" s="59"/>
      <c r="F158" s="60"/>
      <c r="G158" s="59"/>
      <c r="H158" s="248">
        <f t="shared" si="10"/>
        <v>1</v>
      </c>
      <c r="I158" s="117">
        <f t="shared" si="18"/>
        <v>0</v>
      </c>
      <c r="J158" s="117">
        <f t="shared" si="19"/>
        <v>0</v>
      </c>
      <c r="K158" s="117">
        <f t="shared" si="20"/>
        <v>0</v>
      </c>
      <c r="L158" s="117">
        <f t="shared" si="21"/>
        <v>0</v>
      </c>
      <c r="M158" s="117">
        <f t="shared" si="22"/>
        <v>0</v>
      </c>
      <c r="N158" s="271"/>
      <c r="O158" s="276"/>
      <c r="P158" s="292"/>
      <c r="Q158" s="274"/>
      <c r="R158" s="274"/>
      <c r="S158" s="274"/>
      <c r="T158" s="274"/>
      <c r="U158" s="274"/>
      <c r="V158" s="274"/>
      <c r="W158" s="274"/>
      <c r="X158" s="274"/>
      <c r="Y158" s="274"/>
      <c r="Z158" s="274"/>
    </row>
    <row r="159" spans="1:26" x14ac:dyDescent="0.3">
      <c r="A159" s="241"/>
      <c r="B159" s="2"/>
      <c r="C159" s="2"/>
      <c r="D159" s="3"/>
      <c r="E159" s="59"/>
      <c r="F159" s="60"/>
      <c r="G159" s="59"/>
      <c r="H159" s="248">
        <f t="shared" si="10"/>
        <v>1</v>
      </c>
      <c r="I159" s="117">
        <f t="shared" si="18"/>
        <v>0</v>
      </c>
      <c r="J159" s="117">
        <f t="shared" si="19"/>
        <v>0</v>
      </c>
      <c r="K159" s="117">
        <f t="shared" si="20"/>
        <v>0</v>
      </c>
      <c r="L159" s="117">
        <f t="shared" si="21"/>
        <v>0</v>
      </c>
      <c r="M159" s="117">
        <f t="shared" si="22"/>
        <v>0</v>
      </c>
      <c r="N159" s="271"/>
      <c r="O159" s="276"/>
      <c r="P159" s="292"/>
      <c r="Q159" s="274"/>
      <c r="R159" s="274"/>
      <c r="S159" s="274"/>
      <c r="T159" s="274"/>
      <c r="U159" s="274"/>
      <c r="V159" s="274"/>
      <c r="W159" s="274"/>
      <c r="X159" s="274"/>
      <c r="Y159" s="274"/>
      <c r="Z159" s="274"/>
    </row>
    <row r="160" spans="1:26" x14ac:dyDescent="0.3">
      <c r="A160" s="241"/>
      <c r="B160" s="2"/>
      <c r="C160" s="2"/>
      <c r="D160" s="3"/>
      <c r="E160" s="59"/>
      <c r="F160" s="60"/>
      <c r="G160" s="59"/>
      <c r="H160" s="248">
        <f t="shared" si="10"/>
        <v>1</v>
      </c>
      <c r="I160" s="117">
        <f t="shared" si="18"/>
        <v>0</v>
      </c>
      <c r="J160" s="117">
        <f t="shared" si="19"/>
        <v>0</v>
      </c>
      <c r="K160" s="117">
        <f t="shared" si="20"/>
        <v>0</v>
      </c>
      <c r="L160" s="117">
        <f t="shared" si="21"/>
        <v>0</v>
      </c>
      <c r="M160" s="117">
        <f t="shared" si="22"/>
        <v>0</v>
      </c>
      <c r="N160" s="271"/>
      <c r="O160" s="276"/>
      <c r="P160" s="292"/>
      <c r="Q160" s="274"/>
      <c r="R160" s="274"/>
      <c r="S160" s="274"/>
      <c r="T160" s="274"/>
      <c r="U160" s="274"/>
      <c r="V160" s="274"/>
      <c r="W160" s="274"/>
      <c r="X160" s="274"/>
      <c r="Y160" s="274"/>
      <c r="Z160" s="274"/>
    </row>
    <row r="161" spans="1:26" x14ac:dyDescent="0.3">
      <c r="A161" s="241"/>
      <c r="B161" s="2"/>
      <c r="C161" s="2"/>
      <c r="D161" s="3"/>
      <c r="E161" s="59"/>
      <c r="F161" s="60"/>
      <c r="G161" s="59"/>
      <c r="H161" s="248">
        <f t="shared" si="10"/>
        <v>1</v>
      </c>
      <c r="I161" s="117">
        <f t="shared" si="18"/>
        <v>0</v>
      </c>
      <c r="J161" s="117">
        <f t="shared" si="19"/>
        <v>0</v>
      </c>
      <c r="K161" s="117">
        <f t="shared" si="20"/>
        <v>0</v>
      </c>
      <c r="L161" s="117">
        <f t="shared" si="21"/>
        <v>0</v>
      </c>
      <c r="M161" s="117">
        <f t="shared" si="22"/>
        <v>0</v>
      </c>
      <c r="N161" s="271"/>
      <c r="O161" s="276"/>
      <c r="P161" s="292"/>
      <c r="Q161" s="274"/>
      <c r="R161" s="274"/>
      <c r="S161" s="274"/>
      <c r="T161" s="274"/>
      <c r="U161" s="274"/>
      <c r="V161" s="274"/>
      <c r="W161" s="274"/>
      <c r="X161" s="274"/>
      <c r="Y161" s="274"/>
      <c r="Z161" s="274"/>
    </row>
    <row r="162" spans="1:26" x14ac:dyDescent="0.3">
      <c r="A162" s="241"/>
      <c r="B162" s="2"/>
      <c r="C162" s="2"/>
      <c r="D162" s="3"/>
      <c r="E162" s="59"/>
      <c r="F162" s="60"/>
      <c r="G162" s="59"/>
      <c r="H162" s="248">
        <f t="shared" si="10"/>
        <v>1</v>
      </c>
      <c r="I162" s="117">
        <f t="shared" si="18"/>
        <v>0</v>
      </c>
      <c r="J162" s="117">
        <f t="shared" si="19"/>
        <v>0</v>
      </c>
      <c r="K162" s="117">
        <f t="shared" si="20"/>
        <v>0</v>
      </c>
      <c r="L162" s="117">
        <f t="shared" si="21"/>
        <v>0</v>
      </c>
      <c r="M162" s="117">
        <f t="shared" si="22"/>
        <v>0</v>
      </c>
      <c r="N162" s="271"/>
      <c r="O162" s="276"/>
      <c r="P162" s="292"/>
      <c r="Q162" s="274"/>
      <c r="R162" s="274"/>
      <c r="S162" s="274"/>
      <c r="T162" s="274"/>
      <c r="U162" s="274"/>
      <c r="V162" s="274"/>
      <c r="W162" s="274"/>
      <c r="X162" s="274"/>
      <c r="Y162" s="274"/>
      <c r="Z162" s="274"/>
    </row>
    <row r="163" spans="1:26" x14ac:dyDescent="0.3">
      <c r="A163" s="241"/>
      <c r="B163" s="2"/>
      <c r="C163" s="2"/>
      <c r="D163" s="3"/>
      <c r="E163" s="59"/>
      <c r="F163" s="60"/>
      <c r="G163" s="59"/>
      <c r="H163" s="248">
        <f t="shared" si="10"/>
        <v>1</v>
      </c>
      <c r="I163" s="117">
        <f t="shared" si="18"/>
        <v>0</v>
      </c>
      <c r="J163" s="117">
        <f t="shared" si="19"/>
        <v>0</v>
      </c>
      <c r="K163" s="117">
        <f t="shared" si="20"/>
        <v>0</v>
      </c>
      <c r="L163" s="117">
        <f t="shared" si="21"/>
        <v>0</v>
      </c>
      <c r="M163" s="117">
        <f t="shared" si="22"/>
        <v>0</v>
      </c>
      <c r="N163" s="271"/>
      <c r="O163" s="276"/>
      <c r="P163" s="292"/>
      <c r="Q163" s="274"/>
      <c r="R163" s="274"/>
      <c r="S163" s="274"/>
      <c r="T163" s="274"/>
      <c r="U163" s="274"/>
      <c r="V163" s="274"/>
      <c r="W163" s="274"/>
      <c r="X163" s="274"/>
      <c r="Y163" s="274"/>
      <c r="Z163" s="274"/>
    </row>
    <row r="164" spans="1:26" x14ac:dyDescent="0.3">
      <c r="A164" s="241"/>
      <c r="B164" s="2"/>
      <c r="C164" s="2"/>
      <c r="D164" s="3"/>
      <c r="E164" s="59"/>
      <c r="F164" s="60"/>
      <c r="G164" s="59"/>
      <c r="H164" s="248">
        <f t="shared" si="10"/>
        <v>1</v>
      </c>
      <c r="I164" s="117">
        <f t="shared" si="18"/>
        <v>0</v>
      </c>
      <c r="J164" s="117">
        <f t="shared" si="19"/>
        <v>0</v>
      </c>
      <c r="K164" s="117">
        <f t="shared" si="20"/>
        <v>0</v>
      </c>
      <c r="L164" s="117">
        <f t="shared" si="21"/>
        <v>0</v>
      </c>
      <c r="M164" s="117">
        <f t="shared" si="22"/>
        <v>0</v>
      </c>
      <c r="N164" s="271"/>
      <c r="O164" s="276"/>
      <c r="P164" s="292"/>
      <c r="Q164" s="274"/>
      <c r="R164" s="274"/>
      <c r="S164" s="274"/>
      <c r="T164" s="274"/>
      <c r="U164" s="274"/>
      <c r="V164" s="274"/>
      <c r="W164" s="274"/>
      <c r="X164" s="274"/>
      <c r="Y164" s="274"/>
      <c r="Z164" s="274"/>
    </row>
    <row r="165" spans="1:26" x14ac:dyDescent="0.3">
      <c r="A165" s="241"/>
      <c r="B165" s="2"/>
      <c r="C165" s="2"/>
      <c r="D165" s="3"/>
      <c r="E165" s="59"/>
      <c r="F165" s="60"/>
      <c r="G165" s="59"/>
      <c r="H165" s="248">
        <f t="shared" si="10"/>
        <v>1</v>
      </c>
      <c r="I165" s="117">
        <f t="shared" si="18"/>
        <v>0</v>
      </c>
      <c r="J165" s="117">
        <f t="shared" si="19"/>
        <v>0</v>
      </c>
      <c r="K165" s="117">
        <f t="shared" si="20"/>
        <v>0</v>
      </c>
      <c r="L165" s="117">
        <f t="shared" si="21"/>
        <v>0</v>
      </c>
      <c r="M165" s="117">
        <f t="shared" si="22"/>
        <v>0</v>
      </c>
      <c r="N165" s="271"/>
      <c r="O165" s="276"/>
      <c r="P165" s="292"/>
      <c r="Q165" s="274"/>
      <c r="R165" s="274"/>
      <c r="S165" s="274"/>
      <c r="T165" s="274"/>
      <c r="U165" s="274"/>
      <c r="V165" s="274"/>
      <c r="W165" s="274"/>
      <c r="X165" s="274"/>
      <c r="Y165" s="274"/>
      <c r="Z165" s="274"/>
    </row>
    <row r="166" spans="1:26" x14ac:dyDescent="0.3">
      <c r="A166" s="241"/>
      <c r="B166" s="2"/>
      <c r="C166" s="2"/>
      <c r="D166" s="3"/>
      <c r="E166" s="59"/>
      <c r="F166" s="60"/>
      <c r="G166" s="59"/>
      <c r="H166" s="248">
        <f t="shared" si="10"/>
        <v>1</v>
      </c>
      <c r="I166" s="117">
        <f t="shared" si="18"/>
        <v>0</v>
      </c>
      <c r="J166" s="117">
        <f t="shared" si="19"/>
        <v>0</v>
      </c>
      <c r="K166" s="117">
        <f t="shared" si="20"/>
        <v>0</v>
      </c>
      <c r="L166" s="117">
        <f t="shared" si="21"/>
        <v>0</v>
      </c>
      <c r="M166" s="117">
        <f t="shared" si="22"/>
        <v>0</v>
      </c>
      <c r="N166" s="271"/>
      <c r="O166" s="276"/>
      <c r="P166" s="292"/>
      <c r="Q166" s="274"/>
      <c r="R166" s="274"/>
      <c r="S166" s="274"/>
      <c r="T166" s="274"/>
      <c r="U166" s="274"/>
      <c r="V166" s="274"/>
      <c r="W166" s="274"/>
      <c r="X166" s="274"/>
      <c r="Y166" s="274"/>
      <c r="Z166" s="274"/>
    </row>
    <row r="167" spans="1:26" x14ac:dyDescent="0.3">
      <c r="A167" s="241"/>
      <c r="B167" s="2"/>
      <c r="C167" s="2"/>
      <c r="D167" s="3"/>
      <c r="E167" s="59"/>
      <c r="F167" s="60"/>
      <c r="G167" s="59"/>
      <c r="H167" s="248">
        <f t="shared" si="10"/>
        <v>1</v>
      </c>
      <c r="I167" s="117">
        <f t="shared" si="18"/>
        <v>0</v>
      </c>
      <c r="J167" s="117">
        <f t="shared" si="19"/>
        <v>0</v>
      </c>
      <c r="K167" s="117">
        <f t="shared" si="20"/>
        <v>0</v>
      </c>
      <c r="L167" s="117">
        <f t="shared" si="21"/>
        <v>0</v>
      </c>
      <c r="M167" s="117">
        <f t="shared" si="22"/>
        <v>0</v>
      </c>
      <c r="N167" s="271"/>
      <c r="O167" s="276"/>
      <c r="P167" s="292"/>
      <c r="Q167" s="274"/>
      <c r="R167" s="274"/>
      <c r="S167" s="274"/>
      <c r="T167" s="274"/>
      <c r="U167" s="274"/>
      <c r="V167" s="274"/>
      <c r="W167" s="274"/>
      <c r="X167" s="274"/>
      <c r="Y167" s="274"/>
      <c r="Z167" s="274"/>
    </row>
    <row r="168" spans="1:26" x14ac:dyDescent="0.3">
      <c r="A168" s="241"/>
      <c r="B168" s="2"/>
      <c r="C168" s="2"/>
      <c r="D168" s="3"/>
      <c r="E168" s="59"/>
      <c r="F168" s="60"/>
      <c r="G168" s="59"/>
      <c r="H168" s="248">
        <f t="shared" si="10"/>
        <v>1</v>
      </c>
      <c r="I168" s="117">
        <f t="shared" si="18"/>
        <v>0</v>
      </c>
      <c r="J168" s="117">
        <f t="shared" si="19"/>
        <v>0</v>
      </c>
      <c r="K168" s="117">
        <f t="shared" si="20"/>
        <v>0</v>
      </c>
      <c r="L168" s="117">
        <f t="shared" si="21"/>
        <v>0</v>
      </c>
      <c r="M168" s="117">
        <f t="shared" si="22"/>
        <v>0</v>
      </c>
      <c r="N168" s="271"/>
      <c r="O168" s="276"/>
      <c r="P168" s="292"/>
      <c r="Q168" s="274"/>
      <c r="R168" s="274"/>
      <c r="S168" s="274"/>
      <c r="T168" s="274"/>
      <c r="U168" s="274"/>
      <c r="V168" s="274"/>
      <c r="W168" s="274"/>
      <c r="X168" s="274"/>
      <c r="Y168" s="274"/>
      <c r="Z168" s="274"/>
    </row>
    <row r="169" spans="1:26" x14ac:dyDescent="0.3">
      <c r="A169" s="241"/>
      <c r="B169" s="2"/>
      <c r="C169" s="2"/>
      <c r="D169" s="3"/>
      <c r="E169" s="59"/>
      <c r="F169" s="60"/>
      <c r="G169" s="59"/>
      <c r="H169" s="248">
        <f t="shared" si="10"/>
        <v>1</v>
      </c>
      <c r="I169" s="117">
        <f t="shared" si="18"/>
        <v>0</v>
      </c>
      <c r="J169" s="117">
        <f t="shared" si="19"/>
        <v>0</v>
      </c>
      <c r="K169" s="117">
        <f t="shared" si="20"/>
        <v>0</v>
      </c>
      <c r="L169" s="117">
        <f t="shared" si="21"/>
        <v>0</v>
      </c>
      <c r="M169" s="117">
        <f t="shared" si="22"/>
        <v>0</v>
      </c>
      <c r="N169" s="271"/>
      <c r="O169" s="276"/>
      <c r="P169" s="292"/>
      <c r="Q169" s="274"/>
      <c r="R169" s="274"/>
      <c r="S169" s="274"/>
      <c r="T169" s="274"/>
      <c r="U169" s="274"/>
      <c r="V169" s="274"/>
      <c r="W169" s="274"/>
      <c r="X169" s="274"/>
      <c r="Y169" s="274"/>
      <c r="Z169" s="274"/>
    </row>
    <row r="170" spans="1:26" x14ac:dyDescent="0.3">
      <c r="A170" s="241"/>
      <c r="B170" s="2"/>
      <c r="C170" s="2"/>
      <c r="D170" s="3"/>
      <c r="E170" s="59"/>
      <c r="F170" s="60"/>
      <c r="G170" s="59"/>
      <c r="H170" s="248">
        <f t="shared" si="10"/>
        <v>1</v>
      </c>
      <c r="I170" s="117">
        <f t="shared" si="18"/>
        <v>0</v>
      </c>
      <c r="J170" s="117">
        <f t="shared" si="19"/>
        <v>0</v>
      </c>
      <c r="K170" s="117">
        <f t="shared" si="20"/>
        <v>0</v>
      </c>
      <c r="L170" s="117">
        <f t="shared" si="21"/>
        <v>0</v>
      </c>
      <c r="M170" s="117">
        <f t="shared" si="22"/>
        <v>0</v>
      </c>
      <c r="N170" s="271"/>
      <c r="O170" s="276"/>
      <c r="P170" s="292"/>
      <c r="Q170" s="274"/>
      <c r="R170" s="274"/>
      <c r="S170" s="274"/>
      <c r="T170" s="274"/>
      <c r="U170" s="274"/>
      <c r="V170" s="274"/>
      <c r="W170" s="274"/>
      <c r="X170" s="274"/>
      <c r="Y170" s="274"/>
      <c r="Z170" s="274"/>
    </row>
    <row r="171" spans="1:26" x14ac:dyDescent="0.3">
      <c r="A171" s="241"/>
      <c r="B171" s="2"/>
      <c r="C171" s="2"/>
      <c r="D171" s="3"/>
      <c r="E171" s="59"/>
      <c r="F171" s="60"/>
      <c r="G171" s="59"/>
      <c r="H171" s="248">
        <f t="shared" si="10"/>
        <v>1</v>
      </c>
      <c r="I171" s="117">
        <f t="shared" si="18"/>
        <v>0</v>
      </c>
      <c r="J171" s="117">
        <f t="shared" si="19"/>
        <v>0</v>
      </c>
      <c r="K171" s="117">
        <f t="shared" si="20"/>
        <v>0</v>
      </c>
      <c r="L171" s="117">
        <f t="shared" si="21"/>
        <v>0</v>
      </c>
      <c r="M171" s="117">
        <f t="shared" si="22"/>
        <v>0</v>
      </c>
      <c r="N171" s="271"/>
      <c r="O171" s="276"/>
      <c r="P171" s="292"/>
      <c r="Q171" s="274"/>
      <c r="R171" s="274"/>
      <c r="S171" s="274"/>
      <c r="T171" s="274"/>
      <c r="U171" s="274"/>
      <c r="V171" s="274"/>
      <c r="W171" s="274"/>
      <c r="X171" s="274"/>
      <c r="Y171" s="274"/>
      <c r="Z171" s="274"/>
    </row>
    <row r="172" spans="1:26" x14ac:dyDescent="0.3">
      <c r="A172" s="241"/>
      <c r="B172" s="2"/>
      <c r="C172" s="2"/>
      <c r="D172" s="3"/>
      <c r="E172" s="59"/>
      <c r="F172" s="60"/>
      <c r="G172" s="59"/>
      <c r="H172" s="248">
        <f t="shared" si="10"/>
        <v>1</v>
      </c>
      <c r="I172" s="117">
        <f t="shared" si="18"/>
        <v>0</v>
      </c>
      <c r="J172" s="117">
        <f t="shared" si="19"/>
        <v>0</v>
      </c>
      <c r="K172" s="117">
        <f t="shared" si="20"/>
        <v>0</v>
      </c>
      <c r="L172" s="117">
        <f t="shared" si="21"/>
        <v>0</v>
      </c>
      <c r="M172" s="117">
        <f t="shared" si="22"/>
        <v>0</v>
      </c>
      <c r="N172" s="271"/>
      <c r="O172" s="276"/>
      <c r="P172" s="292"/>
      <c r="Q172" s="274"/>
      <c r="R172" s="274"/>
      <c r="S172" s="274"/>
      <c r="T172" s="274"/>
      <c r="U172" s="274"/>
      <c r="V172" s="274"/>
      <c r="W172" s="274"/>
      <c r="X172" s="274"/>
      <c r="Y172" s="274"/>
      <c r="Z172" s="274"/>
    </row>
    <row r="173" spans="1:26" x14ac:dyDescent="0.3">
      <c r="A173" s="241"/>
      <c r="B173" s="2"/>
      <c r="C173" s="2"/>
      <c r="D173" s="3"/>
      <c r="E173" s="59"/>
      <c r="F173" s="60"/>
      <c r="G173" s="59"/>
      <c r="H173" s="248">
        <f t="shared" si="10"/>
        <v>1</v>
      </c>
      <c r="I173" s="117">
        <f t="shared" ref="I173:I236" si="23">1*E173</f>
        <v>0</v>
      </c>
      <c r="J173" s="117">
        <f t="shared" ref="J173:J236" si="24">F173*I173</f>
        <v>0</v>
      </c>
      <c r="K173" s="117">
        <f t="shared" ref="K173:K236" si="25">$K$13*J173</f>
        <v>0</v>
      </c>
      <c r="L173" s="117">
        <f t="shared" ref="L173:L236" si="26">K173*G173</f>
        <v>0</v>
      </c>
      <c r="M173" s="117">
        <f t="shared" ref="M173:M236" si="27">K173*H173</f>
        <v>0</v>
      </c>
      <c r="N173" s="271"/>
      <c r="O173" s="276"/>
      <c r="P173" s="292"/>
      <c r="Q173" s="274"/>
      <c r="R173" s="274"/>
      <c r="S173" s="274"/>
      <c r="T173" s="274"/>
      <c r="U173" s="274"/>
      <c r="V173" s="274"/>
      <c r="W173" s="274"/>
      <c r="X173" s="274"/>
      <c r="Y173" s="274"/>
      <c r="Z173" s="274"/>
    </row>
    <row r="174" spans="1:26" x14ac:dyDescent="0.3">
      <c r="A174" s="241"/>
      <c r="B174" s="2"/>
      <c r="C174" s="2"/>
      <c r="D174" s="3"/>
      <c r="E174" s="59"/>
      <c r="F174" s="60"/>
      <c r="G174" s="59"/>
      <c r="H174" s="248">
        <f t="shared" si="10"/>
        <v>1</v>
      </c>
      <c r="I174" s="117">
        <f t="shared" si="23"/>
        <v>0</v>
      </c>
      <c r="J174" s="117">
        <f t="shared" si="24"/>
        <v>0</v>
      </c>
      <c r="K174" s="117">
        <f t="shared" si="25"/>
        <v>0</v>
      </c>
      <c r="L174" s="117">
        <f t="shared" si="26"/>
        <v>0</v>
      </c>
      <c r="M174" s="117">
        <f t="shared" si="27"/>
        <v>0</v>
      </c>
      <c r="N174" s="271"/>
      <c r="O174" s="276"/>
      <c r="P174" s="292"/>
      <c r="Q174" s="274"/>
      <c r="R174" s="274"/>
      <c r="S174" s="274"/>
      <c r="T174" s="274"/>
      <c r="U174" s="274"/>
      <c r="V174" s="274"/>
      <c r="W174" s="274"/>
      <c r="X174" s="274"/>
      <c r="Y174" s="274"/>
      <c r="Z174" s="274"/>
    </row>
    <row r="175" spans="1:26" x14ac:dyDescent="0.3">
      <c r="A175" s="241"/>
      <c r="B175" s="2"/>
      <c r="C175" s="2"/>
      <c r="D175" s="3"/>
      <c r="E175" s="59"/>
      <c r="F175" s="60"/>
      <c r="G175" s="59"/>
      <c r="H175" s="248">
        <f t="shared" si="10"/>
        <v>1</v>
      </c>
      <c r="I175" s="117">
        <f t="shared" si="23"/>
        <v>0</v>
      </c>
      <c r="J175" s="117">
        <f t="shared" si="24"/>
        <v>0</v>
      </c>
      <c r="K175" s="117">
        <f t="shared" si="25"/>
        <v>0</v>
      </c>
      <c r="L175" s="117">
        <f t="shared" si="26"/>
        <v>0</v>
      </c>
      <c r="M175" s="117">
        <f t="shared" si="27"/>
        <v>0</v>
      </c>
      <c r="N175" s="271"/>
      <c r="O175" s="276"/>
      <c r="P175" s="292"/>
      <c r="Q175" s="274"/>
      <c r="R175" s="274"/>
      <c r="S175" s="274"/>
      <c r="T175" s="274"/>
      <c r="U175" s="274"/>
      <c r="V175" s="274"/>
      <c r="W175" s="274"/>
      <c r="X175" s="274"/>
      <c r="Y175" s="274"/>
      <c r="Z175" s="274"/>
    </row>
    <row r="176" spans="1:26" x14ac:dyDescent="0.3">
      <c r="A176" s="241"/>
      <c r="B176" s="2"/>
      <c r="C176" s="2"/>
      <c r="D176" s="3"/>
      <c r="E176" s="59"/>
      <c r="F176" s="60"/>
      <c r="G176" s="59"/>
      <c r="H176" s="248">
        <f t="shared" si="10"/>
        <v>1</v>
      </c>
      <c r="I176" s="117">
        <f t="shared" si="23"/>
        <v>0</v>
      </c>
      <c r="J176" s="117">
        <f t="shared" si="24"/>
        <v>0</v>
      </c>
      <c r="K176" s="117">
        <f t="shared" si="25"/>
        <v>0</v>
      </c>
      <c r="L176" s="117">
        <f t="shared" si="26"/>
        <v>0</v>
      </c>
      <c r="M176" s="117">
        <f t="shared" si="27"/>
        <v>0</v>
      </c>
      <c r="N176" s="271"/>
      <c r="O176" s="276"/>
      <c r="P176" s="292"/>
      <c r="Q176" s="274"/>
      <c r="R176" s="274"/>
      <c r="S176" s="274"/>
      <c r="T176" s="274"/>
      <c r="U176" s="274"/>
      <c r="V176" s="274"/>
      <c r="W176" s="274"/>
      <c r="X176" s="274"/>
      <c r="Y176" s="274"/>
      <c r="Z176" s="274"/>
    </row>
    <row r="177" spans="1:26" x14ac:dyDescent="0.3">
      <c r="A177" s="241"/>
      <c r="B177" s="2"/>
      <c r="C177" s="2"/>
      <c r="D177" s="3"/>
      <c r="E177" s="59"/>
      <c r="F177" s="60"/>
      <c r="G177" s="59"/>
      <c r="H177" s="248">
        <f t="shared" si="10"/>
        <v>1</v>
      </c>
      <c r="I177" s="117">
        <f t="shared" si="23"/>
        <v>0</v>
      </c>
      <c r="J177" s="117">
        <f t="shared" si="24"/>
        <v>0</v>
      </c>
      <c r="K177" s="117">
        <f t="shared" si="25"/>
        <v>0</v>
      </c>
      <c r="L177" s="117">
        <f t="shared" si="26"/>
        <v>0</v>
      </c>
      <c r="M177" s="117">
        <f t="shared" si="27"/>
        <v>0</v>
      </c>
      <c r="N177" s="271"/>
      <c r="O177" s="276"/>
      <c r="P177" s="292"/>
      <c r="Q177" s="274"/>
      <c r="R177" s="274"/>
      <c r="S177" s="274"/>
      <c r="T177" s="274"/>
      <c r="U177" s="274"/>
      <c r="V177" s="274"/>
      <c r="W177" s="274"/>
      <c r="X177" s="274"/>
      <c r="Y177" s="274"/>
      <c r="Z177" s="274"/>
    </row>
    <row r="178" spans="1:26" x14ac:dyDescent="0.3">
      <c r="A178" s="241"/>
      <c r="B178" s="2"/>
      <c r="C178" s="2"/>
      <c r="D178" s="3"/>
      <c r="E178" s="59"/>
      <c r="F178" s="60"/>
      <c r="G178" s="59"/>
      <c r="H178" s="248">
        <f t="shared" si="10"/>
        <v>1</v>
      </c>
      <c r="I178" s="117">
        <f t="shared" si="23"/>
        <v>0</v>
      </c>
      <c r="J178" s="117">
        <f t="shared" si="24"/>
        <v>0</v>
      </c>
      <c r="K178" s="117">
        <f t="shared" si="25"/>
        <v>0</v>
      </c>
      <c r="L178" s="117">
        <f t="shared" si="26"/>
        <v>0</v>
      </c>
      <c r="M178" s="117">
        <f t="shared" si="27"/>
        <v>0</v>
      </c>
      <c r="N178" s="271"/>
      <c r="O178" s="276"/>
      <c r="P178" s="292"/>
      <c r="Q178" s="274"/>
      <c r="R178" s="274"/>
      <c r="S178" s="274"/>
      <c r="T178" s="274"/>
      <c r="U178" s="274"/>
      <c r="V178" s="274"/>
      <c r="W178" s="274"/>
      <c r="X178" s="274"/>
      <c r="Y178" s="274"/>
      <c r="Z178" s="274"/>
    </row>
    <row r="179" spans="1:26" x14ac:dyDescent="0.3">
      <c r="A179" s="241"/>
      <c r="B179" s="2"/>
      <c r="C179" s="2"/>
      <c r="D179" s="3"/>
      <c r="E179" s="59"/>
      <c r="F179" s="60"/>
      <c r="G179" s="59"/>
      <c r="H179" s="248">
        <f t="shared" si="10"/>
        <v>1</v>
      </c>
      <c r="I179" s="117">
        <f t="shared" si="23"/>
        <v>0</v>
      </c>
      <c r="J179" s="117">
        <f t="shared" si="24"/>
        <v>0</v>
      </c>
      <c r="K179" s="117">
        <f t="shared" si="25"/>
        <v>0</v>
      </c>
      <c r="L179" s="117">
        <f t="shared" si="26"/>
        <v>0</v>
      </c>
      <c r="M179" s="117">
        <f t="shared" si="27"/>
        <v>0</v>
      </c>
      <c r="N179" s="271"/>
      <c r="O179" s="276"/>
      <c r="P179" s="292"/>
      <c r="Q179" s="274"/>
      <c r="R179" s="274"/>
      <c r="S179" s="274"/>
      <c r="T179" s="274"/>
      <c r="U179" s="274"/>
      <c r="V179" s="274"/>
      <c r="W179" s="274"/>
      <c r="X179" s="274"/>
      <c r="Y179" s="274"/>
      <c r="Z179" s="274"/>
    </row>
    <row r="180" spans="1:26" x14ac:dyDescent="0.3">
      <c r="A180" s="241"/>
      <c r="B180" s="2"/>
      <c r="C180" s="2"/>
      <c r="D180" s="3"/>
      <c r="E180" s="59"/>
      <c r="F180" s="60"/>
      <c r="G180" s="59"/>
      <c r="H180" s="248">
        <f t="shared" si="10"/>
        <v>1</v>
      </c>
      <c r="I180" s="117">
        <f t="shared" si="23"/>
        <v>0</v>
      </c>
      <c r="J180" s="117">
        <f t="shared" si="24"/>
        <v>0</v>
      </c>
      <c r="K180" s="117">
        <f t="shared" si="25"/>
        <v>0</v>
      </c>
      <c r="L180" s="117">
        <f t="shared" si="26"/>
        <v>0</v>
      </c>
      <c r="M180" s="117">
        <f t="shared" si="27"/>
        <v>0</v>
      </c>
      <c r="N180" s="271"/>
      <c r="O180" s="276"/>
      <c r="P180" s="292"/>
      <c r="Q180" s="274"/>
      <c r="R180" s="274"/>
      <c r="S180" s="274"/>
      <c r="T180" s="274"/>
      <c r="U180" s="274"/>
      <c r="V180" s="274"/>
      <c r="W180" s="274"/>
      <c r="X180" s="274"/>
      <c r="Y180" s="274"/>
      <c r="Z180" s="274"/>
    </row>
    <row r="181" spans="1:26" x14ac:dyDescent="0.3">
      <c r="A181" s="241"/>
      <c r="B181" s="2"/>
      <c r="C181" s="2"/>
      <c r="D181" s="3"/>
      <c r="E181" s="59"/>
      <c r="F181" s="60"/>
      <c r="G181" s="59"/>
      <c r="H181" s="248">
        <f t="shared" si="10"/>
        <v>1</v>
      </c>
      <c r="I181" s="117">
        <f t="shared" si="23"/>
        <v>0</v>
      </c>
      <c r="J181" s="117">
        <f t="shared" si="24"/>
        <v>0</v>
      </c>
      <c r="K181" s="117">
        <f t="shared" si="25"/>
        <v>0</v>
      </c>
      <c r="L181" s="117">
        <f t="shared" si="26"/>
        <v>0</v>
      </c>
      <c r="M181" s="117">
        <f t="shared" si="27"/>
        <v>0</v>
      </c>
      <c r="N181" s="271"/>
      <c r="O181" s="276"/>
      <c r="P181" s="292"/>
      <c r="Q181" s="274"/>
      <c r="R181" s="274"/>
      <c r="S181" s="274"/>
      <c r="T181" s="274"/>
      <c r="U181" s="274"/>
      <c r="V181" s="274"/>
      <c r="W181" s="274"/>
      <c r="X181" s="274"/>
      <c r="Y181" s="274"/>
      <c r="Z181" s="274"/>
    </row>
    <row r="182" spans="1:26" x14ac:dyDescent="0.3">
      <c r="A182" s="241"/>
      <c r="B182" s="2"/>
      <c r="C182" s="2"/>
      <c r="D182" s="3"/>
      <c r="E182" s="59"/>
      <c r="F182" s="60"/>
      <c r="G182" s="59"/>
      <c r="H182" s="248">
        <f t="shared" si="10"/>
        <v>1</v>
      </c>
      <c r="I182" s="117">
        <f t="shared" si="23"/>
        <v>0</v>
      </c>
      <c r="J182" s="117">
        <f t="shared" si="24"/>
        <v>0</v>
      </c>
      <c r="K182" s="117">
        <f t="shared" si="25"/>
        <v>0</v>
      </c>
      <c r="L182" s="117">
        <f t="shared" si="26"/>
        <v>0</v>
      </c>
      <c r="M182" s="117">
        <f t="shared" si="27"/>
        <v>0</v>
      </c>
      <c r="N182" s="271"/>
      <c r="O182" s="276"/>
      <c r="P182" s="292"/>
      <c r="Q182" s="274"/>
      <c r="R182" s="274"/>
      <c r="S182" s="274"/>
      <c r="T182" s="274"/>
      <c r="U182" s="274"/>
      <c r="V182" s="274"/>
      <c r="W182" s="274"/>
      <c r="X182" s="274"/>
      <c r="Y182" s="274"/>
      <c r="Z182" s="274"/>
    </row>
    <row r="183" spans="1:26" x14ac:dyDescent="0.3">
      <c r="A183" s="241"/>
      <c r="B183" s="2"/>
      <c r="C183" s="2"/>
      <c r="D183" s="3"/>
      <c r="E183" s="59"/>
      <c r="F183" s="60"/>
      <c r="G183" s="59"/>
      <c r="H183" s="248">
        <f t="shared" si="10"/>
        <v>1</v>
      </c>
      <c r="I183" s="117">
        <f t="shared" si="23"/>
        <v>0</v>
      </c>
      <c r="J183" s="117">
        <f t="shared" si="24"/>
        <v>0</v>
      </c>
      <c r="K183" s="117">
        <f t="shared" si="25"/>
        <v>0</v>
      </c>
      <c r="L183" s="117">
        <f t="shared" si="26"/>
        <v>0</v>
      </c>
      <c r="M183" s="117">
        <f t="shared" si="27"/>
        <v>0</v>
      </c>
      <c r="N183" s="271"/>
      <c r="O183" s="276"/>
      <c r="P183" s="292"/>
      <c r="Q183" s="274"/>
      <c r="R183" s="274"/>
      <c r="S183" s="274"/>
      <c r="T183" s="274"/>
      <c r="U183" s="274"/>
      <c r="V183" s="274"/>
      <c r="W183" s="274"/>
      <c r="X183" s="274"/>
      <c r="Y183" s="274"/>
      <c r="Z183" s="274"/>
    </row>
    <row r="184" spans="1:26" x14ac:dyDescent="0.3">
      <c r="A184" s="241"/>
      <c r="B184" s="2"/>
      <c r="C184" s="2"/>
      <c r="D184" s="3"/>
      <c r="E184" s="59"/>
      <c r="F184" s="60"/>
      <c r="G184" s="59"/>
      <c r="H184" s="248">
        <f t="shared" si="10"/>
        <v>1</v>
      </c>
      <c r="I184" s="117">
        <f t="shared" si="23"/>
        <v>0</v>
      </c>
      <c r="J184" s="117">
        <f t="shared" si="24"/>
        <v>0</v>
      </c>
      <c r="K184" s="117">
        <f t="shared" si="25"/>
        <v>0</v>
      </c>
      <c r="L184" s="117">
        <f t="shared" si="26"/>
        <v>0</v>
      </c>
      <c r="M184" s="117">
        <f t="shared" si="27"/>
        <v>0</v>
      </c>
      <c r="N184" s="271"/>
      <c r="O184" s="276"/>
      <c r="P184" s="292"/>
      <c r="Q184" s="274"/>
      <c r="R184" s="274"/>
      <c r="S184" s="274"/>
      <c r="T184" s="274"/>
      <c r="U184" s="274"/>
      <c r="V184" s="274"/>
      <c r="W184" s="274"/>
      <c r="X184" s="274"/>
      <c r="Y184" s="274"/>
      <c r="Z184" s="274"/>
    </row>
    <row r="185" spans="1:26" x14ac:dyDescent="0.3">
      <c r="A185" s="241"/>
      <c r="B185" s="2"/>
      <c r="C185" s="2"/>
      <c r="D185" s="3"/>
      <c r="E185" s="59"/>
      <c r="F185" s="60"/>
      <c r="G185" s="59"/>
      <c r="H185" s="248">
        <f t="shared" si="10"/>
        <v>1</v>
      </c>
      <c r="I185" s="117">
        <f t="shared" si="23"/>
        <v>0</v>
      </c>
      <c r="J185" s="117">
        <f t="shared" si="24"/>
        <v>0</v>
      </c>
      <c r="K185" s="117">
        <f t="shared" si="25"/>
        <v>0</v>
      </c>
      <c r="L185" s="117">
        <f t="shared" si="26"/>
        <v>0</v>
      </c>
      <c r="M185" s="117">
        <f t="shared" si="27"/>
        <v>0</v>
      </c>
      <c r="N185" s="271"/>
      <c r="O185" s="276"/>
      <c r="P185" s="292"/>
      <c r="Q185" s="274"/>
      <c r="R185" s="274"/>
      <c r="S185" s="274"/>
      <c r="T185" s="274"/>
      <c r="U185" s="274"/>
      <c r="V185" s="274"/>
      <c r="W185" s="274"/>
      <c r="X185" s="274"/>
      <c r="Y185" s="274"/>
      <c r="Z185" s="274"/>
    </row>
    <row r="186" spans="1:26" x14ac:dyDescent="0.3">
      <c r="A186" s="241"/>
      <c r="B186" s="2"/>
      <c r="C186" s="2"/>
      <c r="D186" s="3"/>
      <c r="E186" s="59"/>
      <c r="F186" s="60"/>
      <c r="G186" s="59"/>
      <c r="H186" s="248">
        <f t="shared" si="10"/>
        <v>1</v>
      </c>
      <c r="I186" s="117">
        <f t="shared" si="23"/>
        <v>0</v>
      </c>
      <c r="J186" s="117">
        <f t="shared" si="24"/>
        <v>0</v>
      </c>
      <c r="K186" s="117">
        <f t="shared" si="25"/>
        <v>0</v>
      </c>
      <c r="L186" s="117">
        <f t="shared" si="26"/>
        <v>0</v>
      </c>
      <c r="M186" s="117">
        <f t="shared" si="27"/>
        <v>0</v>
      </c>
      <c r="N186" s="271"/>
      <c r="O186" s="276"/>
      <c r="P186" s="292"/>
      <c r="Q186" s="274"/>
      <c r="R186" s="274"/>
      <c r="S186" s="274"/>
      <c r="T186" s="274"/>
      <c r="U186" s="274"/>
      <c r="V186" s="274"/>
      <c r="W186" s="274"/>
      <c r="X186" s="274"/>
      <c r="Y186" s="274"/>
      <c r="Z186" s="274"/>
    </row>
    <row r="187" spans="1:26" x14ac:dyDescent="0.3">
      <c r="A187" s="241"/>
      <c r="B187" s="2"/>
      <c r="C187" s="2"/>
      <c r="D187" s="3"/>
      <c r="E187" s="59"/>
      <c r="F187" s="60"/>
      <c r="G187" s="59"/>
      <c r="H187" s="248">
        <f t="shared" si="10"/>
        <v>1</v>
      </c>
      <c r="I187" s="117">
        <f t="shared" si="23"/>
        <v>0</v>
      </c>
      <c r="J187" s="117">
        <f t="shared" si="24"/>
        <v>0</v>
      </c>
      <c r="K187" s="117">
        <f t="shared" si="25"/>
        <v>0</v>
      </c>
      <c r="L187" s="117">
        <f t="shared" si="26"/>
        <v>0</v>
      </c>
      <c r="M187" s="117">
        <f t="shared" si="27"/>
        <v>0</v>
      </c>
      <c r="N187" s="271"/>
      <c r="O187" s="276"/>
      <c r="P187" s="292"/>
      <c r="Q187" s="274"/>
      <c r="R187" s="274"/>
      <c r="S187" s="274"/>
      <c r="T187" s="274"/>
      <c r="U187" s="274"/>
      <c r="V187" s="274"/>
      <c r="W187" s="274"/>
      <c r="X187" s="274"/>
      <c r="Y187" s="274"/>
      <c r="Z187" s="274"/>
    </row>
    <row r="188" spans="1:26" x14ac:dyDescent="0.3">
      <c r="A188" s="241"/>
      <c r="B188" s="2"/>
      <c r="C188" s="2"/>
      <c r="D188" s="3"/>
      <c r="E188" s="59"/>
      <c r="F188" s="60"/>
      <c r="G188" s="59"/>
      <c r="H188" s="248">
        <f t="shared" si="10"/>
        <v>1</v>
      </c>
      <c r="I188" s="117">
        <f t="shared" si="23"/>
        <v>0</v>
      </c>
      <c r="J188" s="117">
        <f t="shared" si="24"/>
        <v>0</v>
      </c>
      <c r="K188" s="117">
        <f t="shared" si="25"/>
        <v>0</v>
      </c>
      <c r="L188" s="117">
        <f t="shared" si="26"/>
        <v>0</v>
      </c>
      <c r="M188" s="117">
        <f t="shared" si="27"/>
        <v>0</v>
      </c>
      <c r="N188" s="271"/>
      <c r="O188" s="276"/>
      <c r="P188" s="292"/>
      <c r="Q188" s="274"/>
      <c r="R188" s="274"/>
      <c r="S188" s="274"/>
      <c r="T188" s="274"/>
      <c r="U188" s="274"/>
      <c r="V188" s="274"/>
      <c r="W188" s="274"/>
      <c r="X188" s="274"/>
      <c r="Y188" s="274"/>
      <c r="Z188" s="274"/>
    </row>
    <row r="189" spans="1:26" x14ac:dyDescent="0.3">
      <c r="A189" s="241"/>
      <c r="B189" s="2"/>
      <c r="C189" s="2"/>
      <c r="D189" s="3"/>
      <c r="E189" s="59"/>
      <c r="F189" s="60"/>
      <c r="G189" s="59"/>
      <c r="H189" s="248">
        <f t="shared" si="10"/>
        <v>1</v>
      </c>
      <c r="I189" s="117">
        <f t="shared" si="23"/>
        <v>0</v>
      </c>
      <c r="J189" s="117">
        <f t="shared" si="24"/>
        <v>0</v>
      </c>
      <c r="K189" s="117">
        <f t="shared" si="25"/>
        <v>0</v>
      </c>
      <c r="L189" s="117">
        <f t="shared" si="26"/>
        <v>0</v>
      </c>
      <c r="M189" s="117">
        <f t="shared" si="27"/>
        <v>0</v>
      </c>
      <c r="N189" s="271"/>
      <c r="O189" s="276"/>
      <c r="P189" s="292"/>
      <c r="Q189" s="274"/>
      <c r="R189" s="274"/>
      <c r="S189" s="274"/>
      <c r="T189" s="274"/>
      <c r="U189" s="274"/>
      <c r="V189" s="274"/>
      <c r="W189" s="274"/>
      <c r="X189" s="274"/>
      <c r="Y189" s="274"/>
      <c r="Z189" s="274"/>
    </row>
    <row r="190" spans="1:26" x14ac:dyDescent="0.3">
      <c r="A190" s="241"/>
      <c r="B190" s="2"/>
      <c r="C190" s="2"/>
      <c r="D190" s="3"/>
      <c r="E190" s="59"/>
      <c r="F190" s="60"/>
      <c r="G190" s="59"/>
      <c r="H190" s="248">
        <f t="shared" si="10"/>
        <v>1</v>
      </c>
      <c r="I190" s="117">
        <f t="shared" si="23"/>
        <v>0</v>
      </c>
      <c r="J190" s="117">
        <f t="shared" si="24"/>
        <v>0</v>
      </c>
      <c r="K190" s="117">
        <f t="shared" si="25"/>
        <v>0</v>
      </c>
      <c r="L190" s="117">
        <f t="shared" si="26"/>
        <v>0</v>
      </c>
      <c r="M190" s="117">
        <f t="shared" si="27"/>
        <v>0</v>
      </c>
      <c r="N190" s="271"/>
      <c r="O190" s="276"/>
      <c r="P190" s="292"/>
      <c r="Q190" s="274"/>
      <c r="R190" s="274"/>
      <c r="S190" s="274"/>
      <c r="T190" s="274"/>
      <c r="U190" s="274"/>
      <c r="V190" s="274"/>
      <c r="W190" s="274"/>
      <c r="X190" s="274"/>
      <c r="Y190" s="274"/>
      <c r="Z190" s="274"/>
    </row>
    <row r="191" spans="1:26" x14ac:dyDescent="0.3">
      <c r="A191" s="241"/>
      <c r="B191" s="2"/>
      <c r="C191" s="2"/>
      <c r="D191" s="3"/>
      <c r="E191" s="59"/>
      <c r="F191" s="60"/>
      <c r="G191" s="59"/>
      <c r="H191" s="248">
        <f t="shared" si="10"/>
        <v>1</v>
      </c>
      <c r="I191" s="117">
        <f t="shared" si="23"/>
        <v>0</v>
      </c>
      <c r="J191" s="117">
        <f t="shared" si="24"/>
        <v>0</v>
      </c>
      <c r="K191" s="117">
        <f t="shared" si="25"/>
        <v>0</v>
      </c>
      <c r="L191" s="117">
        <f t="shared" si="26"/>
        <v>0</v>
      </c>
      <c r="M191" s="117">
        <f t="shared" si="27"/>
        <v>0</v>
      </c>
      <c r="N191" s="271"/>
      <c r="O191" s="276"/>
      <c r="P191" s="292"/>
      <c r="Q191" s="274"/>
      <c r="R191" s="274"/>
      <c r="S191" s="274"/>
      <c r="T191" s="274"/>
      <c r="U191" s="274"/>
      <c r="V191" s="274"/>
      <c r="W191" s="274"/>
      <c r="X191" s="274"/>
      <c r="Y191" s="274"/>
      <c r="Z191" s="274"/>
    </row>
    <row r="192" spans="1:26" x14ac:dyDescent="0.3">
      <c r="A192" s="241"/>
      <c r="B192" s="2"/>
      <c r="C192" s="2"/>
      <c r="D192" s="3"/>
      <c r="E192" s="59"/>
      <c r="F192" s="60"/>
      <c r="G192" s="59"/>
      <c r="H192" s="248">
        <f t="shared" si="10"/>
        <v>1</v>
      </c>
      <c r="I192" s="117">
        <f t="shared" si="23"/>
        <v>0</v>
      </c>
      <c r="J192" s="117">
        <f t="shared" si="24"/>
        <v>0</v>
      </c>
      <c r="K192" s="117">
        <f t="shared" si="25"/>
        <v>0</v>
      </c>
      <c r="L192" s="117">
        <f t="shared" si="26"/>
        <v>0</v>
      </c>
      <c r="M192" s="117">
        <f t="shared" si="27"/>
        <v>0</v>
      </c>
      <c r="N192" s="271"/>
      <c r="O192" s="276"/>
      <c r="P192" s="292"/>
      <c r="Q192" s="274"/>
      <c r="R192" s="274"/>
      <c r="S192" s="274"/>
      <c r="T192" s="274"/>
      <c r="U192" s="274"/>
      <c r="V192" s="274"/>
      <c r="W192" s="274"/>
      <c r="X192" s="274"/>
      <c r="Y192" s="274"/>
      <c r="Z192" s="274"/>
    </row>
    <row r="193" spans="1:26" x14ac:dyDescent="0.3">
      <c r="A193" s="241"/>
      <c r="B193" s="2"/>
      <c r="C193" s="2"/>
      <c r="D193" s="3"/>
      <c r="E193" s="59"/>
      <c r="F193" s="60"/>
      <c r="G193" s="59"/>
      <c r="H193" s="248">
        <f t="shared" si="10"/>
        <v>1</v>
      </c>
      <c r="I193" s="117">
        <f t="shared" si="23"/>
        <v>0</v>
      </c>
      <c r="J193" s="117">
        <f t="shared" si="24"/>
        <v>0</v>
      </c>
      <c r="K193" s="117">
        <f t="shared" si="25"/>
        <v>0</v>
      </c>
      <c r="L193" s="117">
        <f t="shared" si="26"/>
        <v>0</v>
      </c>
      <c r="M193" s="117">
        <f t="shared" si="27"/>
        <v>0</v>
      </c>
      <c r="N193" s="271"/>
      <c r="O193" s="276"/>
      <c r="P193" s="292"/>
      <c r="Q193" s="274"/>
      <c r="R193" s="274"/>
      <c r="S193" s="274"/>
      <c r="T193" s="274"/>
      <c r="U193" s="274"/>
      <c r="V193" s="274"/>
      <c r="W193" s="274"/>
      <c r="X193" s="274"/>
      <c r="Y193" s="274"/>
      <c r="Z193" s="274"/>
    </row>
    <row r="194" spans="1:26" x14ac:dyDescent="0.3">
      <c r="A194" s="241"/>
      <c r="B194" s="2"/>
      <c r="C194" s="2"/>
      <c r="D194" s="3"/>
      <c r="E194" s="59"/>
      <c r="F194" s="60"/>
      <c r="G194" s="59"/>
      <c r="H194" s="248">
        <f t="shared" si="10"/>
        <v>1</v>
      </c>
      <c r="I194" s="117">
        <f t="shared" si="23"/>
        <v>0</v>
      </c>
      <c r="J194" s="117">
        <f t="shared" si="24"/>
        <v>0</v>
      </c>
      <c r="K194" s="117">
        <f t="shared" si="25"/>
        <v>0</v>
      </c>
      <c r="L194" s="117">
        <f t="shared" si="26"/>
        <v>0</v>
      </c>
      <c r="M194" s="117">
        <f t="shared" si="27"/>
        <v>0</v>
      </c>
      <c r="N194" s="271"/>
      <c r="O194" s="276"/>
      <c r="P194" s="292"/>
      <c r="Q194" s="274"/>
      <c r="R194" s="274"/>
      <c r="S194" s="274"/>
      <c r="T194" s="274"/>
      <c r="U194" s="274"/>
      <c r="V194" s="274"/>
      <c r="W194" s="274"/>
      <c r="X194" s="274"/>
      <c r="Y194" s="274"/>
      <c r="Z194" s="274"/>
    </row>
    <row r="195" spans="1:26" x14ac:dyDescent="0.3">
      <c r="A195" s="241"/>
      <c r="B195" s="2"/>
      <c r="C195" s="2"/>
      <c r="D195" s="3"/>
      <c r="E195" s="59"/>
      <c r="F195" s="60"/>
      <c r="G195" s="59"/>
      <c r="H195" s="248">
        <f t="shared" si="10"/>
        <v>1</v>
      </c>
      <c r="I195" s="117">
        <f t="shared" si="23"/>
        <v>0</v>
      </c>
      <c r="J195" s="117">
        <f t="shared" si="24"/>
        <v>0</v>
      </c>
      <c r="K195" s="117">
        <f t="shared" si="25"/>
        <v>0</v>
      </c>
      <c r="L195" s="117">
        <f t="shared" si="26"/>
        <v>0</v>
      </c>
      <c r="M195" s="117">
        <f t="shared" si="27"/>
        <v>0</v>
      </c>
      <c r="N195" s="271"/>
      <c r="O195" s="276"/>
      <c r="P195" s="292"/>
      <c r="Q195" s="274"/>
      <c r="R195" s="274"/>
      <c r="S195" s="274"/>
      <c r="T195" s="274"/>
      <c r="U195" s="274"/>
      <c r="V195" s="274"/>
      <c r="W195" s="274"/>
      <c r="X195" s="274"/>
      <c r="Y195" s="274"/>
      <c r="Z195" s="274"/>
    </row>
    <row r="196" spans="1:26" x14ac:dyDescent="0.3">
      <c r="A196" s="241"/>
      <c r="B196" s="2"/>
      <c r="C196" s="2"/>
      <c r="D196" s="3"/>
      <c r="E196" s="59"/>
      <c r="F196" s="60"/>
      <c r="G196" s="59"/>
      <c r="H196" s="248">
        <f t="shared" si="10"/>
        <v>1</v>
      </c>
      <c r="I196" s="117">
        <f t="shared" si="23"/>
        <v>0</v>
      </c>
      <c r="J196" s="117">
        <f t="shared" si="24"/>
        <v>0</v>
      </c>
      <c r="K196" s="117">
        <f t="shared" si="25"/>
        <v>0</v>
      </c>
      <c r="L196" s="117">
        <f t="shared" si="26"/>
        <v>0</v>
      </c>
      <c r="M196" s="117">
        <f t="shared" si="27"/>
        <v>0</v>
      </c>
      <c r="N196" s="271"/>
      <c r="O196" s="276"/>
      <c r="P196" s="292"/>
      <c r="Q196" s="274"/>
      <c r="R196" s="274"/>
      <c r="S196" s="274"/>
      <c r="T196" s="274"/>
      <c r="U196" s="274"/>
      <c r="V196" s="274"/>
      <c r="W196" s="274"/>
      <c r="X196" s="274"/>
      <c r="Y196" s="274"/>
      <c r="Z196" s="274"/>
    </row>
    <row r="197" spans="1:26" x14ac:dyDescent="0.3">
      <c r="A197" s="241"/>
      <c r="B197" s="2"/>
      <c r="C197" s="2"/>
      <c r="D197" s="3"/>
      <c r="E197" s="59"/>
      <c r="F197" s="60"/>
      <c r="G197" s="59"/>
      <c r="H197" s="248">
        <f t="shared" si="10"/>
        <v>1</v>
      </c>
      <c r="I197" s="117">
        <f t="shared" si="23"/>
        <v>0</v>
      </c>
      <c r="J197" s="117">
        <f t="shared" si="24"/>
        <v>0</v>
      </c>
      <c r="K197" s="117">
        <f t="shared" si="25"/>
        <v>0</v>
      </c>
      <c r="L197" s="117">
        <f t="shared" si="26"/>
        <v>0</v>
      </c>
      <c r="M197" s="117">
        <f t="shared" si="27"/>
        <v>0</v>
      </c>
      <c r="N197" s="271"/>
      <c r="O197" s="276"/>
      <c r="P197" s="292"/>
      <c r="Q197" s="274"/>
      <c r="R197" s="274"/>
      <c r="S197" s="274"/>
      <c r="T197" s="274"/>
      <c r="U197" s="274"/>
      <c r="V197" s="274"/>
      <c r="W197" s="274"/>
      <c r="X197" s="274"/>
      <c r="Y197" s="274"/>
      <c r="Z197" s="274"/>
    </row>
    <row r="198" spans="1:26" x14ac:dyDescent="0.3">
      <c r="A198" s="241"/>
      <c r="B198" s="2"/>
      <c r="C198" s="2"/>
      <c r="D198" s="3"/>
      <c r="E198" s="59"/>
      <c r="F198" s="60"/>
      <c r="G198" s="59"/>
      <c r="H198" s="248">
        <f t="shared" si="10"/>
        <v>1</v>
      </c>
      <c r="I198" s="117">
        <f t="shared" si="23"/>
        <v>0</v>
      </c>
      <c r="J198" s="117">
        <f t="shared" si="24"/>
        <v>0</v>
      </c>
      <c r="K198" s="117">
        <f t="shared" si="25"/>
        <v>0</v>
      </c>
      <c r="L198" s="117">
        <f t="shared" si="26"/>
        <v>0</v>
      </c>
      <c r="M198" s="117">
        <f t="shared" si="27"/>
        <v>0</v>
      </c>
      <c r="N198" s="271"/>
      <c r="O198" s="276"/>
      <c r="P198" s="292"/>
      <c r="Q198" s="274"/>
      <c r="R198" s="274"/>
      <c r="S198" s="274"/>
      <c r="T198" s="274"/>
      <c r="U198" s="274"/>
      <c r="V198" s="274"/>
      <c r="W198" s="274"/>
      <c r="X198" s="274"/>
      <c r="Y198" s="274"/>
      <c r="Z198" s="274"/>
    </row>
    <row r="199" spans="1:26" x14ac:dyDescent="0.3">
      <c r="A199" s="241"/>
      <c r="B199" s="2"/>
      <c r="C199" s="2"/>
      <c r="D199" s="3"/>
      <c r="E199" s="59"/>
      <c r="F199" s="60"/>
      <c r="G199" s="59"/>
      <c r="H199" s="248">
        <f t="shared" si="10"/>
        <v>1</v>
      </c>
      <c r="I199" s="117">
        <f t="shared" si="23"/>
        <v>0</v>
      </c>
      <c r="J199" s="117">
        <f t="shared" si="24"/>
        <v>0</v>
      </c>
      <c r="K199" s="117">
        <f t="shared" si="25"/>
        <v>0</v>
      </c>
      <c r="L199" s="117">
        <f t="shared" si="26"/>
        <v>0</v>
      </c>
      <c r="M199" s="117">
        <f t="shared" si="27"/>
        <v>0</v>
      </c>
      <c r="N199" s="271"/>
      <c r="O199" s="276"/>
      <c r="P199" s="292"/>
      <c r="Q199" s="274"/>
      <c r="R199" s="274"/>
      <c r="S199" s="274"/>
      <c r="T199" s="274"/>
      <c r="U199" s="274"/>
      <c r="V199" s="274"/>
      <c r="W199" s="274"/>
      <c r="X199" s="274"/>
      <c r="Y199" s="274"/>
      <c r="Z199" s="274"/>
    </row>
    <row r="200" spans="1:26" x14ac:dyDescent="0.3">
      <c r="A200" s="241"/>
      <c r="B200" s="2"/>
      <c r="C200" s="2"/>
      <c r="D200" s="3"/>
      <c r="E200" s="59"/>
      <c r="F200" s="60"/>
      <c r="G200" s="59"/>
      <c r="H200" s="248">
        <f t="shared" si="10"/>
        <v>1</v>
      </c>
      <c r="I200" s="117">
        <f t="shared" si="23"/>
        <v>0</v>
      </c>
      <c r="J200" s="117">
        <f t="shared" si="24"/>
        <v>0</v>
      </c>
      <c r="K200" s="117">
        <f t="shared" si="25"/>
        <v>0</v>
      </c>
      <c r="L200" s="117">
        <f t="shared" si="26"/>
        <v>0</v>
      </c>
      <c r="M200" s="117">
        <f t="shared" si="27"/>
        <v>0</v>
      </c>
      <c r="N200" s="271"/>
      <c r="O200" s="276"/>
      <c r="P200" s="292"/>
      <c r="Q200" s="274"/>
      <c r="R200" s="274"/>
      <c r="S200" s="274"/>
      <c r="T200" s="274"/>
      <c r="U200" s="274"/>
      <c r="V200" s="274"/>
      <c r="W200" s="274"/>
      <c r="X200" s="274"/>
      <c r="Y200" s="274"/>
      <c r="Z200" s="274"/>
    </row>
    <row r="201" spans="1:26" x14ac:dyDescent="0.3">
      <c r="A201" s="241"/>
      <c r="B201" s="2"/>
      <c r="C201" s="2"/>
      <c r="D201" s="3"/>
      <c r="E201" s="59"/>
      <c r="F201" s="60"/>
      <c r="G201" s="59"/>
      <c r="H201" s="248">
        <f t="shared" si="10"/>
        <v>1</v>
      </c>
      <c r="I201" s="117">
        <f t="shared" si="23"/>
        <v>0</v>
      </c>
      <c r="J201" s="117">
        <f t="shared" si="24"/>
        <v>0</v>
      </c>
      <c r="K201" s="117">
        <f t="shared" si="25"/>
        <v>0</v>
      </c>
      <c r="L201" s="117">
        <f t="shared" si="26"/>
        <v>0</v>
      </c>
      <c r="M201" s="117">
        <f t="shared" si="27"/>
        <v>0</v>
      </c>
      <c r="N201" s="271"/>
      <c r="O201" s="276"/>
      <c r="P201" s="292"/>
      <c r="Q201" s="274"/>
      <c r="R201" s="274"/>
      <c r="S201" s="274"/>
      <c r="T201" s="274"/>
      <c r="U201" s="274"/>
      <c r="V201" s="274"/>
      <c r="W201" s="274"/>
      <c r="X201" s="274"/>
      <c r="Y201" s="274"/>
      <c r="Z201" s="274"/>
    </row>
    <row r="202" spans="1:26" x14ac:dyDescent="0.3">
      <c r="A202" s="241"/>
      <c r="B202" s="2"/>
      <c r="C202" s="2"/>
      <c r="D202" s="3"/>
      <c r="E202" s="59"/>
      <c r="F202" s="60"/>
      <c r="G202" s="59"/>
      <c r="H202" s="248">
        <f t="shared" si="10"/>
        <v>1</v>
      </c>
      <c r="I202" s="117">
        <f t="shared" si="23"/>
        <v>0</v>
      </c>
      <c r="J202" s="117">
        <f t="shared" si="24"/>
        <v>0</v>
      </c>
      <c r="K202" s="117">
        <f t="shared" si="25"/>
        <v>0</v>
      </c>
      <c r="L202" s="117">
        <f t="shared" si="26"/>
        <v>0</v>
      </c>
      <c r="M202" s="117">
        <f t="shared" si="27"/>
        <v>0</v>
      </c>
      <c r="N202" s="271"/>
      <c r="O202" s="276"/>
      <c r="P202" s="292"/>
      <c r="Q202" s="274"/>
      <c r="R202" s="274"/>
      <c r="S202" s="274"/>
      <c r="T202" s="274"/>
      <c r="U202" s="274"/>
      <c r="V202" s="274"/>
      <c r="W202" s="274"/>
      <c r="X202" s="274"/>
      <c r="Y202" s="274"/>
      <c r="Z202" s="274"/>
    </row>
    <row r="203" spans="1:26" x14ac:dyDescent="0.3">
      <c r="A203" s="241"/>
      <c r="B203" s="2"/>
      <c r="C203" s="2"/>
      <c r="D203" s="3"/>
      <c r="E203" s="59"/>
      <c r="F203" s="60"/>
      <c r="G203" s="59"/>
      <c r="H203" s="248">
        <f t="shared" si="10"/>
        <v>1</v>
      </c>
      <c r="I203" s="117">
        <f t="shared" si="23"/>
        <v>0</v>
      </c>
      <c r="J203" s="117">
        <f t="shared" si="24"/>
        <v>0</v>
      </c>
      <c r="K203" s="117">
        <f t="shared" si="25"/>
        <v>0</v>
      </c>
      <c r="L203" s="117">
        <f t="shared" si="26"/>
        <v>0</v>
      </c>
      <c r="M203" s="117">
        <f t="shared" si="27"/>
        <v>0</v>
      </c>
      <c r="N203" s="271"/>
      <c r="O203" s="276"/>
      <c r="P203" s="292"/>
      <c r="Q203" s="274"/>
      <c r="R203" s="274"/>
      <c r="S203" s="274"/>
      <c r="T203" s="274"/>
      <c r="U203" s="274"/>
      <c r="V203" s="274"/>
      <c r="W203" s="274"/>
      <c r="X203" s="274"/>
      <c r="Y203" s="274"/>
      <c r="Z203" s="274"/>
    </row>
    <row r="204" spans="1:26" x14ac:dyDescent="0.3">
      <c r="A204" s="241"/>
      <c r="B204" s="2"/>
      <c r="C204" s="2"/>
      <c r="D204" s="3"/>
      <c r="E204" s="59"/>
      <c r="F204" s="60"/>
      <c r="G204" s="59"/>
      <c r="H204" s="248">
        <f t="shared" si="10"/>
        <v>1</v>
      </c>
      <c r="I204" s="117">
        <f t="shared" si="23"/>
        <v>0</v>
      </c>
      <c r="J204" s="117">
        <f t="shared" si="24"/>
        <v>0</v>
      </c>
      <c r="K204" s="117">
        <f t="shared" si="25"/>
        <v>0</v>
      </c>
      <c r="L204" s="117">
        <f t="shared" si="26"/>
        <v>0</v>
      </c>
      <c r="M204" s="117">
        <f t="shared" si="27"/>
        <v>0</v>
      </c>
      <c r="N204" s="271"/>
      <c r="O204" s="276"/>
      <c r="P204" s="292"/>
      <c r="Q204" s="274"/>
      <c r="R204" s="274"/>
      <c r="S204" s="274"/>
      <c r="T204" s="274"/>
      <c r="U204" s="274"/>
      <c r="V204" s="274"/>
      <c r="W204" s="274"/>
      <c r="X204" s="274"/>
      <c r="Y204" s="274"/>
      <c r="Z204" s="274"/>
    </row>
    <row r="205" spans="1:26" x14ac:dyDescent="0.3">
      <c r="A205" s="241"/>
      <c r="B205" s="2"/>
      <c r="C205" s="2"/>
      <c r="D205" s="3"/>
      <c r="E205" s="59"/>
      <c r="F205" s="60"/>
      <c r="G205" s="59"/>
      <c r="H205" s="248">
        <f t="shared" si="10"/>
        <v>1</v>
      </c>
      <c r="I205" s="117">
        <f t="shared" si="23"/>
        <v>0</v>
      </c>
      <c r="J205" s="117">
        <f t="shared" si="24"/>
        <v>0</v>
      </c>
      <c r="K205" s="117">
        <f t="shared" si="25"/>
        <v>0</v>
      </c>
      <c r="L205" s="117">
        <f t="shared" si="26"/>
        <v>0</v>
      </c>
      <c r="M205" s="117">
        <f t="shared" si="27"/>
        <v>0</v>
      </c>
      <c r="N205" s="271"/>
      <c r="O205" s="276"/>
      <c r="P205" s="292"/>
      <c r="Q205" s="274"/>
      <c r="R205" s="274"/>
      <c r="S205" s="274"/>
      <c r="T205" s="274"/>
      <c r="U205" s="274"/>
      <c r="V205" s="274"/>
      <c r="W205" s="274"/>
      <c r="X205" s="274"/>
      <c r="Y205" s="274"/>
      <c r="Z205" s="274"/>
    </row>
    <row r="206" spans="1:26" x14ac:dyDescent="0.3">
      <c r="A206" s="241"/>
      <c r="B206" s="2"/>
      <c r="C206" s="2"/>
      <c r="D206" s="3"/>
      <c r="E206" s="59"/>
      <c r="F206" s="60"/>
      <c r="G206" s="59"/>
      <c r="H206" s="248">
        <f t="shared" si="10"/>
        <v>1</v>
      </c>
      <c r="I206" s="117">
        <f t="shared" si="23"/>
        <v>0</v>
      </c>
      <c r="J206" s="117">
        <f t="shared" si="24"/>
        <v>0</v>
      </c>
      <c r="K206" s="117">
        <f t="shared" si="25"/>
        <v>0</v>
      </c>
      <c r="L206" s="117">
        <f t="shared" si="26"/>
        <v>0</v>
      </c>
      <c r="M206" s="117">
        <f t="shared" si="27"/>
        <v>0</v>
      </c>
      <c r="N206" s="271"/>
      <c r="O206" s="276"/>
      <c r="P206" s="292"/>
      <c r="Q206" s="274"/>
      <c r="R206" s="274"/>
      <c r="S206" s="274"/>
      <c r="T206" s="274"/>
      <c r="U206" s="274"/>
      <c r="V206" s="274"/>
      <c r="W206" s="274"/>
      <c r="X206" s="274"/>
      <c r="Y206" s="274"/>
      <c r="Z206" s="274"/>
    </row>
    <row r="207" spans="1:26" x14ac:dyDescent="0.3">
      <c r="A207" s="241"/>
      <c r="B207" s="2"/>
      <c r="C207" s="2"/>
      <c r="D207" s="3"/>
      <c r="E207" s="59"/>
      <c r="F207" s="60"/>
      <c r="G207" s="59"/>
      <c r="H207" s="248">
        <f t="shared" si="10"/>
        <v>1</v>
      </c>
      <c r="I207" s="117">
        <f t="shared" si="23"/>
        <v>0</v>
      </c>
      <c r="J207" s="117">
        <f t="shared" si="24"/>
        <v>0</v>
      </c>
      <c r="K207" s="117">
        <f t="shared" si="25"/>
        <v>0</v>
      </c>
      <c r="L207" s="117">
        <f t="shared" si="26"/>
        <v>0</v>
      </c>
      <c r="M207" s="117">
        <f t="shared" si="27"/>
        <v>0</v>
      </c>
      <c r="N207" s="271"/>
      <c r="O207" s="276"/>
      <c r="P207" s="292"/>
      <c r="Q207" s="274"/>
      <c r="R207" s="274"/>
      <c r="S207" s="274"/>
      <c r="T207" s="274"/>
      <c r="U207" s="274"/>
      <c r="V207" s="274"/>
      <c r="W207" s="274"/>
      <c r="X207" s="274"/>
      <c r="Y207" s="274"/>
      <c r="Z207" s="274"/>
    </row>
    <row r="208" spans="1:26" x14ac:dyDescent="0.3">
      <c r="A208" s="241"/>
      <c r="B208" s="2"/>
      <c r="C208" s="2"/>
      <c r="D208" s="3"/>
      <c r="E208" s="59"/>
      <c r="F208" s="60"/>
      <c r="G208" s="59"/>
      <c r="H208" s="248">
        <f t="shared" si="10"/>
        <v>1</v>
      </c>
      <c r="I208" s="117">
        <f t="shared" si="23"/>
        <v>0</v>
      </c>
      <c r="J208" s="117">
        <f t="shared" si="24"/>
        <v>0</v>
      </c>
      <c r="K208" s="117">
        <f t="shared" si="25"/>
        <v>0</v>
      </c>
      <c r="L208" s="117">
        <f t="shared" si="26"/>
        <v>0</v>
      </c>
      <c r="M208" s="117">
        <f t="shared" si="27"/>
        <v>0</v>
      </c>
      <c r="N208" s="271"/>
      <c r="O208" s="276"/>
      <c r="P208" s="292"/>
      <c r="Q208" s="274"/>
      <c r="R208" s="274"/>
      <c r="S208" s="274"/>
      <c r="T208" s="274"/>
      <c r="U208" s="274"/>
      <c r="V208" s="274"/>
      <c r="W208" s="274"/>
      <c r="X208" s="274"/>
      <c r="Y208" s="274"/>
      <c r="Z208" s="274"/>
    </row>
    <row r="209" spans="1:26" x14ac:dyDescent="0.3">
      <c r="A209" s="241"/>
      <c r="B209" s="2"/>
      <c r="C209" s="2"/>
      <c r="D209" s="3"/>
      <c r="E209" s="59"/>
      <c r="F209" s="60"/>
      <c r="G209" s="59"/>
      <c r="H209" s="248">
        <f t="shared" si="10"/>
        <v>1</v>
      </c>
      <c r="I209" s="117">
        <f t="shared" si="23"/>
        <v>0</v>
      </c>
      <c r="J209" s="117">
        <f t="shared" si="24"/>
        <v>0</v>
      </c>
      <c r="K209" s="117">
        <f t="shared" si="25"/>
        <v>0</v>
      </c>
      <c r="L209" s="117">
        <f t="shared" si="26"/>
        <v>0</v>
      </c>
      <c r="M209" s="117">
        <f t="shared" si="27"/>
        <v>0</v>
      </c>
      <c r="N209" s="271"/>
      <c r="O209" s="276"/>
      <c r="P209" s="292"/>
      <c r="Q209" s="274"/>
      <c r="R209" s="274"/>
      <c r="S209" s="274"/>
      <c r="T209" s="274"/>
      <c r="U209" s="274"/>
      <c r="V209" s="274"/>
      <c r="W209" s="274"/>
      <c r="X209" s="274"/>
      <c r="Y209" s="274"/>
      <c r="Z209" s="274"/>
    </row>
    <row r="210" spans="1:26" x14ac:dyDescent="0.3">
      <c r="A210" s="241"/>
      <c r="B210" s="2"/>
      <c r="C210" s="2"/>
      <c r="D210" s="3"/>
      <c r="E210" s="59"/>
      <c r="F210" s="60"/>
      <c r="G210" s="59"/>
      <c r="H210" s="248">
        <f t="shared" si="10"/>
        <v>1</v>
      </c>
      <c r="I210" s="117">
        <f t="shared" si="23"/>
        <v>0</v>
      </c>
      <c r="J210" s="117">
        <f t="shared" si="24"/>
        <v>0</v>
      </c>
      <c r="K210" s="117">
        <f t="shared" si="25"/>
        <v>0</v>
      </c>
      <c r="L210" s="117">
        <f t="shared" si="26"/>
        <v>0</v>
      </c>
      <c r="M210" s="117">
        <f t="shared" si="27"/>
        <v>0</v>
      </c>
      <c r="N210" s="271"/>
      <c r="O210" s="276"/>
      <c r="P210" s="292"/>
      <c r="Q210" s="274"/>
      <c r="R210" s="274"/>
      <c r="S210" s="274"/>
      <c r="T210" s="274"/>
      <c r="U210" s="274"/>
      <c r="V210" s="274"/>
      <c r="W210" s="274"/>
      <c r="X210" s="274"/>
      <c r="Y210" s="274"/>
      <c r="Z210" s="274"/>
    </row>
    <row r="211" spans="1:26" x14ac:dyDescent="0.3">
      <c r="A211" s="241"/>
      <c r="B211" s="2"/>
      <c r="C211" s="2"/>
      <c r="D211" s="3"/>
      <c r="E211" s="59"/>
      <c r="F211" s="60"/>
      <c r="G211" s="59"/>
      <c r="H211" s="248">
        <f t="shared" si="10"/>
        <v>1</v>
      </c>
      <c r="I211" s="117">
        <f t="shared" si="23"/>
        <v>0</v>
      </c>
      <c r="J211" s="117">
        <f t="shared" si="24"/>
        <v>0</v>
      </c>
      <c r="K211" s="117">
        <f t="shared" si="25"/>
        <v>0</v>
      </c>
      <c r="L211" s="117">
        <f t="shared" si="26"/>
        <v>0</v>
      </c>
      <c r="M211" s="117">
        <f t="shared" si="27"/>
        <v>0</v>
      </c>
      <c r="N211" s="271"/>
      <c r="O211" s="276"/>
      <c r="P211" s="292"/>
      <c r="Q211" s="274"/>
      <c r="R211" s="274"/>
      <c r="S211" s="274"/>
      <c r="T211" s="274"/>
      <c r="U211" s="274"/>
      <c r="V211" s="274"/>
      <c r="W211" s="274"/>
      <c r="X211" s="274"/>
      <c r="Y211" s="274"/>
      <c r="Z211" s="274"/>
    </row>
    <row r="212" spans="1:26" x14ac:dyDescent="0.3">
      <c r="A212" s="241"/>
      <c r="B212" s="2"/>
      <c r="C212" s="2"/>
      <c r="D212" s="3"/>
      <c r="E212" s="59"/>
      <c r="F212" s="60"/>
      <c r="G212" s="59"/>
      <c r="H212" s="248">
        <f t="shared" si="10"/>
        <v>1</v>
      </c>
      <c r="I212" s="117">
        <f t="shared" si="23"/>
        <v>0</v>
      </c>
      <c r="J212" s="117">
        <f t="shared" si="24"/>
        <v>0</v>
      </c>
      <c r="K212" s="117">
        <f t="shared" si="25"/>
        <v>0</v>
      </c>
      <c r="L212" s="117">
        <f t="shared" si="26"/>
        <v>0</v>
      </c>
      <c r="M212" s="117">
        <f t="shared" si="27"/>
        <v>0</v>
      </c>
      <c r="N212" s="271"/>
      <c r="O212" s="276"/>
      <c r="P212" s="292"/>
      <c r="Q212" s="274"/>
      <c r="R212" s="274"/>
      <c r="S212" s="274"/>
      <c r="T212" s="274"/>
      <c r="U212" s="274"/>
      <c r="V212" s="274"/>
      <c r="W212" s="274"/>
      <c r="X212" s="274"/>
      <c r="Y212" s="274"/>
      <c r="Z212" s="274"/>
    </row>
    <row r="213" spans="1:26" x14ac:dyDescent="0.3">
      <c r="A213" s="241"/>
      <c r="B213" s="2"/>
      <c r="C213" s="2"/>
      <c r="D213" s="3"/>
      <c r="E213" s="59"/>
      <c r="F213" s="60"/>
      <c r="G213" s="59"/>
      <c r="H213" s="248">
        <f t="shared" si="10"/>
        <v>1</v>
      </c>
      <c r="I213" s="117">
        <f t="shared" si="23"/>
        <v>0</v>
      </c>
      <c r="J213" s="117">
        <f t="shared" si="24"/>
        <v>0</v>
      </c>
      <c r="K213" s="117">
        <f t="shared" si="25"/>
        <v>0</v>
      </c>
      <c r="L213" s="117">
        <f t="shared" si="26"/>
        <v>0</v>
      </c>
      <c r="M213" s="117">
        <f t="shared" si="27"/>
        <v>0</v>
      </c>
      <c r="N213" s="271"/>
      <c r="O213" s="276"/>
      <c r="P213" s="292"/>
      <c r="Q213" s="274"/>
      <c r="R213" s="274"/>
      <c r="S213" s="274"/>
      <c r="T213" s="274"/>
      <c r="U213" s="274"/>
      <c r="V213" s="274"/>
      <c r="W213" s="274"/>
      <c r="X213" s="274"/>
      <c r="Y213" s="274"/>
      <c r="Z213" s="274"/>
    </row>
    <row r="214" spans="1:26" x14ac:dyDescent="0.3">
      <c r="A214" s="241"/>
      <c r="B214" s="2"/>
      <c r="C214" s="2"/>
      <c r="D214" s="3"/>
      <c r="E214" s="59"/>
      <c r="F214" s="60"/>
      <c r="G214" s="59"/>
      <c r="H214" s="248">
        <f t="shared" si="10"/>
        <v>1</v>
      </c>
      <c r="I214" s="117">
        <f t="shared" si="23"/>
        <v>0</v>
      </c>
      <c r="J214" s="117">
        <f t="shared" si="24"/>
        <v>0</v>
      </c>
      <c r="K214" s="117">
        <f t="shared" si="25"/>
        <v>0</v>
      </c>
      <c r="L214" s="117">
        <f t="shared" si="26"/>
        <v>0</v>
      </c>
      <c r="M214" s="117">
        <f t="shared" si="27"/>
        <v>0</v>
      </c>
      <c r="N214" s="271"/>
      <c r="O214" s="276"/>
      <c r="P214" s="292"/>
      <c r="Q214" s="274"/>
      <c r="R214" s="274"/>
      <c r="S214" s="274"/>
      <c r="T214" s="274"/>
      <c r="U214" s="274"/>
      <c r="V214" s="274"/>
      <c r="W214" s="274"/>
      <c r="X214" s="274"/>
      <c r="Y214" s="274"/>
      <c r="Z214" s="274"/>
    </row>
    <row r="215" spans="1:26" x14ac:dyDescent="0.3">
      <c r="A215" s="241"/>
      <c r="B215" s="2"/>
      <c r="C215" s="2"/>
      <c r="D215" s="3"/>
      <c r="E215" s="59"/>
      <c r="F215" s="60"/>
      <c r="G215" s="59"/>
      <c r="H215" s="248">
        <f t="shared" si="10"/>
        <v>1</v>
      </c>
      <c r="I215" s="117">
        <f t="shared" si="23"/>
        <v>0</v>
      </c>
      <c r="J215" s="117">
        <f t="shared" si="24"/>
        <v>0</v>
      </c>
      <c r="K215" s="117">
        <f t="shared" si="25"/>
        <v>0</v>
      </c>
      <c r="L215" s="117">
        <f t="shared" si="26"/>
        <v>0</v>
      </c>
      <c r="M215" s="117">
        <f t="shared" si="27"/>
        <v>0</v>
      </c>
      <c r="N215" s="271"/>
      <c r="O215" s="276"/>
      <c r="P215" s="292"/>
      <c r="Q215" s="274"/>
      <c r="R215" s="274"/>
      <c r="S215" s="274"/>
      <c r="T215" s="274"/>
      <c r="U215" s="274"/>
      <c r="V215" s="274"/>
      <c r="W215" s="274"/>
      <c r="X215" s="274"/>
      <c r="Y215" s="274"/>
      <c r="Z215" s="274"/>
    </row>
    <row r="216" spans="1:26" x14ac:dyDescent="0.3">
      <c r="A216" s="241"/>
      <c r="B216" s="2"/>
      <c r="C216" s="2"/>
      <c r="D216" s="3"/>
      <c r="E216" s="59"/>
      <c r="F216" s="60"/>
      <c r="G216" s="59"/>
      <c r="H216" s="248">
        <f t="shared" si="10"/>
        <v>1</v>
      </c>
      <c r="I216" s="117">
        <f t="shared" si="23"/>
        <v>0</v>
      </c>
      <c r="J216" s="117">
        <f t="shared" si="24"/>
        <v>0</v>
      </c>
      <c r="K216" s="117">
        <f t="shared" si="25"/>
        <v>0</v>
      </c>
      <c r="L216" s="117">
        <f t="shared" si="26"/>
        <v>0</v>
      </c>
      <c r="M216" s="117">
        <f t="shared" si="27"/>
        <v>0</v>
      </c>
      <c r="N216" s="271"/>
      <c r="O216" s="276"/>
      <c r="P216" s="292"/>
      <c r="Q216" s="274"/>
      <c r="R216" s="274"/>
      <c r="S216" s="274"/>
      <c r="T216" s="274"/>
      <c r="U216" s="274"/>
      <c r="V216" s="274"/>
      <c r="W216" s="274"/>
      <c r="X216" s="274"/>
      <c r="Y216" s="274"/>
      <c r="Z216" s="274"/>
    </row>
    <row r="217" spans="1:26" x14ac:dyDescent="0.3">
      <c r="A217" s="241"/>
      <c r="B217" s="2"/>
      <c r="C217" s="2"/>
      <c r="D217" s="3"/>
      <c r="E217" s="59"/>
      <c r="F217" s="60"/>
      <c r="G217" s="59"/>
      <c r="H217" s="248">
        <f t="shared" si="10"/>
        <v>1</v>
      </c>
      <c r="I217" s="117">
        <f t="shared" si="23"/>
        <v>0</v>
      </c>
      <c r="J217" s="117">
        <f t="shared" si="24"/>
        <v>0</v>
      </c>
      <c r="K217" s="117">
        <f t="shared" si="25"/>
        <v>0</v>
      </c>
      <c r="L217" s="117">
        <f t="shared" si="26"/>
        <v>0</v>
      </c>
      <c r="M217" s="117">
        <f t="shared" si="27"/>
        <v>0</v>
      </c>
      <c r="N217" s="271"/>
      <c r="O217" s="276"/>
      <c r="P217" s="292"/>
      <c r="Q217" s="274"/>
      <c r="R217" s="274"/>
      <c r="S217" s="274"/>
      <c r="T217" s="274"/>
      <c r="U217" s="274"/>
      <c r="V217" s="274"/>
      <c r="W217" s="274"/>
      <c r="X217" s="274"/>
      <c r="Y217" s="274"/>
      <c r="Z217" s="274"/>
    </row>
    <row r="218" spans="1:26" x14ac:dyDescent="0.3">
      <c r="A218" s="241"/>
      <c r="B218" s="2"/>
      <c r="C218" s="2"/>
      <c r="D218" s="3"/>
      <c r="E218" s="59"/>
      <c r="F218" s="60"/>
      <c r="G218" s="59"/>
      <c r="H218" s="248">
        <f t="shared" si="10"/>
        <v>1</v>
      </c>
      <c r="I218" s="117">
        <f t="shared" si="23"/>
        <v>0</v>
      </c>
      <c r="J218" s="117">
        <f t="shared" si="24"/>
        <v>0</v>
      </c>
      <c r="K218" s="117">
        <f t="shared" si="25"/>
        <v>0</v>
      </c>
      <c r="L218" s="117">
        <f t="shared" si="26"/>
        <v>0</v>
      </c>
      <c r="M218" s="117">
        <f t="shared" si="27"/>
        <v>0</v>
      </c>
      <c r="N218" s="271"/>
      <c r="O218" s="276"/>
      <c r="P218" s="292"/>
      <c r="Q218" s="274"/>
      <c r="R218" s="274"/>
      <c r="S218" s="274"/>
      <c r="T218" s="274"/>
      <c r="U218" s="274"/>
      <c r="V218" s="274"/>
      <c r="W218" s="274"/>
      <c r="X218" s="274"/>
      <c r="Y218" s="274"/>
      <c r="Z218" s="274"/>
    </row>
    <row r="219" spans="1:26" x14ac:dyDescent="0.3">
      <c r="A219" s="241"/>
      <c r="B219" s="2"/>
      <c r="C219" s="2"/>
      <c r="D219" s="3"/>
      <c r="E219" s="59"/>
      <c r="F219" s="60"/>
      <c r="G219" s="59"/>
      <c r="H219" s="248">
        <f t="shared" si="10"/>
        <v>1</v>
      </c>
      <c r="I219" s="117">
        <f t="shared" si="23"/>
        <v>0</v>
      </c>
      <c r="J219" s="117">
        <f t="shared" si="24"/>
        <v>0</v>
      </c>
      <c r="K219" s="117">
        <f t="shared" si="25"/>
        <v>0</v>
      </c>
      <c r="L219" s="117">
        <f t="shared" si="26"/>
        <v>0</v>
      </c>
      <c r="M219" s="117">
        <f t="shared" si="27"/>
        <v>0</v>
      </c>
      <c r="N219" s="271"/>
      <c r="O219" s="276"/>
      <c r="P219" s="292"/>
      <c r="Q219" s="274"/>
      <c r="R219" s="274"/>
      <c r="S219" s="274"/>
      <c r="T219" s="274"/>
      <c r="U219" s="274"/>
      <c r="V219" s="274"/>
      <c r="W219" s="274"/>
      <c r="X219" s="274"/>
      <c r="Y219" s="274"/>
      <c r="Z219" s="274"/>
    </row>
    <row r="220" spans="1:26" x14ac:dyDescent="0.3">
      <c r="A220" s="241"/>
      <c r="B220" s="2"/>
      <c r="C220" s="2"/>
      <c r="D220" s="3"/>
      <c r="E220" s="59"/>
      <c r="F220" s="60"/>
      <c r="G220" s="59"/>
      <c r="H220" s="248">
        <f t="shared" si="10"/>
        <v>1</v>
      </c>
      <c r="I220" s="117">
        <f t="shared" si="23"/>
        <v>0</v>
      </c>
      <c r="J220" s="117">
        <f t="shared" si="24"/>
        <v>0</v>
      </c>
      <c r="K220" s="117">
        <f t="shared" si="25"/>
        <v>0</v>
      </c>
      <c r="L220" s="117">
        <f t="shared" si="26"/>
        <v>0</v>
      </c>
      <c r="M220" s="117">
        <f t="shared" si="27"/>
        <v>0</v>
      </c>
      <c r="N220" s="271"/>
      <c r="O220" s="276"/>
      <c r="P220" s="292"/>
      <c r="Q220" s="274"/>
      <c r="R220" s="274"/>
      <c r="S220" s="274"/>
      <c r="T220" s="274"/>
      <c r="U220" s="274"/>
      <c r="V220" s="274"/>
      <c r="W220" s="274"/>
      <c r="X220" s="274"/>
      <c r="Y220" s="274"/>
      <c r="Z220" s="274"/>
    </row>
    <row r="221" spans="1:26" x14ac:dyDescent="0.3">
      <c r="A221" s="241"/>
      <c r="B221" s="2"/>
      <c r="C221" s="2"/>
      <c r="D221" s="3"/>
      <c r="E221" s="59"/>
      <c r="F221" s="60"/>
      <c r="G221" s="59"/>
      <c r="H221" s="248">
        <f t="shared" si="10"/>
        <v>1</v>
      </c>
      <c r="I221" s="117">
        <f t="shared" si="23"/>
        <v>0</v>
      </c>
      <c r="J221" s="117">
        <f t="shared" si="24"/>
        <v>0</v>
      </c>
      <c r="K221" s="117">
        <f t="shared" si="25"/>
        <v>0</v>
      </c>
      <c r="L221" s="117">
        <f t="shared" si="26"/>
        <v>0</v>
      </c>
      <c r="M221" s="117">
        <f t="shared" si="27"/>
        <v>0</v>
      </c>
      <c r="N221" s="271"/>
      <c r="O221" s="276"/>
      <c r="P221" s="292"/>
      <c r="Q221" s="274"/>
      <c r="R221" s="274"/>
      <c r="S221" s="274"/>
      <c r="T221" s="274"/>
      <c r="U221" s="274"/>
      <c r="V221" s="274"/>
      <c r="W221" s="274"/>
      <c r="X221" s="274"/>
      <c r="Y221" s="274"/>
      <c r="Z221" s="274"/>
    </row>
    <row r="222" spans="1:26" x14ac:dyDescent="0.3">
      <c r="A222" s="241"/>
      <c r="B222" s="2"/>
      <c r="C222" s="2"/>
      <c r="D222" s="3"/>
      <c r="E222" s="59"/>
      <c r="F222" s="60"/>
      <c r="G222" s="59"/>
      <c r="H222" s="248">
        <f t="shared" si="10"/>
        <v>1</v>
      </c>
      <c r="I222" s="117">
        <f t="shared" si="23"/>
        <v>0</v>
      </c>
      <c r="J222" s="117">
        <f t="shared" si="24"/>
        <v>0</v>
      </c>
      <c r="K222" s="117">
        <f t="shared" si="25"/>
        <v>0</v>
      </c>
      <c r="L222" s="117">
        <f t="shared" si="26"/>
        <v>0</v>
      </c>
      <c r="M222" s="117">
        <f t="shared" si="27"/>
        <v>0</v>
      </c>
      <c r="N222" s="271"/>
      <c r="O222" s="276"/>
      <c r="P222" s="292"/>
      <c r="Q222" s="274"/>
      <c r="R222" s="274"/>
      <c r="S222" s="274"/>
      <c r="T222" s="274"/>
      <c r="U222" s="274"/>
      <c r="V222" s="274"/>
      <c r="W222" s="274"/>
      <c r="X222" s="274"/>
      <c r="Y222" s="274"/>
      <c r="Z222" s="274"/>
    </row>
    <row r="223" spans="1:26" x14ac:dyDescent="0.3">
      <c r="A223" s="241"/>
      <c r="B223" s="2"/>
      <c r="C223" s="2"/>
      <c r="D223" s="3"/>
      <c r="E223" s="59"/>
      <c r="F223" s="60"/>
      <c r="G223" s="59"/>
      <c r="H223" s="248">
        <f t="shared" si="10"/>
        <v>1</v>
      </c>
      <c r="I223" s="117">
        <f t="shared" si="23"/>
        <v>0</v>
      </c>
      <c r="J223" s="117">
        <f t="shared" si="24"/>
        <v>0</v>
      </c>
      <c r="K223" s="117">
        <f t="shared" si="25"/>
        <v>0</v>
      </c>
      <c r="L223" s="117">
        <f t="shared" si="26"/>
        <v>0</v>
      </c>
      <c r="M223" s="117">
        <f t="shared" si="27"/>
        <v>0</v>
      </c>
      <c r="N223" s="271"/>
      <c r="O223" s="276"/>
      <c r="P223" s="292"/>
      <c r="Q223" s="274"/>
      <c r="R223" s="274"/>
      <c r="S223" s="274"/>
      <c r="T223" s="274"/>
      <c r="U223" s="274"/>
      <c r="V223" s="274"/>
      <c r="W223" s="274"/>
      <c r="X223" s="274"/>
      <c r="Y223" s="274"/>
      <c r="Z223" s="274"/>
    </row>
    <row r="224" spans="1:26" x14ac:dyDescent="0.3">
      <c r="A224" s="241"/>
      <c r="B224" s="2"/>
      <c r="C224" s="2"/>
      <c r="D224" s="3"/>
      <c r="E224" s="59"/>
      <c r="F224" s="60"/>
      <c r="G224" s="59"/>
      <c r="H224" s="248">
        <f t="shared" si="10"/>
        <v>1</v>
      </c>
      <c r="I224" s="117">
        <f t="shared" si="23"/>
        <v>0</v>
      </c>
      <c r="J224" s="117">
        <f t="shared" si="24"/>
        <v>0</v>
      </c>
      <c r="K224" s="117">
        <f t="shared" si="25"/>
        <v>0</v>
      </c>
      <c r="L224" s="117">
        <f t="shared" si="26"/>
        <v>0</v>
      </c>
      <c r="M224" s="117">
        <f t="shared" si="27"/>
        <v>0</v>
      </c>
      <c r="N224" s="271"/>
      <c r="O224" s="276"/>
      <c r="P224" s="292"/>
      <c r="Q224" s="274"/>
      <c r="R224" s="274"/>
      <c r="S224" s="274"/>
      <c r="T224" s="274"/>
      <c r="U224" s="274"/>
      <c r="V224" s="274"/>
      <c r="W224" s="274"/>
      <c r="X224" s="274"/>
      <c r="Y224" s="274"/>
      <c r="Z224" s="274"/>
    </row>
    <row r="225" spans="1:26" x14ac:dyDescent="0.3">
      <c r="A225" s="241"/>
      <c r="B225" s="2"/>
      <c r="C225" s="2"/>
      <c r="D225" s="3"/>
      <c r="E225" s="59"/>
      <c r="F225" s="60"/>
      <c r="G225" s="59"/>
      <c r="H225" s="248">
        <f t="shared" si="10"/>
        <v>1</v>
      </c>
      <c r="I225" s="117">
        <f t="shared" si="23"/>
        <v>0</v>
      </c>
      <c r="J225" s="117">
        <f t="shared" si="24"/>
        <v>0</v>
      </c>
      <c r="K225" s="117">
        <f t="shared" si="25"/>
        <v>0</v>
      </c>
      <c r="L225" s="117">
        <f t="shared" si="26"/>
        <v>0</v>
      </c>
      <c r="M225" s="117">
        <f t="shared" si="27"/>
        <v>0</v>
      </c>
      <c r="N225" s="271"/>
      <c r="O225" s="276"/>
      <c r="P225" s="292"/>
      <c r="Q225" s="274"/>
      <c r="R225" s="274"/>
      <c r="S225" s="274"/>
      <c r="T225" s="274"/>
      <c r="U225" s="274"/>
      <c r="V225" s="274"/>
      <c r="W225" s="274"/>
      <c r="X225" s="274"/>
      <c r="Y225" s="274"/>
      <c r="Z225" s="274"/>
    </row>
    <row r="226" spans="1:26" x14ac:dyDescent="0.3">
      <c r="A226" s="241"/>
      <c r="B226" s="2"/>
      <c r="C226" s="2"/>
      <c r="D226" s="3"/>
      <c r="E226" s="59"/>
      <c r="F226" s="60"/>
      <c r="G226" s="59"/>
      <c r="H226" s="248">
        <f t="shared" si="10"/>
        <v>1</v>
      </c>
      <c r="I226" s="117">
        <f t="shared" si="23"/>
        <v>0</v>
      </c>
      <c r="J226" s="117">
        <f t="shared" si="24"/>
        <v>0</v>
      </c>
      <c r="K226" s="117">
        <f t="shared" si="25"/>
        <v>0</v>
      </c>
      <c r="L226" s="117">
        <f t="shared" si="26"/>
        <v>0</v>
      </c>
      <c r="M226" s="117">
        <f t="shared" si="27"/>
        <v>0</v>
      </c>
      <c r="N226" s="271"/>
      <c r="O226" s="276"/>
      <c r="P226" s="292"/>
      <c r="Q226" s="274"/>
      <c r="R226" s="274"/>
      <c r="S226" s="274"/>
      <c r="T226" s="274"/>
      <c r="U226" s="274"/>
      <c r="V226" s="274"/>
      <c r="W226" s="274"/>
      <c r="X226" s="274"/>
      <c r="Y226" s="274"/>
      <c r="Z226" s="274"/>
    </row>
    <row r="227" spans="1:26" x14ac:dyDescent="0.3">
      <c r="A227" s="241"/>
      <c r="B227" s="2"/>
      <c r="C227" s="2"/>
      <c r="D227" s="3"/>
      <c r="E227" s="59"/>
      <c r="F227" s="60"/>
      <c r="G227" s="59"/>
      <c r="H227" s="248">
        <f t="shared" si="10"/>
        <v>1</v>
      </c>
      <c r="I227" s="117">
        <f t="shared" si="23"/>
        <v>0</v>
      </c>
      <c r="J227" s="117">
        <f t="shared" si="24"/>
        <v>0</v>
      </c>
      <c r="K227" s="117">
        <f t="shared" si="25"/>
        <v>0</v>
      </c>
      <c r="L227" s="117">
        <f t="shared" si="26"/>
        <v>0</v>
      </c>
      <c r="M227" s="117">
        <f t="shared" si="27"/>
        <v>0</v>
      </c>
      <c r="N227" s="271"/>
      <c r="O227" s="276"/>
      <c r="P227" s="292"/>
      <c r="Q227" s="274"/>
      <c r="R227" s="274"/>
      <c r="S227" s="274"/>
      <c r="T227" s="274"/>
      <c r="U227" s="274"/>
      <c r="V227" s="274"/>
      <c r="W227" s="274"/>
      <c r="X227" s="274"/>
      <c r="Y227" s="274"/>
      <c r="Z227" s="274"/>
    </row>
    <row r="228" spans="1:26" x14ac:dyDescent="0.3">
      <c r="A228" s="241"/>
      <c r="B228" s="2"/>
      <c r="C228" s="2"/>
      <c r="D228" s="3"/>
      <c r="E228" s="59"/>
      <c r="F228" s="60"/>
      <c r="G228" s="59"/>
      <c r="H228" s="248">
        <f t="shared" si="10"/>
        <v>1</v>
      </c>
      <c r="I228" s="117">
        <f t="shared" si="23"/>
        <v>0</v>
      </c>
      <c r="J228" s="117">
        <f t="shared" si="24"/>
        <v>0</v>
      </c>
      <c r="K228" s="117">
        <f t="shared" si="25"/>
        <v>0</v>
      </c>
      <c r="L228" s="117">
        <f t="shared" si="26"/>
        <v>0</v>
      </c>
      <c r="M228" s="117">
        <f t="shared" si="27"/>
        <v>0</v>
      </c>
      <c r="N228" s="271"/>
      <c r="O228" s="276"/>
      <c r="P228" s="292"/>
      <c r="Q228" s="274"/>
      <c r="R228" s="274"/>
      <c r="S228" s="274"/>
      <c r="T228" s="274"/>
      <c r="U228" s="274"/>
      <c r="V228" s="274"/>
      <c r="W228" s="274"/>
      <c r="X228" s="274"/>
      <c r="Y228" s="274"/>
      <c r="Z228" s="274"/>
    </row>
    <row r="229" spans="1:26" x14ac:dyDescent="0.3">
      <c r="A229" s="241"/>
      <c r="B229" s="2"/>
      <c r="C229" s="2"/>
      <c r="D229" s="3"/>
      <c r="E229" s="59"/>
      <c r="F229" s="60"/>
      <c r="G229" s="59"/>
      <c r="H229" s="248">
        <f t="shared" si="10"/>
        <v>1</v>
      </c>
      <c r="I229" s="117">
        <f t="shared" si="23"/>
        <v>0</v>
      </c>
      <c r="J229" s="117">
        <f t="shared" si="24"/>
        <v>0</v>
      </c>
      <c r="K229" s="117">
        <f t="shared" si="25"/>
        <v>0</v>
      </c>
      <c r="L229" s="117">
        <f t="shared" si="26"/>
        <v>0</v>
      </c>
      <c r="M229" s="117">
        <f t="shared" si="27"/>
        <v>0</v>
      </c>
      <c r="N229" s="271"/>
      <c r="O229" s="276"/>
      <c r="P229" s="292"/>
      <c r="Q229" s="274"/>
      <c r="R229" s="274"/>
      <c r="S229" s="274"/>
      <c r="T229" s="274"/>
      <c r="U229" s="274"/>
      <c r="V229" s="274"/>
      <c r="W229" s="274"/>
      <c r="X229" s="274"/>
      <c r="Y229" s="274"/>
      <c r="Z229" s="274"/>
    </row>
    <row r="230" spans="1:26" x14ac:dyDescent="0.3">
      <c r="A230" s="241"/>
      <c r="B230" s="2"/>
      <c r="C230" s="2"/>
      <c r="D230" s="3"/>
      <c r="E230" s="59"/>
      <c r="F230" s="60"/>
      <c r="G230" s="59"/>
      <c r="H230" s="248">
        <f t="shared" si="10"/>
        <v>1</v>
      </c>
      <c r="I230" s="117">
        <f t="shared" si="23"/>
        <v>0</v>
      </c>
      <c r="J230" s="117">
        <f t="shared" si="24"/>
        <v>0</v>
      </c>
      <c r="K230" s="117">
        <f t="shared" si="25"/>
        <v>0</v>
      </c>
      <c r="L230" s="117">
        <f t="shared" si="26"/>
        <v>0</v>
      </c>
      <c r="M230" s="117">
        <f t="shared" si="27"/>
        <v>0</v>
      </c>
      <c r="N230" s="271"/>
      <c r="O230" s="276"/>
      <c r="P230" s="292"/>
      <c r="Q230" s="274"/>
      <c r="R230" s="274"/>
      <c r="S230" s="274"/>
      <c r="T230" s="274"/>
      <c r="U230" s="274"/>
      <c r="V230" s="274"/>
      <c r="W230" s="274"/>
      <c r="X230" s="274"/>
      <c r="Y230" s="274"/>
      <c r="Z230" s="274"/>
    </row>
    <row r="231" spans="1:26" x14ac:dyDescent="0.3">
      <c r="A231" s="241"/>
      <c r="B231" s="2"/>
      <c r="C231" s="2"/>
      <c r="D231" s="3"/>
      <c r="E231" s="59"/>
      <c r="F231" s="60"/>
      <c r="G231" s="59"/>
      <c r="H231" s="248">
        <f t="shared" si="10"/>
        <v>1</v>
      </c>
      <c r="I231" s="117">
        <f t="shared" si="23"/>
        <v>0</v>
      </c>
      <c r="J231" s="117">
        <f t="shared" si="24"/>
        <v>0</v>
      </c>
      <c r="K231" s="117">
        <f t="shared" si="25"/>
        <v>0</v>
      </c>
      <c r="L231" s="117">
        <f t="shared" si="26"/>
        <v>0</v>
      </c>
      <c r="M231" s="117">
        <f t="shared" si="27"/>
        <v>0</v>
      </c>
      <c r="N231" s="271"/>
      <c r="O231" s="276"/>
      <c r="P231" s="292"/>
      <c r="Q231" s="274"/>
      <c r="R231" s="274"/>
      <c r="S231" s="274"/>
      <c r="T231" s="274"/>
      <c r="U231" s="274"/>
      <c r="V231" s="274"/>
      <c r="W231" s="274"/>
      <c r="X231" s="274"/>
      <c r="Y231" s="274"/>
      <c r="Z231" s="274"/>
    </row>
    <row r="232" spans="1:26" x14ac:dyDescent="0.3">
      <c r="A232" s="241"/>
      <c r="B232" s="2"/>
      <c r="C232" s="2"/>
      <c r="D232" s="3"/>
      <c r="E232" s="59"/>
      <c r="F232" s="60"/>
      <c r="G232" s="59"/>
      <c r="H232" s="248">
        <f t="shared" si="10"/>
        <v>1</v>
      </c>
      <c r="I232" s="117">
        <f t="shared" si="23"/>
        <v>0</v>
      </c>
      <c r="J232" s="117">
        <f t="shared" si="24"/>
        <v>0</v>
      </c>
      <c r="K232" s="117">
        <f t="shared" si="25"/>
        <v>0</v>
      </c>
      <c r="L232" s="117">
        <f t="shared" si="26"/>
        <v>0</v>
      </c>
      <c r="M232" s="117">
        <f t="shared" si="27"/>
        <v>0</v>
      </c>
      <c r="N232" s="271"/>
      <c r="O232" s="276"/>
      <c r="P232" s="292"/>
      <c r="Q232" s="274"/>
      <c r="R232" s="274"/>
      <c r="S232" s="274"/>
      <c r="T232" s="274"/>
      <c r="U232" s="274"/>
      <c r="V232" s="274"/>
      <c r="W232" s="274"/>
      <c r="X232" s="274"/>
      <c r="Y232" s="274"/>
      <c r="Z232" s="274"/>
    </row>
    <row r="233" spans="1:26" x14ac:dyDescent="0.3">
      <c r="A233" s="241"/>
      <c r="B233" s="2"/>
      <c r="C233" s="2"/>
      <c r="D233" s="3"/>
      <c r="E233" s="59"/>
      <c r="F233" s="60"/>
      <c r="G233" s="59"/>
      <c r="H233" s="248">
        <f t="shared" si="10"/>
        <v>1</v>
      </c>
      <c r="I233" s="117">
        <f t="shared" si="23"/>
        <v>0</v>
      </c>
      <c r="J233" s="117">
        <f t="shared" si="24"/>
        <v>0</v>
      </c>
      <c r="K233" s="117">
        <f t="shared" si="25"/>
        <v>0</v>
      </c>
      <c r="L233" s="117">
        <f t="shared" si="26"/>
        <v>0</v>
      </c>
      <c r="M233" s="117">
        <f t="shared" si="27"/>
        <v>0</v>
      </c>
      <c r="N233" s="271"/>
      <c r="O233" s="276"/>
      <c r="P233" s="292"/>
      <c r="Q233" s="274"/>
      <c r="R233" s="274"/>
      <c r="S233" s="274"/>
      <c r="T233" s="274"/>
      <c r="U233" s="274"/>
      <c r="V233" s="274"/>
      <c r="W233" s="274"/>
      <c r="X233" s="274"/>
      <c r="Y233" s="274"/>
      <c r="Z233" s="274"/>
    </row>
    <row r="234" spans="1:26" x14ac:dyDescent="0.3">
      <c r="A234" s="241"/>
      <c r="B234" s="2"/>
      <c r="C234" s="2"/>
      <c r="D234" s="3"/>
      <c r="E234" s="59"/>
      <c r="F234" s="60"/>
      <c r="G234" s="59"/>
      <c r="H234" s="248">
        <f t="shared" si="10"/>
        <v>1</v>
      </c>
      <c r="I234" s="117">
        <f t="shared" si="23"/>
        <v>0</v>
      </c>
      <c r="J234" s="117">
        <f t="shared" si="24"/>
        <v>0</v>
      </c>
      <c r="K234" s="117">
        <f t="shared" si="25"/>
        <v>0</v>
      </c>
      <c r="L234" s="117">
        <f t="shared" si="26"/>
        <v>0</v>
      </c>
      <c r="M234" s="117">
        <f t="shared" si="27"/>
        <v>0</v>
      </c>
      <c r="N234" s="271"/>
      <c r="O234" s="276"/>
      <c r="P234" s="292"/>
      <c r="Q234" s="274"/>
      <c r="R234" s="274"/>
      <c r="S234" s="274"/>
      <c r="T234" s="274"/>
      <c r="U234" s="274"/>
      <c r="V234" s="274"/>
      <c r="W234" s="274"/>
      <c r="X234" s="274"/>
      <c r="Y234" s="274"/>
      <c r="Z234" s="274"/>
    </row>
    <row r="235" spans="1:26" x14ac:dyDescent="0.3">
      <c r="A235" s="241"/>
      <c r="B235" s="2"/>
      <c r="C235" s="2"/>
      <c r="D235" s="3"/>
      <c r="E235" s="59"/>
      <c r="F235" s="60"/>
      <c r="G235" s="59"/>
      <c r="H235" s="248">
        <f t="shared" si="10"/>
        <v>1</v>
      </c>
      <c r="I235" s="117">
        <f t="shared" si="23"/>
        <v>0</v>
      </c>
      <c r="J235" s="117">
        <f t="shared" si="24"/>
        <v>0</v>
      </c>
      <c r="K235" s="117">
        <f t="shared" si="25"/>
        <v>0</v>
      </c>
      <c r="L235" s="117">
        <f t="shared" si="26"/>
        <v>0</v>
      </c>
      <c r="M235" s="117">
        <f t="shared" si="27"/>
        <v>0</v>
      </c>
      <c r="N235" s="271"/>
      <c r="O235" s="276"/>
      <c r="P235" s="292"/>
      <c r="Q235" s="274"/>
      <c r="R235" s="274"/>
      <c r="S235" s="274"/>
      <c r="T235" s="274"/>
      <c r="U235" s="274"/>
      <c r="V235" s="274"/>
      <c r="W235" s="274"/>
      <c r="X235" s="274"/>
      <c r="Y235" s="274"/>
      <c r="Z235" s="274"/>
    </row>
    <row r="236" spans="1:26" x14ac:dyDescent="0.3">
      <c r="A236" s="241"/>
      <c r="B236" s="2"/>
      <c r="C236" s="2"/>
      <c r="D236" s="3"/>
      <c r="E236" s="59"/>
      <c r="F236" s="60"/>
      <c r="G236" s="59"/>
      <c r="H236" s="248">
        <f t="shared" si="10"/>
        <v>1</v>
      </c>
      <c r="I236" s="117">
        <f t="shared" si="23"/>
        <v>0</v>
      </c>
      <c r="J236" s="117">
        <f t="shared" si="24"/>
        <v>0</v>
      </c>
      <c r="K236" s="117">
        <f t="shared" si="25"/>
        <v>0</v>
      </c>
      <c r="L236" s="117">
        <f t="shared" si="26"/>
        <v>0</v>
      </c>
      <c r="M236" s="117">
        <f t="shared" si="27"/>
        <v>0</v>
      </c>
      <c r="N236" s="271"/>
      <c r="O236" s="276"/>
      <c r="P236" s="292"/>
      <c r="Q236" s="274"/>
      <c r="R236" s="274"/>
      <c r="S236" s="274"/>
      <c r="T236" s="274"/>
      <c r="U236" s="274"/>
      <c r="V236" s="274"/>
      <c r="W236" s="274"/>
      <c r="X236" s="274"/>
      <c r="Y236" s="274"/>
      <c r="Z236" s="274"/>
    </row>
    <row r="237" spans="1:26" x14ac:dyDescent="0.3">
      <c r="A237" s="241"/>
      <c r="B237" s="2"/>
      <c r="C237" s="2"/>
      <c r="D237" s="3"/>
      <c r="E237" s="59"/>
      <c r="F237" s="60"/>
      <c r="G237" s="59"/>
      <c r="H237" s="248">
        <f t="shared" si="10"/>
        <v>1</v>
      </c>
      <c r="I237" s="117">
        <f t="shared" ref="I237:I300" si="28">1*E237</f>
        <v>0</v>
      </c>
      <c r="J237" s="117">
        <f t="shared" ref="J237:J300" si="29">F237*I237</f>
        <v>0</v>
      </c>
      <c r="K237" s="117">
        <f t="shared" ref="K237:K300" si="30">$K$13*J237</f>
        <v>0</v>
      </c>
      <c r="L237" s="117">
        <f t="shared" ref="L237:L300" si="31">K237*G237</f>
        <v>0</v>
      </c>
      <c r="M237" s="117">
        <f t="shared" ref="M237:M300" si="32">K237*H237</f>
        <v>0</v>
      </c>
      <c r="N237" s="271"/>
      <c r="O237" s="276"/>
      <c r="P237" s="292"/>
      <c r="Q237" s="274"/>
      <c r="R237" s="274"/>
      <c r="S237" s="274"/>
      <c r="T237" s="274"/>
      <c r="U237" s="274"/>
      <c r="V237" s="274"/>
      <c r="W237" s="274"/>
      <c r="X237" s="274"/>
      <c r="Y237" s="274"/>
      <c r="Z237" s="274"/>
    </row>
    <row r="238" spans="1:26" x14ac:dyDescent="0.3">
      <c r="A238" s="241"/>
      <c r="B238" s="2"/>
      <c r="C238" s="2"/>
      <c r="D238" s="3"/>
      <c r="E238" s="59"/>
      <c r="F238" s="60"/>
      <c r="G238" s="59"/>
      <c r="H238" s="248">
        <f t="shared" si="10"/>
        <v>1</v>
      </c>
      <c r="I238" s="117">
        <f t="shared" si="28"/>
        <v>0</v>
      </c>
      <c r="J238" s="117">
        <f t="shared" si="29"/>
        <v>0</v>
      </c>
      <c r="K238" s="117">
        <f t="shared" si="30"/>
        <v>0</v>
      </c>
      <c r="L238" s="117">
        <f t="shared" si="31"/>
        <v>0</v>
      </c>
      <c r="M238" s="117">
        <f t="shared" si="32"/>
        <v>0</v>
      </c>
      <c r="N238" s="271"/>
      <c r="O238" s="276"/>
      <c r="P238" s="292"/>
      <c r="Q238" s="274"/>
      <c r="R238" s="274"/>
      <c r="S238" s="274"/>
      <c r="T238" s="274"/>
      <c r="U238" s="274"/>
      <c r="V238" s="274"/>
      <c r="W238" s="274"/>
      <c r="X238" s="274"/>
      <c r="Y238" s="274"/>
      <c r="Z238" s="274"/>
    </row>
    <row r="239" spans="1:26" x14ac:dyDescent="0.3">
      <c r="A239" s="241"/>
      <c r="B239" s="2"/>
      <c r="C239" s="2"/>
      <c r="D239" s="3"/>
      <c r="E239" s="59"/>
      <c r="F239" s="60"/>
      <c r="G239" s="59"/>
      <c r="H239" s="248">
        <f t="shared" si="10"/>
        <v>1</v>
      </c>
      <c r="I239" s="117">
        <f t="shared" si="28"/>
        <v>0</v>
      </c>
      <c r="J239" s="117">
        <f t="shared" si="29"/>
        <v>0</v>
      </c>
      <c r="K239" s="117">
        <f t="shared" si="30"/>
        <v>0</v>
      </c>
      <c r="L239" s="117">
        <f t="shared" si="31"/>
        <v>0</v>
      </c>
      <c r="M239" s="117">
        <f t="shared" si="32"/>
        <v>0</v>
      </c>
      <c r="N239" s="271"/>
      <c r="O239" s="276"/>
      <c r="P239" s="292"/>
      <c r="Q239" s="274"/>
      <c r="R239" s="274"/>
      <c r="S239" s="274"/>
      <c r="T239" s="274"/>
      <c r="U239" s="274"/>
      <c r="V239" s="274"/>
      <c r="W239" s="274"/>
      <c r="X239" s="274"/>
      <c r="Y239" s="274"/>
      <c r="Z239" s="274"/>
    </row>
    <row r="240" spans="1:26" x14ac:dyDescent="0.3">
      <c r="A240" s="241"/>
      <c r="B240" s="2"/>
      <c r="C240" s="2"/>
      <c r="D240" s="3"/>
      <c r="E240" s="59"/>
      <c r="F240" s="60"/>
      <c r="G240" s="59"/>
      <c r="H240" s="248">
        <f t="shared" si="10"/>
        <v>1</v>
      </c>
      <c r="I240" s="117">
        <f t="shared" si="28"/>
        <v>0</v>
      </c>
      <c r="J240" s="117">
        <f t="shared" si="29"/>
        <v>0</v>
      </c>
      <c r="K240" s="117">
        <f t="shared" si="30"/>
        <v>0</v>
      </c>
      <c r="L240" s="117">
        <f t="shared" si="31"/>
        <v>0</v>
      </c>
      <c r="M240" s="117">
        <f t="shared" si="32"/>
        <v>0</v>
      </c>
      <c r="N240" s="271"/>
      <c r="O240" s="276"/>
      <c r="P240" s="292"/>
      <c r="Q240" s="274"/>
      <c r="R240" s="274"/>
      <c r="S240" s="274"/>
      <c r="T240" s="274"/>
      <c r="U240" s="274"/>
      <c r="V240" s="274"/>
      <c r="W240" s="274"/>
      <c r="X240" s="274"/>
      <c r="Y240" s="274"/>
      <c r="Z240" s="274"/>
    </row>
    <row r="241" spans="1:26" x14ac:dyDescent="0.3">
      <c r="A241" s="241"/>
      <c r="B241" s="2"/>
      <c r="C241" s="2"/>
      <c r="D241" s="3"/>
      <c r="E241" s="59"/>
      <c r="F241" s="60"/>
      <c r="G241" s="59"/>
      <c r="H241" s="248">
        <f t="shared" si="10"/>
        <v>1</v>
      </c>
      <c r="I241" s="117">
        <f t="shared" si="28"/>
        <v>0</v>
      </c>
      <c r="J241" s="117">
        <f t="shared" si="29"/>
        <v>0</v>
      </c>
      <c r="K241" s="117">
        <f t="shared" si="30"/>
        <v>0</v>
      </c>
      <c r="L241" s="117">
        <f t="shared" si="31"/>
        <v>0</v>
      </c>
      <c r="M241" s="117">
        <f t="shared" si="32"/>
        <v>0</v>
      </c>
      <c r="N241" s="271"/>
      <c r="O241" s="276"/>
      <c r="P241" s="292"/>
      <c r="Q241" s="274"/>
      <c r="R241" s="274"/>
      <c r="S241" s="274"/>
      <c r="T241" s="274"/>
      <c r="U241" s="274"/>
      <c r="V241" s="274"/>
      <c r="W241" s="274"/>
      <c r="X241" s="274"/>
      <c r="Y241" s="274"/>
      <c r="Z241" s="274"/>
    </row>
    <row r="242" spans="1:26" x14ac:dyDescent="0.3">
      <c r="A242" s="241"/>
      <c r="B242" s="2"/>
      <c r="C242" s="2"/>
      <c r="D242" s="3"/>
      <c r="E242" s="59"/>
      <c r="F242" s="60"/>
      <c r="G242" s="59"/>
      <c r="H242" s="248">
        <f t="shared" si="10"/>
        <v>1</v>
      </c>
      <c r="I242" s="117">
        <f t="shared" si="28"/>
        <v>0</v>
      </c>
      <c r="J242" s="117">
        <f t="shared" si="29"/>
        <v>0</v>
      </c>
      <c r="K242" s="117">
        <f t="shared" si="30"/>
        <v>0</v>
      </c>
      <c r="L242" s="117">
        <f t="shared" si="31"/>
        <v>0</v>
      </c>
      <c r="M242" s="117">
        <f t="shared" si="32"/>
        <v>0</v>
      </c>
      <c r="N242" s="271"/>
      <c r="O242" s="276"/>
      <c r="P242" s="292"/>
      <c r="Q242" s="274"/>
      <c r="R242" s="274"/>
      <c r="S242" s="274"/>
      <c r="T242" s="274"/>
      <c r="U242" s="274"/>
      <c r="V242" s="274"/>
      <c r="W242" s="274"/>
      <c r="X242" s="274"/>
      <c r="Y242" s="274"/>
      <c r="Z242" s="274"/>
    </row>
    <row r="243" spans="1:26" x14ac:dyDescent="0.3">
      <c r="A243" s="241"/>
      <c r="B243" s="2"/>
      <c r="C243" s="2"/>
      <c r="D243" s="3"/>
      <c r="E243" s="59"/>
      <c r="F243" s="60"/>
      <c r="G243" s="59"/>
      <c r="H243" s="248">
        <f t="shared" si="10"/>
        <v>1</v>
      </c>
      <c r="I243" s="117">
        <f t="shared" si="28"/>
        <v>0</v>
      </c>
      <c r="J243" s="117">
        <f t="shared" si="29"/>
        <v>0</v>
      </c>
      <c r="K243" s="117">
        <f t="shared" si="30"/>
        <v>0</v>
      </c>
      <c r="L243" s="117">
        <f t="shared" si="31"/>
        <v>0</v>
      </c>
      <c r="M243" s="117">
        <f t="shared" si="32"/>
        <v>0</v>
      </c>
      <c r="N243" s="271"/>
      <c r="O243" s="276"/>
      <c r="P243" s="292"/>
      <c r="Q243" s="274"/>
      <c r="R243" s="274"/>
      <c r="S243" s="274"/>
      <c r="T243" s="274"/>
      <c r="U243" s="274"/>
      <c r="V243" s="274"/>
      <c r="W243" s="274"/>
      <c r="X243" s="274"/>
      <c r="Y243" s="274"/>
      <c r="Z243" s="274"/>
    </row>
    <row r="244" spans="1:26" x14ac:dyDescent="0.3">
      <c r="A244" s="241"/>
      <c r="B244" s="2"/>
      <c r="C244" s="2"/>
      <c r="D244" s="3"/>
      <c r="E244" s="59"/>
      <c r="F244" s="60"/>
      <c r="G244" s="59"/>
      <c r="H244" s="248">
        <f t="shared" si="10"/>
        <v>1</v>
      </c>
      <c r="I244" s="117">
        <f t="shared" si="28"/>
        <v>0</v>
      </c>
      <c r="J244" s="117">
        <f t="shared" si="29"/>
        <v>0</v>
      </c>
      <c r="K244" s="117">
        <f t="shared" si="30"/>
        <v>0</v>
      </c>
      <c r="L244" s="117">
        <f t="shared" si="31"/>
        <v>0</v>
      </c>
      <c r="M244" s="117">
        <f t="shared" si="32"/>
        <v>0</v>
      </c>
      <c r="N244" s="271"/>
      <c r="O244" s="276"/>
      <c r="P244" s="292"/>
      <c r="Q244" s="274"/>
      <c r="R244" s="274"/>
      <c r="S244" s="274"/>
      <c r="T244" s="274"/>
      <c r="U244" s="274"/>
      <c r="V244" s="274"/>
      <c r="W244" s="274"/>
      <c r="X244" s="274"/>
      <c r="Y244" s="274"/>
      <c r="Z244" s="274"/>
    </row>
    <row r="245" spans="1:26" x14ac:dyDescent="0.3">
      <c r="A245" s="241"/>
      <c r="B245" s="2"/>
      <c r="C245" s="2"/>
      <c r="D245" s="3"/>
      <c r="E245" s="59"/>
      <c r="F245" s="60"/>
      <c r="G245" s="59"/>
      <c r="H245" s="248">
        <f t="shared" si="10"/>
        <v>1</v>
      </c>
      <c r="I245" s="117">
        <f t="shared" si="28"/>
        <v>0</v>
      </c>
      <c r="J245" s="117">
        <f t="shared" si="29"/>
        <v>0</v>
      </c>
      <c r="K245" s="117">
        <f t="shared" si="30"/>
        <v>0</v>
      </c>
      <c r="L245" s="117">
        <f t="shared" si="31"/>
        <v>0</v>
      </c>
      <c r="M245" s="117">
        <f t="shared" si="32"/>
        <v>0</v>
      </c>
      <c r="N245" s="271"/>
      <c r="O245" s="276"/>
      <c r="P245" s="292"/>
      <c r="Q245" s="274"/>
      <c r="R245" s="274"/>
      <c r="S245" s="274"/>
      <c r="T245" s="274"/>
      <c r="U245" s="274"/>
      <c r="V245" s="274"/>
      <c r="W245" s="274"/>
      <c r="X245" s="274"/>
      <c r="Y245" s="274"/>
      <c r="Z245" s="274"/>
    </row>
    <row r="246" spans="1:26" x14ac:dyDescent="0.3">
      <c r="A246" s="241"/>
      <c r="B246" s="2"/>
      <c r="C246" s="2"/>
      <c r="D246" s="3"/>
      <c r="E246" s="59"/>
      <c r="F246" s="60"/>
      <c r="G246" s="59"/>
      <c r="H246" s="248">
        <f t="shared" si="10"/>
        <v>1</v>
      </c>
      <c r="I246" s="117">
        <f t="shared" si="28"/>
        <v>0</v>
      </c>
      <c r="J246" s="117">
        <f t="shared" si="29"/>
        <v>0</v>
      </c>
      <c r="K246" s="117">
        <f t="shared" si="30"/>
        <v>0</v>
      </c>
      <c r="L246" s="117">
        <f t="shared" si="31"/>
        <v>0</v>
      </c>
      <c r="M246" s="117">
        <f t="shared" si="32"/>
        <v>0</v>
      </c>
      <c r="N246" s="271"/>
      <c r="O246" s="276"/>
      <c r="P246" s="292"/>
      <c r="Q246" s="274"/>
      <c r="R246" s="274"/>
      <c r="S246" s="274"/>
      <c r="T246" s="274"/>
      <c r="U246" s="274"/>
      <c r="V246" s="274"/>
      <c r="W246" s="274"/>
      <c r="X246" s="274"/>
      <c r="Y246" s="274"/>
      <c r="Z246" s="274"/>
    </row>
    <row r="247" spans="1:26" x14ac:dyDescent="0.3">
      <c r="A247" s="241"/>
      <c r="B247" s="2"/>
      <c r="C247" s="2"/>
      <c r="D247" s="3"/>
      <c r="E247" s="59"/>
      <c r="F247" s="60"/>
      <c r="G247" s="59"/>
      <c r="H247" s="248">
        <f t="shared" si="10"/>
        <v>1</v>
      </c>
      <c r="I247" s="117">
        <f t="shared" si="28"/>
        <v>0</v>
      </c>
      <c r="J247" s="117">
        <f t="shared" si="29"/>
        <v>0</v>
      </c>
      <c r="K247" s="117">
        <f t="shared" si="30"/>
        <v>0</v>
      </c>
      <c r="L247" s="117">
        <f t="shared" si="31"/>
        <v>0</v>
      </c>
      <c r="M247" s="117">
        <f t="shared" si="32"/>
        <v>0</v>
      </c>
      <c r="N247" s="271"/>
      <c r="O247" s="276"/>
      <c r="P247" s="292"/>
      <c r="Q247" s="274"/>
      <c r="R247" s="274"/>
      <c r="S247" s="274"/>
      <c r="T247" s="274"/>
      <c r="U247" s="274"/>
      <c r="V247" s="274"/>
      <c r="W247" s="274"/>
      <c r="X247" s="274"/>
      <c r="Y247" s="274"/>
      <c r="Z247" s="274"/>
    </row>
    <row r="248" spans="1:26" x14ac:dyDescent="0.3">
      <c r="A248" s="241"/>
      <c r="B248" s="2"/>
      <c r="C248" s="2"/>
      <c r="D248" s="3"/>
      <c r="E248" s="59"/>
      <c r="F248" s="60"/>
      <c r="G248" s="59"/>
      <c r="H248" s="248">
        <f t="shared" si="10"/>
        <v>1</v>
      </c>
      <c r="I248" s="117">
        <f t="shared" si="28"/>
        <v>0</v>
      </c>
      <c r="J248" s="117">
        <f t="shared" si="29"/>
        <v>0</v>
      </c>
      <c r="K248" s="117">
        <f t="shared" si="30"/>
        <v>0</v>
      </c>
      <c r="L248" s="117">
        <f t="shared" si="31"/>
        <v>0</v>
      </c>
      <c r="M248" s="117">
        <f t="shared" si="32"/>
        <v>0</v>
      </c>
      <c r="N248" s="271"/>
      <c r="O248" s="276"/>
      <c r="P248" s="292"/>
      <c r="Q248" s="274"/>
      <c r="R248" s="274"/>
      <c r="S248" s="274"/>
      <c r="T248" s="274"/>
      <c r="U248" s="274"/>
      <c r="V248" s="274"/>
      <c r="W248" s="274"/>
      <c r="X248" s="274"/>
      <c r="Y248" s="274"/>
      <c r="Z248" s="274"/>
    </row>
    <row r="249" spans="1:26" x14ac:dyDescent="0.3">
      <c r="A249" s="241"/>
      <c r="B249" s="2"/>
      <c r="C249" s="2"/>
      <c r="D249" s="3"/>
      <c r="E249" s="59"/>
      <c r="F249" s="60"/>
      <c r="G249" s="59"/>
      <c r="H249" s="248">
        <f t="shared" si="10"/>
        <v>1</v>
      </c>
      <c r="I249" s="117">
        <f t="shared" si="28"/>
        <v>0</v>
      </c>
      <c r="J249" s="117">
        <f t="shared" si="29"/>
        <v>0</v>
      </c>
      <c r="K249" s="117">
        <f t="shared" si="30"/>
        <v>0</v>
      </c>
      <c r="L249" s="117">
        <f t="shared" si="31"/>
        <v>0</v>
      </c>
      <c r="M249" s="117">
        <f t="shared" si="32"/>
        <v>0</v>
      </c>
      <c r="N249" s="271"/>
      <c r="O249" s="276"/>
      <c r="P249" s="292"/>
      <c r="Q249" s="274"/>
      <c r="R249" s="274"/>
      <c r="S249" s="274"/>
      <c r="T249" s="274"/>
      <c r="U249" s="274"/>
      <c r="V249" s="274"/>
      <c r="W249" s="274"/>
      <c r="X249" s="274"/>
      <c r="Y249" s="274"/>
      <c r="Z249" s="274"/>
    </row>
    <row r="250" spans="1:26" x14ac:dyDescent="0.3">
      <c r="A250" s="241"/>
      <c r="B250" s="2"/>
      <c r="C250" s="2"/>
      <c r="D250" s="3"/>
      <c r="E250" s="59"/>
      <c r="F250" s="60"/>
      <c r="G250" s="59"/>
      <c r="H250" s="248">
        <f t="shared" si="10"/>
        <v>1</v>
      </c>
      <c r="I250" s="117">
        <f t="shared" si="28"/>
        <v>0</v>
      </c>
      <c r="J250" s="117">
        <f t="shared" si="29"/>
        <v>0</v>
      </c>
      <c r="K250" s="117">
        <f t="shared" si="30"/>
        <v>0</v>
      </c>
      <c r="L250" s="117">
        <f t="shared" si="31"/>
        <v>0</v>
      </c>
      <c r="M250" s="117">
        <f t="shared" si="32"/>
        <v>0</v>
      </c>
      <c r="N250" s="271"/>
      <c r="O250" s="276"/>
      <c r="P250" s="292"/>
      <c r="Q250" s="274"/>
      <c r="R250" s="274"/>
      <c r="S250" s="274"/>
      <c r="T250" s="274"/>
      <c r="U250" s="274"/>
      <c r="V250" s="274"/>
      <c r="W250" s="274"/>
      <c r="X250" s="274"/>
      <c r="Y250" s="274"/>
      <c r="Z250" s="274"/>
    </row>
    <row r="251" spans="1:26" x14ac:dyDescent="0.3">
      <c r="A251" s="241"/>
      <c r="B251" s="2"/>
      <c r="C251" s="2"/>
      <c r="D251" s="3"/>
      <c r="E251" s="59"/>
      <c r="F251" s="60"/>
      <c r="G251" s="59"/>
      <c r="H251" s="248">
        <f t="shared" si="10"/>
        <v>1</v>
      </c>
      <c r="I251" s="117">
        <f t="shared" si="28"/>
        <v>0</v>
      </c>
      <c r="J251" s="117">
        <f t="shared" si="29"/>
        <v>0</v>
      </c>
      <c r="K251" s="117">
        <f t="shared" si="30"/>
        <v>0</v>
      </c>
      <c r="L251" s="117">
        <f t="shared" si="31"/>
        <v>0</v>
      </c>
      <c r="M251" s="117">
        <f t="shared" si="32"/>
        <v>0</v>
      </c>
      <c r="N251" s="271"/>
      <c r="O251" s="276"/>
      <c r="P251" s="292"/>
      <c r="Q251" s="274"/>
      <c r="R251" s="274"/>
      <c r="S251" s="274"/>
      <c r="T251" s="274"/>
      <c r="U251" s="274"/>
      <c r="V251" s="274"/>
      <c r="W251" s="274"/>
      <c r="X251" s="274"/>
      <c r="Y251" s="274"/>
      <c r="Z251" s="274"/>
    </row>
    <row r="252" spans="1:26" x14ac:dyDescent="0.3">
      <c r="A252" s="241"/>
      <c r="B252" s="2"/>
      <c r="C252" s="2"/>
      <c r="D252" s="3"/>
      <c r="E252" s="59"/>
      <c r="F252" s="60"/>
      <c r="G252" s="59"/>
      <c r="H252" s="248">
        <f t="shared" si="10"/>
        <v>1</v>
      </c>
      <c r="I252" s="117">
        <f t="shared" si="28"/>
        <v>0</v>
      </c>
      <c r="J252" s="117">
        <f t="shared" si="29"/>
        <v>0</v>
      </c>
      <c r="K252" s="117">
        <f t="shared" si="30"/>
        <v>0</v>
      </c>
      <c r="L252" s="117">
        <f t="shared" si="31"/>
        <v>0</v>
      </c>
      <c r="M252" s="117">
        <f t="shared" si="32"/>
        <v>0</v>
      </c>
      <c r="N252" s="271"/>
      <c r="O252" s="276"/>
      <c r="P252" s="292"/>
      <c r="Q252" s="274"/>
      <c r="R252" s="274"/>
      <c r="S252" s="274"/>
      <c r="T252" s="274"/>
      <c r="U252" s="274"/>
      <c r="V252" s="274"/>
      <c r="W252" s="274"/>
      <c r="X252" s="274"/>
      <c r="Y252" s="274"/>
      <c r="Z252" s="274"/>
    </row>
    <row r="253" spans="1:26" x14ac:dyDescent="0.3">
      <c r="A253" s="241"/>
      <c r="B253" s="2"/>
      <c r="C253" s="2"/>
      <c r="D253" s="3"/>
      <c r="E253" s="59"/>
      <c r="F253" s="60"/>
      <c r="G253" s="59"/>
      <c r="H253" s="248">
        <f t="shared" si="10"/>
        <v>1</v>
      </c>
      <c r="I253" s="117">
        <f t="shared" si="28"/>
        <v>0</v>
      </c>
      <c r="J253" s="117">
        <f t="shared" si="29"/>
        <v>0</v>
      </c>
      <c r="K253" s="117">
        <f t="shared" si="30"/>
        <v>0</v>
      </c>
      <c r="L253" s="117">
        <f t="shared" si="31"/>
        <v>0</v>
      </c>
      <c r="M253" s="117">
        <f t="shared" si="32"/>
        <v>0</v>
      </c>
      <c r="N253" s="271"/>
      <c r="O253" s="276"/>
      <c r="P253" s="292"/>
      <c r="Q253" s="274"/>
      <c r="R253" s="274"/>
      <c r="S253" s="274"/>
      <c r="T253" s="274"/>
      <c r="U253" s="274"/>
      <c r="V253" s="274"/>
      <c r="W253" s="274"/>
      <c r="X253" s="274"/>
      <c r="Y253" s="274"/>
      <c r="Z253" s="274"/>
    </row>
    <row r="254" spans="1:26" x14ac:dyDescent="0.3">
      <c r="A254" s="241"/>
      <c r="B254" s="2"/>
      <c r="C254" s="2"/>
      <c r="D254" s="3"/>
      <c r="E254" s="59"/>
      <c r="F254" s="60"/>
      <c r="G254" s="59"/>
      <c r="H254" s="248">
        <f t="shared" si="10"/>
        <v>1</v>
      </c>
      <c r="I254" s="117">
        <f t="shared" si="28"/>
        <v>0</v>
      </c>
      <c r="J254" s="117">
        <f t="shared" si="29"/>
        <v>0</v>
      </c>
      <c r="K254" s="117">
        <f t="shared" si="30"/>
        <v>0</v>
      </c>
      <c r="L254" s="117">
        <f t="shared" si="31"/>
        <v>0</v>
      </c>
      <c r="M254" s="117">
        <f t="shared" si="32"/>
        <v>0</v>
      </c>
      <c r="N254" s="271"/>
      <c r="O254" s="276"/>
      <c r="P254" s="292"/>
      <c r="Q254" s="274"/>
      <c r="R254" s="274"/>
      <c r="S254" s="274"/>
      <c r="T254" s="274"/>
      <c r="U254" s="274"/>
      <c r="V254" s="274"/>
      <c r="W254" s="274"/>
      <c r="X254" s="274"/>
      <c r="Y254" s="274"/>
      <c r="Z254" s="274"/>
    </row>
    <row r="255" spans="1:26" x14ac:dyDescent="0.3">
      <c r="A255" s="241"/>
      <c r="B255" s="2"/>
      <c r="C255" s="2"/>
      <c r="D255" s="3"/>
      <c r="E255" s="59"/>
      <c r="F255" s="60"/>
      <c r="G255" s="59"/>
      <c r="H255" s="248">
        <f t="shared" si="10"/>
        <v>1</v>
      </c>
      <c r="I255" s="117">
        <f t="shared" si="28"/>
        <v>0</v>
      </c>
      <c r="J255" s="117">
        <f t="shared" si="29"/>
        <v>0</v>
      </c>
      <c r="K255" s="117">
        <f t="shared" si="30"/>
        <v>0</v>
      </c>
      <c r="L255" s="117">
        <f t="shared" si="31"/>
        <v>0</v>
      </c>
      <c r="M255" s="117">
        <f t="shared" si="32"/>
        <v>0</v>
      </c>
      <c r="N255" s="271"/>
      <c r="O255" s="276"/>
      <c r="P255" s="292"/>
      <c r="Q255" s="274"/>
      <c r="R255" s="274"/>
      <c r="S255" s="274"/>
      <c r="T255" s="274"/>
      <c r="U255" s="274"/>
      <c r="V255" s="274"/>
      <c r="W255" s="274"/>
      <c r="X255" s="274"/>
      <c r="Y255" s="274"/>
      <c r="Z255" s="274"/>
    </row>
    <row r="256" spans="1:26" x14ac:dyDescent="0.3">
      <c r="A256" s="241"/>
      <c r="B256" s="2"/>
      <c r="C256" s="2"/>
      <c r="D256" s="3"/>
      <c r="E256" s="59"/>
      <c r="F256" s="60"/>
      <c r="G256" s="59"/>
      <c r="H256" s="248">
        <f t="shared" si="10"/>
        <v>1</v>
      </c>
      <c r="I256" s="117">
        <f t="shared" si="28"/>
        <v>0</v>
      </c>
      <c r="J256" s="117">
        <f t="shared" si="29"/>
        <v>0</v>
      </c>
      <c r="K256" s="117">
        <f t="shared" si="30"/>
        <v>0</v>
      </c>
      <c r="L256" s="117">
        <f t="shared" si="31"/>
        <v>0</v>
      </c>
      <c r="M256" s="117">
        <f t="shared" si="32"/>
        <v>0</v>
      </c>
      <c r="N256" s="271"/>
      <c r="O256" s="276"/>
      <c r="P256" s="292"/>
      <c r="Q256" s="274"/>
      <c r="R256" s="274"/>
      <c r="S256" s="274"/>
      <c r="T256" s="274"/>
      <c r="U256" s="274"/>
      <c r="V256" s="274"/>
      <c r="W256" s="274"/>
      <c r="X256" s="274"/>
      <c r="Y256" s="274"/>
      <c r="Z256" s="274"/>
    </row>
    <row r="257" spans="1:26" x14ac:dyDescent="0.3">
      <c r="A257" s="241"/>
      <c r="B257" s="2"/>
      <c r="C257" s="2"/>
      <c r="D257" s="3"/>
      <c r="E257" s="59"/>
      <c r="F257" s="60"/>
      <c r="G257" s="59"/>
      <c r="H257" s="248">
        <f t="shared" si="10"/>
        <v>1</v>
      </c>
      <c r="I257" s="117">
        <f t="shared" si="28"/>
        <v>0</v>
      </c>
      <c r="J257" s="117">
        <f t="shared" si="29"/>
        <v>0</v>
      </c>
      <c r="K257" s="117">
        <f t="shared" si="30"/>
        <v>0</v>
      </c>
      <c r="L257" s="117">
        <f t="shared" si="31"/>
        <v>0</v>
      </c>
      <c r="M257" s="117">
        <f t="shared" si="32"/>
        <v>0</v>
      </c>
      <c r="N257" s="271"/>
      <c r="O257" s="276"/>
      <c r="P257" s="292"/>
      <c r="Q257" s="274"/>
      <c r="R257" s="274"/>
      <c r="S257" s="274"/>
      <c r="T257" s="274"/>
      <c r="U257" s="274"/>
      <c r="V257" s="274"/>
      <c r="W257" s="274"/>
      <c r="X257" s="274"/>
      <c r="Y257" s="274"/>
      <c r="Z257" s="274"/>
    </row>
    <row r="258" spans="1:26" x14ac:dyDescent="0.3">
      <c r="A258" s="241"/>
      <c r="B258" s="2"/>
      <c r="C258" s="2"/>
      <c r="D258" s="3"/>
      <c r="E258" s="59"/>
      <c r="F258" s="60"/>
      <c r="G258" s="59"/>
      <c r="H258" s="248">
        <f t="shared" si="10"/>
        <v>1</v>
      </c>
      <c r="I258" s="117">
        <f t="shared" si="28"/>
        <v>0</v>
      </c>
      <c r="J258" s="117">
        <f t="shared" si="29"/>
        <v>0</v>
      </c>
      <c r="K258" s="117">
        <f t="shared" si="30"/>
        <v>0</v>
      </c>
      <c r="L258" s="117">
        <f t="shared" si="31"/>
        <v>0</v>
      </c>
      <c r="M258" s="117">
        <f t="shared" si="32"/>
        <v>0</v>
      </c>
      <c r="N258" s="271"/>
      <c r="O258" s="276"/>
      <c r="P258" s="292"/>
      <c r="Q258" s="274"/>
      <c r="R258" s="274"/>
      <c r="S258" s="274"/>
      <c r="T258" s="274"/>
      <c r="U258" s="274"/>
      <c r="V258" s="274"/>
      <c r="W258" s="274"/>
      <c r="X258" s="274"/>
      <c r="Y258" s="274"/>
      <c r="Z258" s="274"/>
    </row>
    <row r="259" spans="1:26" x14ac:dyDescent="0.3">
      <c r="A259" s="241"/>
      <c r="B259" s="2"/>
      <c r="C259" s="2"/>
      <c r="D259" s="3"/>
      <c r="E259" s="59"/>
      <c r="F259" s="60"/>
      <c r="G259" s="59"/>
      <c r="H259" s="248">
        <f t="shared" si="10"/>
        <v>1</v>
      </c>
      <c r="I259" s="117">
        <f t="shared" si="28"/>
        <v>0</v>
      </c>
      <c r="J259" s="117">
        <f t="shared" si="29"/>
        <v>0</v>
      </c>
      <c r="K259" s="117">
        <f t="shared" si="30"/>
        <v>0</v>
      </c>
      <c r="L259" s="117">
        <f t="shared" si="31"/>
        <v>0</v>
      </c>
      <c r="M259" s="117">
        <f t="shared" si="32"/>
        <v>0</v>
      </c>
      <c r="N259" s="271"/>
      <c r="O259" s="276"/>
      <c r="P259" s="292"/>
      <c r="Q259" s="274"/>
      <c r="R259" s="274"/>
      <c r="S259" s="274"/>
      <c r="T259" s="274"/>
      <c r="U259" s="274"/>
      <c r="V259" s="274"/>
      <c r="W259" s="274"/>
      <c r="X259" s="274"/>
      <c r="Y259" s="274"/>
      <c r="Z259" s="274"/>
    </row>
    <row r="260" spans="1:26" x14ac:dyDescent="0.3">
      <c r="A260" s="241"/>
      <c r="B260" s="2"/>
      <c r="C260" s="2"/>
      <c r="D260" s="3"/>
      <c r="E260" s="59"/>
      <c r="F260" s="60"/>
      <c r="G260" s="59"/>
      <c r="H260" s="248">
        <f t="shared" si="10"/>
        <v>1</v>
      </c>
      <c r="I260" s="117">
        <f t="shared" si="28"/>
        <v>0</v>
      </c>
      <c r="J260" s="117">
        <f t="shared" si="29"/>
        <v>0</v>
      </c>
      <c r="K260" s="117">
        <f t="shared" si="30"/>
        <v>0</v>
      </c>
      <c r="L260" s="117">
        <f t="shared" si="31"/>
        <v>0</v>
      </c>
      <c r="M260" s="117">
        <f t="shared" si="32"/>
        <v>0</v>
      </c>
      <c r="N260" s="271"/>
      <c r="O260" s="276"/>
      <c r="P260" s="292"/>
      <c r="Q260" s="274"/>
      <c r="R260" s="274"/>
      <c r="S260" s="274"/>
      <c r="T260" s="274"/>
      <c r="U260" s="274"/>
      <c r="V260" s="274"/>
      <c r="W260" s="274"/>
      <c r="X260" s="274"/>
      <c r="Y260" s="274"/>
      <c r="Z260" s="274"/>
    </row>
    <row r="261" spans="1:26" x14ac:dyDescent="0.3">
      <c r="A261" s="241"/>
      <c r="B261" s="2"/>
      <c r="C261" s="2"/>
      <c r="D261" s="3"/>
      <c r="E261" s="59"/>
      <c r="F261" s="60"/>
      <c r="G261" s="59"/>
      <c r="H261" s="248">
        <f t="shared" si="10"/>
        <v>1</v>
      </c>
      <c r="I261" s="117">
        <f t="shared" si="28"/>
        <v>0</v>
      </c>
      <c r="J261" s="117">
        <f t="shared" si="29"/>
        <v>0</v>
      </c>
      <c r="K261" s="117">
        <f t="shared" si="30"/>
        <v>0</v>
      </c>
      <c r="L261" s="117">
        <f t="shared" si="31"/>
        <v>0</v>
      </c>
      <c r="M261" s="117">
        <f t="shared" si="32"/>
        <v>0</v>
      </c>
      <c r="N261" s="271"/>
      <c r="O261" s="276"/>
      <c r="P261" s="292"/>
      <c r="Q261" s="274"/>
      <c r="R261" s="274"/>
      <c r="S261" s="274"/>
      <c r="T261" s="274"/>
      <c r="U261" s="274"/>
      <c r="V261" s="274"/>
      <c r="W261" s="274"/>
      <c r="X261" s="274"/>
      <c r="Y261" s="274"/>
      <c r="Z261" s="274"/>
    </row>
    <row r="262" spans="1:26" x14ac:dyDescent="0.3">
      <c r="A262" s="241"/>
      <c r="B262" s="2"/>
      <c r="C262" s="2"/>
      <c r="D262" s="3"/>
      <c r="E262" s="59"/>
      <c r="F262" s="60"/>
      <c r="G262" s="59"/>
      <c r="H262" s="248">
        <f t="shared" si="10"/>
        <v>1</v>
      </c>
      <c r="I262" s="117">
        <f t="shared" si="28"/>
        <v>0</v>
      </c>
      <c r="J262" s="117">
        <f t="shared" si="29"/>
        <v>0</v>
      </c>
      <c r="K262" s="117">
        <f t="shared" si="30"/>
        <v>0</v>
      </c>
      <c r="L262" s="117">
        <f t="shared" si="31"/>
        <v>0</v>
      </c>
      <c r="M262" s="117">
        <f t="shared" si="32"/>
        <v>0</v>
      </c>
      <c r="N262" s="271"/>
      <c r="O262" s="276"/>
      <c r="P262" s="292"/>
      <c r="Q262" s="274"/>
      <c r="R262" s="274"/>
      <c r="S262" s="274"/>
      <c r="T262" s="274"/>
      <c r="U262" s="274"/>
      <c r="V262" s="274"/>
      <c r="W262" s="274"/>
      <c r="X262" s="274"/>
      <c r="Y262" s="274"/>
      <c r="Z262" s="274"/>
    </row>
    <row r="263" spans="1:26" x14ac:dyDescent="0.3">
      <c r="A263" s="241"/>
      <c r="B263" s="2"/>
      <c r="C263" s="2"/>
      <c r="D263" s="3"/>
      <c r="E263" s="59"/>
      <c r="F263" s="60"/>
      <c r="G263" s="59"/>
      <c r="H263" s="248">
        <f t="shared" si="10"/>
        <v>1</v>
      </c>
      <c r="I263" s="117">
        <f t="shared" si="28"/>
        <v>0</v>
      </c>
      <c r="J263" s="117">
        <f t="shared" si="29"/>
        <v>0</v>
      </c>
      <c r="K263" s="117">
        <f t="shared" si="30"/>
        <v>0</v>
      </c>
      <c r="L263" s="117">
        <f t="shared" si="31"/>
        <v>0</v>
      </c>
      <c r="M263" s="117">
        <f t="shared" si="32"/>
        <v>0</v>
      </c>
      <c r="N263" s="271"/>
      <c r="O263" s="276"/>
      <c r="P263" s="292"/>
      <c r="Q263" s="274"/>
      <c r="R263" s="274"/>
      <c r="S263" s="274"/>
      <c r="T263" s="274"/>
      <c r="U263" s="274"/>
      <c r="V263" s="274"/>
      <c r="W263" s="274"/>
      <c r="X263" s="274"/>
      <c r="Y263" s="274"/>
      <c r="Z263" s="274"/>
    </row>
    <row r="264" spans="1:26" x14ac:dyDescent="0.3">
      <c r="A264" s="241"/>
      <c r="B264" s="2"/>
      <c r="C264" s="2"/>
      <c r="D264" s="3"/>
      <c r="E264" s="59"/>
      <c r="F264" s="60"/>
      <c r="G264" s="59"/>
      <c r="H264" s="248">
        <f t="shared" si="10"/>
        <v>1</v>
      </c>
      <c r="I264" s="117">
        <f t="shared" si="28"/>
        <v>0</v>
      </c>
      <c r="J264" s="117">
        <f t="shared" si="29"/>
        <v>0</v>
      </c>
      <c r="K264" s="117">
        <f t="shared" si="30"/>
        <v>0</v>
      </c>
      <c r="L264" s="117">
        <f t="shared" si="31"/>
        <v>0</v>
      </c>
      <c r="M264" s="117">
        <f t="shared" si="32"/>
        <v>0</v>
      </c>
      <c r="N264" s="271"/>
      <c r="O264" s="276"/>
      <c r="P264" s="292"/>
      <c r="Q264" s="274"/>
      <c r="R264" s="274"/>
      <c r="S264" s="274"/>
      <c r="T264" s="274"/>
      <c r="U264" s="274"/>
      <c r="V264" s="274"/>
      <c r="W264" s="274"/>
      <c r="X264" s="274"/>
      <c r="Y264" s="274"/>
      <c r="Z264" s="274"/>
    </row>
    <row r="265" spans="1:26" x14ac:dyDescent="0.3">
      <c r="A265" s="241"/>
      <c r="B265" s="2"/>
      <c r="C265" s="2"/>
      <c r="D265" s="3"/>
      <c r="E265" s="59"/>
      <c r="F265" s="60"/>
      <c r="G265" s="59"/>
      <c r="H265" s="248">
        <f t="shared" si="10"/>
        <v>1</v>
      </c>
      <c r="I265" s="117">
        <f t="shared" si="28"/>
        <v>0</v>
      </c>
      <c r="J265" s="117">
        <f t="shared" si="29"/>
        <v>0</v>
      </c>
      <c r="K265" s="117">
        <f t="shared" si="30"/>
        <v>0</v>
      </c>
      <c r="L265" s="117">
        <f t="shared" si="31"/>
        <v>0</v>
      </c>
      <c r="M265" s="117">
        <f t="shared" si="32"/>
        <v>0</v>
      </c>
      <c r="N265" s="271"/>
      <c r="O265" s="276"/>
      <c r="P265" s="292"/>
      <c r="Q265" s="274"/>
      <c r="R265" s="274"/>
      <c r="S265" s="274"/>
      <c r="T265" s="274"/>
      <c r="U265" s="274"/>
      <c r="V265" s="274"/>
      <c r="W265" s="274"/>
      <c r="X265" s="274"/>
      <c r="Y265" s="274"/>
      <c r="Z265" s="274"/>
    </row>
    <row r="266" spans="1:26" x14ac:dyDescent="0.3">
      <c r="A266" s="241"/>
      <c r="B266" s="2"/>
      <c r="C266" s="2"/>
      <c r="D266" s="3"/>
      <c r="E266" s="59"/>
      <c r="F266" s="60"/>
      <c r="G266" s="59"/>
      <c r="H266" s="248">
        <f t="shared" si="10"/>
        <v>1</v>
      </c>
      <c r="I266" s="117">
        <f t="shared" si="28"/>
        <v>0</v>
      </c>
      <c r="J266" s="117">
        <f t="shared" si="29"/>
        <v>0</v>
      </c>
      <c r="K266" s="117">
        <f t="shared" si="30"/>
        <v>0</v>
      </c>
      <c r="L266" s="117">
        <f t="shared" si="31"/>
        <v>0</v>
      </c>
      <c r="M266" s="117">
        <f t="shared" si="32"/>
        <v>0</v>
      </c>
      <c r="N266" s="271"/>
      <c r="O266" s="276"/>
      <c r="P266" s="292"/>
      <c r="Q266" s="274"/>
      <c r="R266" s="274"/>
      <c r="S266" s="274"/>
      <c r="T266" s="274"/>
      <c r="U266" s="274"/>
      <c r="V266" s="274"/>
      <c r="W266" s="274"/>
      <c r="X266" s="274"/>
      <c r="Y266" s="274"/>
      <c r="Z266" s="274"/>
    </row>
    <row r="267" spans="1:26" x14ac:dyDescent="0.3">
      <c r="A267" s="241"/>
      <c r="B267" s="2"/>
      <c r="C267" s="2"/>
      <c r="D267" s="3"/>
      <c r="E267" s="59"/>
      <c r="F267" s="60"/>
      <c r="G267" s="59"/>
      <c r="H267" s="248">
        <f t="shared" si="10"/>
        <v>1</v>
      </c>
      <c r="I267" s="117">
        <f t="shared" si="28"/>
        <v>0</v>
      </c>
      <c r="J267" s="117">
        <f t="shared" si="29"/>
        <v>0</v>
      </c>
      <c r="K267" s="117">
        <f t="shared" si="30"/>
        <v>0</v>
      </c>
      <c r="L267" s="117">
        <f t="shared" si="31"/>
        <v>0</v>
      </c>
      <c r="M267" s="117">
        <f t="shared" si="32"/>
        <v>0</v>
      </c>
      <c r="N267" s="271"/>
      <c r="O267" s="276"/>
      <c r="P267" s="292"/>
      <c r="Q267" s="274"/>
      <c r="R267" s="274"/>
      <c r="S267" s="274"/>
      <c r="T267" s="274"/>
      <c r="U267" s="274"/>
      <c r="V267" s="274"/>
      <c r="W267" s="274"/>
      <c r="X267" s="274"/>
      <c r="Y267" s="274"/>
      <c r="Z267" s="274"/>
    </row>
    <row r="268" spans="1:26" x14ac:dyDescent="0.3">
      <c r="A268" s="241"/>
      <c r="B268" s="2"/>
      <c r="C268" s="2"/>
      <c r="D268" s="3"/>
      <c r="E268" s="59"/>
      <c r="F268" s="60"/>
      <c r="G268" s="59"/>
      <c r="H268" s="248">
        <f t="shared" si="10"/>
        <v>1</v>
      </c>
      <c r="I268" s="117">
        <f t="shared" si="28"/>
        <v>0</v>
      </c>
      <c r="J268" s="117">
        <f t="shared" si="29"/>
        <v>0</v>
      </c>
      <c r="K268" s="117">
        <f t="shared" si="30"/>
        <v>0</v>
      </c>
      <c r="L268" s="117">
        <f t="shared" si="31"/>
        <v>0</v>
      </c>
      <c r="M268" s="117">
        <f t="shared" si="32"/>
        <v>0</v>
      </c>
      <c r="N268" s="271"/>
      <c r="O268" s="276"/>
      <c r="P268" s="292"/>
      <c r="Q268" s="274"/>
      <c r="R268" s="274"/>
      <c r="S268" s="274"/>
      <c r="T268" s="274"/>
      <c r="U268" s="274"/>
      <c r="V268" s="274"/>
      <c r="W268" s="274"/>
      <c r="X268" s="274"/>
      <c r="Y268" s="274"/>
      <c r="Z268" s="274"/>
    </row>
    <row r="269" spans="1:26" x14ac:dyDescent="0.3">
      <c r="A269" s="241"/>
      <c r="B269" s="2"/>
      <c r="C269" s="2"/>
      <c r="D269" s="3"/>
      <c r="E269" s="59"/>
      <c r="F269" s="60"/>
      <c r="G269" s="59"/>
      <c r="H269" s="248">
        <f t="shared" si="10"/>
        <v>1</v>
      </c>
      <c r="I269" s="117">
        <f t="shared" si="28"/>
        <v>0</v>
      </c>
      <c r="J269" s="117">
        <f t="shared" si="29"/>
        <v>0</v>
      </c>
      <c r="K269" s="117">
        <f t="shared" si="30"/>
        <v>0</v>
      </c>
      <c r="L269" s="117">
        <f t="shared" si="31"/>
        <v>0</v>
      </c>
      <c r="M269" s="117">
        <f t="shared" si="32"/>
        <v>0</v>
      </c>
      <c r="N269" s="271"/>
      <c r="O269" s="276"/>
      <c r="P269" s="292"/>
      <c r="Q269" s="274"/>
      <c r="R269" s="274"/>
      <c r="S269" s="274"/>
      <c r="T269" s="274"/>
      <c r="U269" s="274"/>
      <c r="V269" s="274"/>
      <c r="W269" s="274"/>
      <c r="X269" s="274"/>
      <c r="Y269" s="274"/>
      <c r="Z269" s="274"/>
    </row>
    <row r="270" spans="1:26" x14ac:dyDescent="0.3">
      <c r="A270" s="241"/>
      <c r="B270" s="2"/>
      <c r="C270" s="2"/>
      <c r="D270" s="3"/>
      <c r="E270" s="59"/>
      <c r="F270" s="60"/>
      <c r="G270" s="59"/>
      <c r="H270" s="248">
        <f t="shared" si="10"/>
        <v>1</v>
      </c>
      <c r="I270" s="117">
        <f t="shared" si="28"/>
        <v>0</v>
      </c>
      <c r="J270" s="117">
        <f t="shared" si="29"/>
        <v>0</v>
      </c>
      <c r="K270" s="117">
        <f t="shared" si="30"/>
        <v>0</v>
      </c>
      <c r="L270" s="117">
        <f t="shared" si="31"/>
        <v>0</v>
      </c>
      <c r="M270" s="117">
        <f t="shared" si="32"/>
        <v>0</v>
      </c>
      <c r="N270" s="271"/>
      <c r="O270" s="276"/>
      <c r="P270" s="292"/>
      <c r="Q270" s="274"/>
      <c r="R270" s="274"/>
      <c r="S270" s="274"/>
      <c r="T270" s="274"/>
      <c r="U270" s="274"/>
      <c r="V270" s="274"/>
      <c r="W270" s="274"/>
      <c r="X270" s="274"/>
      <c r="Y270" s="274"/>
      <c r="Z270" s="274"/>
    </row>
    <row r="271" spans="1:26" x14ac:dyDescent="0.3">
      <c r="A271" s="241"/>
      <c r="B271" s="2"/>
      <c r="C271" s="2"/>
      <c r="D271" s="3"/>
      <c r="E271" s="59"/>
      <c r="F271" s="60"/>
      <c r="G271" s="59"/>
      <c r="H271" s="248">
        <f t="shared" si="10"/>
        <v>1</v>
      </c>
      <c r="I271" s="117">
        <f t="shared" si="28"/>
        <v>0</v>
      </c>
      <c r="J271" s="117">
        <f t="shared" si="29"/>
        <v>0</v>
      </c>
      <c r="K271" s="117">
        <f t="shared" si="30"/>
        <v>0</v>
      </c>
      <c r="L271" s="117">
        <f t="shared" si="31"/>
        <v>0</v>
      </c>
      <c r="M271" s="117">
        <f t="shared" si="32"/>
        <v>0</v>
      </c>
      <c r="N271" s="271"/>
      <c r="O271" s="276"/>
      <c r="P271" s="292"/>
      <c r="Q271" s="274"/>
      <c r="R271" s="274"/>
      <c r="S271" s="274"/>
      <c r="T271" s="274"/>
      <c r="U271" s="274"/>
      <c r="V271" s="274"/>
      <c r="W271" s="274"/>
      <c r="X271" s="274"/>
      <c r="Y271" s="274"/>
      <c r="Z271" s="274"/>
    </row>
    <row r="272" spans="1:26" x14ac:dyDescent="0.3">
      <c r="A272" s="241"/>
      <c r="B272" s="2"/>
      <c r="C272" s="2"/>
      <c r="D272" s="3"/>
      <c r="E272" s="59"/>
      <c r="F272" s="60"/>
      <c r="G272" s="59"/>
      <c r="H272" s="248">
        <f t="shared" si="10"/>
        <v>1</v>
      </c>
      <c r="I272" s="117">
        <f t="shared" si="28"/>
        <v>0</v>
      </c>
      <c r="J272" s="117">
        <f t="shared" si="29"/>
        <v>0</v>
      </c>
      <c r="K272" s="117">
        <f t="shared" si="30"/>
        <v>0</v>
      </c>
      <c r="L272" s="117">
        <f t="shared" si="31"/>
        <v>0</v>
      </c>
      <c r="M272" s="117">
        <f t="shared" si="32"/>
        <v>0</v>
      </c>
      <c r="N272" s="271"/>
      <c r="O272" s="276"/>
      <c r="P272" s="292"/>
      <c r="Q272" s="274"/>
      <c r="R272" s="274"/>
      <c r="S272" s="274"/>
      <c r="T272" s="274"/>
      <c r="U272" s="274"/>
      <c r="V272" s="274"/>
      <c r="W272" s="274"/>
      <c r="X272" s="274"/>
      <c r="Y272" s="274"/>
      <c r="Z272" s="274"/>
    </row>
    <row r="273" spans="1:26" x14ac:dyDescent="0.3">
      <c r="A273" s="241"/>
      <c r="B273" s="2"/>
      <c r="C273" s="2"/>
      <c r="D273" s="3"/>
      <c r="E273" s="59"/>
      <c r="F273" s="60"/>
      <c r="G273" s="59"/>
      <c r="H273" s="248">
        <f t="shared" si="10"/>
        <v>1</v>
      </c>
      <c r="I273" s="117">
        <f t="shared" si="28"/>
        <v>0</v>
      </c>
      <c r="J273" s="117">
        <f t="shared" si="29"/>
        <v>0</v>
      </c>
      <c r="K273" s="117">
        <f t="shared" si="30"/>
        <v>0</v>
      </c>
      <c r="L273" s="117">
        <f t="shared" si="31"/>
        <v>0</v>
      </c>
      <c r="M273" s="117">
        <f t="shared" si="32"/>
        <v>0</v>
      </c>
      <c r="N273" s="271"/>
      <c r="O273" s="276"/>
      <c r="P273" s="292"/>
      <c r="Q273" s="274"/>
      <c r="R273" s="274"/>
      <c r="S273" s="274"/>
      <c r="T273" s="274"/>
      <c r="U273" s="274"/>
      <c r="V273" s="274"/>
      <c r="W273" s="274"/>
      <c r="X273" s="274"/>
      <c r="Y273" s="274"/>
      <c r="Z273" s="274"/>
    </row>
    <row r="274" spans="1:26" x14ac:dyDescent="0.3">
      <c r="A274" s="241"/>
      <c r="B274" s="2"/>
      <c r="C274" s="2"/>
      <c r="D274" s="3"/>
      <c r="E274" s="59"/>
      <c r="F274" s="60"/>
      <c r="G274" s="59"/>
      <c r="H274" s="248">
        <f t="shared" si="10"/>
        <v>1</v>
      </c>
      <c r="I274" s="117">
        <f t="shared" si="28"/>
        <v>0</v>
      </c>
      <c r="J274" s="117">
        <f t="shared" si="29"/>
        <v>0</v>
      </c>
      <c r="K274" s="117">
        <f t="shared" si="30"/>
        <v>0</v>
      </c>
      <c r="L274" s="117">
        <f t="shared" si="31"/>
        <v>0</v>
      </c>
      <c r="M274" s="117">
        <f t="shared" si="32"/>
        <v>0</v>
      </c>
      <c r="N274" s="271"/>
      <c r="O274" s="276"/>
      <c r="P274" s="292"/>
      <c r="Q274" s="274"/>
      <c r="R274" s="274"/>
      <c r="S274" s="274"/>
      <c r="T274" s="274"/>
      <c r="U274" s="274"/>
      <c r="V274" s="274"/>
      <c r="W274" s="274"/>
      <c r="X274" s="274"/>
      <c r="Y274" s="274"/>
      <c r="Z274" s="274"/>
    </row>
    <row r="275" spans="1:26" x14ac:dyDescent="0.3">
      <c r="A275" s="241"/>
      <c r="B275" s="2"/>
      <c r="C275" s="2"/>
      <c r="D275" s="3"/>
      <c r="E275" s="59"/>
      <c r="F275" s="60"/>
      <c r="G275" s="59"/>
      <c r="H275" s="248">
        <f t="shared" si="10"/>
        <v>1</v>
      </c>
      <c r="I275" s="117">
        <f t="shared" si="28"/>
        <v>0</v>
      </c>
      <c r="J275" s="117">
        <f t="shared" si="29"/>
        <v>0</v>
      </c>
      <c r="K275" s="117">
        <f t="shared" si="30"/>
        <v>0</v>
      </c>
      <c r="L275" s="117">
        <f t="shared" si="31"/>
        <v>0</v>
      </c>
      <c r="M275" s="117">
        <f t="shared" si="32"/>
        <v>0</v>
      </c>
      <c r="N275" s="271"/>
      <c r="O275" s="276"/>
      <c r="P275" s="292"/>
      <c r="Q275" s="274"/>
      <c r="R275" s="274"/>
      <c r="S275" s="274"/>
      <c r="T275" s="274"/>
      <c r="U275" s="274"/>
      <c r="V275" s="274"/>
      <c r="W275" s="274"/>
      <c r="X275" s="274"/>
      <c r="Y275" s="274"/>
      <c r="Z275" s="274"/>
    </row>
    <row r="276" spans="1:26" x14ac:dyDescent="0.3">
      <c r="A276" s="241"/>
      <c r="B276" s="2"/>
      <c r="C276" s="2"/>
      <c r="D276" s="3"/>
      <c r="E276" s="59"/>
      <c r="F276" s="60"/>
      <c r="G276" s="59"/>
      <c r="H276" s="248">
        <f t="shared" si="10"/>
        <v>1</v>
      </c>
      <c r="I276" s="117">
        <f t="shared" si="28"/>
        <v>0</v>
      </c>
      <c r="J276" s="117">
        <f t="shared" si="29"/>
        <v>0</v>
      </c>
      <c r="K276" s="117">
        <f t="shared" si="30"/>
        <v>0</v>
      </c>
      <c r="L276" s="117">
        <f t="shared" si="31"/>
        <v>0</v>
      </c>
      <c r="M276" s="117">
        <f t="shared" si="32"/>
        <v>0</v>
      </c>
      <c r="N276" s="271"/>
      <c r="O276" s="276"/>
      <c r="P276" s="292"/>
      <c r="Q276" s="274"/>
      <c r="R276" s="274"/>
      <c r="S276" s="274"/>
      <c r="T276" s="274"/>
      <c r="U276" s="274"/>
      <c r="V276" s="274"/>
      <c r="W276" s="274"/>
      <c r="X276" s="274"/>
      <c r="Y276" s="274"/>
      <c r="Z276" s="274"/>
    </row>
    <row r="277" spans="1:26" x14ac:dyDescent="0.3">
      <c r="A277" s="241"/>
      <c r="B277" s="2"/>
      <c r="C277" s="2"/>
      <c r="D277" s="3"/>
      <c r="E277" s="59"/>
      <c r="F277" s="60"/>
      <c r="G277" s="59"/>
      <c r="H277" s="248">
        <f t="shared" si="10"/>
        <v>1</v>
      </c>
      <c r="I277" s="117">
        <f t="shared" si="28"/>
        <v>0</v>
      </c>
      <c r="J277" s="117">
        <f t="shared" si="29"/>
        <v>0</v>
      </c>
      <c r="K277" s="117">
        <f t="shared" si="30"/>
        <v>0</v>
      </c>
      <c r="L277" s="117">
        <f t="shared" si="31"/>
        <v>0</v>
      </c>
      <c r="M277" s="117">
        <f t="shared" si="32"/>
        <v>0</v>
      </c>
      <c r="N277" s="271"/>
      <c r="O277" s="276"/>
      <c r="P277" s="292"/>
      <c r="Q277" s="274"/>
      <c r="R277" s="274"/>
      <c r="S277" s="274"/>
      <c r="T277" s="274"/>
      <c r="U277" s="274"/>
      <c r="V277" s="274"/>
      <c r="W277" s="274"/>
      <c r="X277" s="274"/>
      <c r="Y277" s="274"/>
      <c r="Z277" s="274"/>
    </row>
    <row r="278" spans="1:26" x14ac:dyDescent="0.3">
      <c r="A278" s="241"/>
      <c r="B278" s="2"/>
      <c r="C278" s="2"/>
      <c r="D278" s="3"/>
      <c r="E278" s="59"/>
      <c r="F278" s="60"/>
      <c r="G278" s="59"/>
      <c r="H278" s="248">
        <f t="shared" si="10"/>
        <v>1</v>
      </c>
      <c r="I278" s="117">
        <f t="shared" si="28"/>
        <v>0</v>
      </c>
      <c r="J278" s="117">
        <f t="shared" si="29"/>
        <v>0</v>
      </c>
      <c r="K278" s="117">
        <f t="shared" si="30"/>
        <v>0</v>
      </c>
      <c r="L278" s="117">
        <f t="shared" si="31"/>
        <v>0</v>
      </c>
      <c r="M278" s="117">
        <f t="shared" si="32"/>
        <v>0</v>
      </c>
      <c r="N278" s="271"/>
      <c r="O278" s="276"/>
      <c r="P278" s="292"/>
      <c r="Q278" s="274"/>
      <c r="R278" s="274"/>
      <c r="S278" s="274"/>
      <c r="T278" s="274"/>
      <c r="U278" s="274"/>
      <c r="V278" s="274"/>
      <c r="W278" s="274"/>
      <c r="X278" s="274"/>
      <c r="Y278" s="274"/>
      <c r="Z278" s="274"/>
    </row>
    <row r="279" spans="1:26" x14ac:dyDescent="0.3">
      <c r="A279" s="241"/>
      <c r="B279" s="2"/>
      <c r="C279" s="2"/>
      <c r="D279" s="3"/>
      <c r="E279" s="59"/>
      <c r="F279" s="60"/>
      <c r="G279" s="59"/>
      <c r="H279" s="248">
        <f t="shared" si="10"/>
        <v>1</v>
      </c>
      <c r="I279" s="117">
        <f t="shared" si="28"/>
        <v>0</v>
      </c>
      <c r="J279" s="117">
        <f t="shared" si="29"/>
        <v>0</v>
      </c>
      <c r="K279" s="117">
        <f t="shared" si="30"/>
        <v>0</v>
      </c>
      <c r="L279" s="117">
        <f t="shared" si="31"/>
        <v>0</v>
      </c>
      <c r="M279" s="117">
        <f t="shared" si="32"/>
        <v>0</v>
      </c>
      <c r="N279" s="271"/>
      <c r="O279" s="276"/>
      <c r="P279" s="292"/>
      <c r="Q279" s="274"/>
      <c r="R279" s="274"/>
      <c r="S279" s="274"/>
      <c r="T279" s="274"/>
      <c r="U279" s="274"/>
      <c r="V279" s="274"/>
      <c r="W279" s="274"/>
      <c r="X279" s="274"/>
      <c r="Y279" s="274"/>
      <c r="Z279" s="274"/>
    </row>
    <row r="280" spans="1:26" x14ac:dyDescent="0.3">
      <c r="A280" s="241"/>
      <c r="B280" s="2"/>
      <c r="C280" s="2"/>
      <c r="D280" s="3"/>
      <c r="E280" s="59"/>
      <c r="F280" s="60"/>
      <c r="G280" s="59"/>
      <c r="H280" s="248">
        <f t="shared" si="10"/>
        <v>1</v>
      </c>
      <c r="I280" s="117">
        <f t="shared" si="28"/>
        <v>0</v>
      </c>
      <c r="J280" s="117">
        <f t="shared" si="29"/>
        <v>0</v>
      </c>
      <c r="K280" s="117">
        <f t="shared" si="30"/>
        <v>0</v>
      </c>
      <c r="L280" s="117">
        <f t="shared" si="31"/>
        <v>0</v>
      </c>
      <c r="M280" s="117">
        <f t="shared" si="32"/>
        <v>0</v>
      </c>
      <c r="N280" s="271"/>
      <c r="O280" s="276"/>
      <c r="P280" s="292"/>
      <c r="Q280" s="274"/>
      <c r="R280" s="274"/>
      <c r="S280" s="274"/>
      <c r="T280" s="274"/>
      <c r="U280" s="274"/>
      <c r="V280" s="274"/>
      <c r="W280" s="274"/>
      <c r="X280" s="274"/>
      <c r="Y280" s="274"/>
      <c r="Z280" s="274"/>
    </row>
    <row r="281" spans="1:26" x14ac:dyDescent="0.3">
      <c r="A281" s="241"/>
      <c r="B281" s="2"/>
      <c r="C281" s="2"/>
      <c r="D281" s="3"/>
      <c r="E281" s="59"/>
      <c r="F281" s="60"/>
      <c r="G281" s="59"/>
      <c r="H281" s="248">
        <f t="shared" si="10"/>
        <v>1</v>
      </c>
      <c r="I281" s="117">
        <f t="shared" si="28"/>
        <v>0</v>
      </c>
      <c r="J281" s="117">
        <f t="shared" si="29"/>
        <v>0</v>
      </c>
      <c r="K281" s="117">
        <f t="shared" si="30"/>
        <v>0</v>
      </c>
      <c r="L281" s="117">
        <f t="shared" si="31"/>
        <v>0</v>
      </c>
      <c r="M281" s="117">
        <f t="shared" si="32"/>
        <v>0</v>
      </c>
      <c r="N281" s="271"/>
      <c r="O281" s="276"/>
      <c r="P281" s="292"/>
      <c r="Q281" s="274"/>
      <c r="R281" s="274"/>
      <c r="S281" s="274"/>
      <c r="T281" s="274"/>
      <c r="U281" s="274"/>
      <c r="V281" s="274"/>
      <c r="W281" s="274"/>
      <c r="X281" s="274"/>
      <c r="Y281" s="274"/>
      <c r="Z281" s="274"/>
    </row>
    <row r="282" spans="1:26" x14ac:dyDescent="0.3">
      <c r="A282" s="241"/>
      <c r="B282" s="2"/>
      <c r="C282" s="2"/>
      <c r="D282" s="3"/>
      <c r="E282" s="59"/>
      <c r="F282" s="60"/>
      <c r="G282" s="59"/>
      <c r="H282" s="248">
        <f t="shared" si="10"/>
        <v>1</v>
      </c>
      <c r="I282" s="117">
        <f t="shared" si="28"/>
        <v>0</v>
      </c>
      <c r="J282" s="117">
        <f t="shared" si="29"/>
        <v>0</v>
      </c>
      <c r="K282" s="117">
        <f t="shared" si="30"/>
        <v>0</v>
      </c>
      <c r="L282" s="117">
        <f t="shared" si="31"/>
        <v>0</v>
      </c>
      <c r="M282" s="117">
        <f t="shared" si="32"/>
        <v>0</v>
      </c>
      <c r="N282" s="271"/>
      <c r="O282" s="276"/>
      <c r="P282" s="292"/>
      <c r="Q282" s="274"/>
      <c r="R282" s="274"/>
      <c r="S282" s="274"/>
      <c r="T282" s="274"/>
      <c r="U282" s="274"/>
      <c r="V282" s="274"/>
      <c r="W282" s="274"/>
      <c r="X282" s="274"/>
      <c r="Y282" s="274"/>
      <c r="Z282" s="274"/>
    </row>
    <row r="283" spans="1:26" x14ac:dyDescent="0.3">
      <c r="A283" s="241"/>
      <c r="B283" s="2"/>
      <c r="C283" s="2"/>
      <c r="D283" s="3"/>
      <c r="E283" s="59"/>
      <c r="F283" s="60"/>
      <c r="G283" s="59"/>
      <c r="H283" s="248">
        <f t="shared" si="10"/>
        <v>1</v>
      </c>
      <c r="I283" s="117">
        <f t="shared" si="28"/>
        <v>0</v>
      </c>
      <c r="J283" s="117">
        <f t="shared" si="29"/>
        <v>0</v>
      </c>
      <c r="K283" s="117">
        <f t="shared" si="30"/>
        <v>0</v>
      </c>
      <c r="L283" s="117">
        <f t="shared" si="31"/>
        <v>0</v>
      </c>
      <c r="M283" s="117">
        <f t="shared" si="32"/>
        <v>0</v>
      </c>
      <c r="N283" s="271"/>
      <c r="O283" s="276"/>
      <c r="P283" s="292"/>
      <c r="Q283" s="274"/>
      <c r="R283" s="274"/>
      <c r="S283" s="274"/>
      <c r="T283" s="274"/>
      <c r="U283" s="274"/>
      <c r="V283" s="274"/>
      <c r="W283" s="274"/>
      <c r="X283" s="274"/>
      <c r="Y283" s="274"/>
      <c r="Z283" s="274"/>
    </row>
    <row r="284" spans="1:26" x14ac:dyDescent="0.3">
      <c r="A284" s="241"/>
      <c r="B284" s="2"/>
      <c r="C284" s="2"/>
      <c r="D284" s="3"/>
      <c r="E284" s="59"/>
      <c r="F284" s="60"/>
      <c r="G284" s="59"/>
      <c r="H284" s="248">
        <f t="shared" si="10"/>
        <v>1</v>
      </c>
      <c r="I284" s="117">
        <f t="shared" si="28"/>
        <v>0</v>
      </c>
      <c r="J284" s="117">
        <f t="shared" si="29"/>
        <v>0</v>
      </c>
      <c r="K284" s="117">
        <f t="shared" si="30"/>
        <v>0</v>
      </c>
      <c r="L284" s="117">
        <f t="shared" si="31"/>
        <v>0</v>
      </c>
      <c r="M284" s="117">
        <f t="shared" si="32"/>
        <v>0</v>
      </c>
      <c r="N284" s="271"/>
      <c r="O284" s="276"/>
      <c r="P284" s="292"/>
      <c r="Q284" s="274"/>
      <c r="R284" s="274"/>
      <c r="S284" s="274"/>
      <c r="T284" s="274"/>
      <c r="U284" s="274"/>
      <c r="V284" s="274"/>
      <c r="W284" s="274"/>
      <c r="X284" s="274"/>
      <c r="Y284" s="274"/>
      <c r="Z284" s="274"/>
    </row>
    <row r="285" spans="1:26" x14ac:dyDescent="0.3">
      <c r="A285" s="241"/>
      <c r="B285" s="2"/>
      <c r="C285" s="2"/>
      <c r="D285" s="3"/>
      <c r="E285" s="59"/>
      <c r="F285" s="60"/>
      <c r="G285" s="59"/>
      <c r="H285" s="248">
        <f t="shared" si="10"/>
        <v>1</v>
      </c>
      <c r="I285" s="117">
        <f t="shared" si="28"/>
        <v>0</v>
      </c>
      <c r="J285" s="117">
        <f t="shared" si="29"/>
        <v>0</v>
      </c>
      <c r="K285" s="117">
        <f t="shared" si="30"/>
        <v>0</v>
      </c>
      <c r="L285" s="117">
        <f t="shared" si="31"/>
        <v>0</v>
      </c>
      <c r="M285" s="117">
        <f t="shared" si="32"/>
        <v>0</v>
      </c>
      <c r="N285" s="271"/>
      <c r="O285" s="276"/>
      <c r="P285" s="292"/>
      <c r="Q285" s="274"/>
      <c r="R285" s="274"/>
      <c r="S285" s="274"/>
      <c r="T285" s="274"/>
      <c r="U285" s="274"/>
      <c r="V285" s="274"/>
      <c r="W285" s="274"/>
      <c r="X285" s="274"/>
      <c r="Y285" s="274"/>
      <c r="Z285" s="274"/>
    </row>
    <row r="286" spans="1:26" x14ac:dyDescent="0.3">
      <c r="A286" s="241"/>
      <c r="B286" s="2"/>
      <c r="C286" s="2"/>
      <c r="D286" s="3"/>
      <c r="E286" s="59"/>
      <c r="F286" s="60"/>
      <c r="G286" s="59"/>
      <c r="H286" s="248">
        <f t="shared" si="10"/>
        <v>1</v>
      </c>
      <c r="I286" s="117">
        <f t="shared" si="28"/>
        <v>0</v>
      </c>
      <c r="J286" s="117">
        <f t="shared" si="29"/>
        <v>0</v>
      </c>
      <c r="K286" s="117">
        <f t="shared" si="30"/>
        <v>0</v>
      </c>
      <c r="L286" s="117">
        <f t="shared" si="31"/>
        <v>0</v>
      </c>
      <c r="M286" s="117">
        <f t="shared" si="32"/>
        <v>0</v>
      </c>
      <c r="N286" s="271"/>
      <c r="O286" s="276"/>
      <c r="P286" s="292"/>
      <c r="Q286" s="274"/>
      <c r="R286" s="274"/>
      <c r="S286" s="274"/>
      <c r="T286" s="274"/>
      <c r="U286" s="274"/>
      <c r="V286" s="274"/>
      <c r="W286" s="274"/>
      <c r="X286" s="274"/>
      <c r="Y286" s="274"/>
      <c r="Z286" s="274"/>
    </row>
    <row r="287" spans="1:26" x14ac:dyDescent="0.3">
      <c r="A287" s="241"/>
      <c r="B287" s="2"/>
      <c r="C287" s="2"/>
      <c r="D287" s="3"/>
      <c r="E287" s="59"/>
      <c r="F287" s="60"/>
      <c r="G287" s="59"/>
      <c r="H287" s="248">
        <f t="shared" si="10"/>
        <v>1</v>
      </c>
      <c r="I287" s="117">
        <f t="shared" si="28"/>
        <v>0</v>
      </c>
      <c r="J287" s="117">
        <f t="shared" si="29"/>
        <v>0</v>
      </c>
      <c r="K287" s="117">
        <f t="shared" si="30"/>
        <v>0</v>
      </c>
      <c r="L287" s="117">
        <f t="shared" si="31"/>
        <v>0</v>
      </c>
      <c r="M287" s="117">
        <f t="shared" si="32"/>
        <v>0</v>
      </c>
      <c r="N287" s="271"/>
      <c r="O287" s="276"/>
      <c r="P287" s="292"/>
      <c r="Q287" s="274"/>
      <c r="R287" s="274"/>
      <c r="S287" s="274"/>
      <c r="T287" s="274"/>
      <c r="U287" s="274"/>
      <c r="V287" s="274"/>
      <c r="W287" s="274"/>
      <c r="X287" s="274"/>
      <c r="Y287" s="274"/>
      <c r="Z287" s="274"/>
    </row>
    <row r="288" spans="1:26" x14ac:dyDescent="0.3">
      <c r="A288" s="241"/>
      <c r="B288" s="2"/>
      <c r="C288" s="2"/>
      <c r="D288" s="3"/>
      <c r="E288" s="59"/>
      <c r="F288" s="60"/>
      <c r="G288" s="59"/>
      <c r="H288" s="248">
        <f t="shared" si="10"/>
        <v>1</v>
      </c>
      <c r="I288" s="117">
        <f t="shared" si="28"/>
        <v>0</v>
      </c>
      <c r="J288" s="117">
        <f t="shared" si="29"/>
        <v>0</v>
      </c>
      <c r="K288" s="117">
        <f t="shared" si="30"/>
        <v>0</v>
      </c>
      <c r="L288" s="117">
        <f t="shared" si="31"/>
        <v>0</v>
      </c>
      <c r="M288" s="117">
        <f t="shared" si="32"/>
        <v>0</v>
      </c>
      <c r="N288" s="271"/>
      <c r="O288" s="276"/>
      <c r="P288" s="292"/>
      <c r="Q288" s="274"/>
      <c r="R288" s="274"/>
      <c r="S288" s="274"/>
      <c r="T288" s="274"/>
      <c r="U288" s="274"/>
      <c r="V288" s="274"/>
      <c r="W288" s="274"/>
      <c r="X288" s="274"/>
      <c r="Y288" s="274"/>
      <c r="Z288" s="274"/>
    </row>
    <row r="289" spans="1:26" x14ac:dyDescent="0.3">
      <c r="A289" s="241"/>
      <c r="B289" s="2"/>
      <c r="C289" s="2"/>
      <c r="D289" s="3"/>
      <c r="E289" s="59"/>
      <c r="F289" s="60"/>
      <c r="G289" s="59"/>
      <c r="H289" s="248">
        <f t="shared" si="10"/>
        <v>1</v>
      </c>
      <c r="I289" s="117">
        <f t="shared" si="28"/>
        <v>0</v>
      </c>
      <c r="J289" s="117">
        <f t="shared" si="29"/>
        <v>0</v>
      </c>
      <c r="K289" s="117">
        <f t="shared" si="30"/>
        <v>0</v>
      </c>
      <c r="L289" s="117">
        <f t="shared" si="31"/>
        <v>0</v>
      </c>
      <c r="M289" s="117">
        <f t="shared" si="32"/>
        <v>0</v>
      </c>
      <c r="N289" s="271"/>
      <c r="O289" s="276"/>
      <c r="P289" s="292"/>
      <c r="Q289" s="274"/>
      <c r="R289" s="274"/>
      <c r="S289" s="274"/>
      <c r="T289" s="274"/>
      <c r="U289" s="274"/>
      <c r="V289" s="274"/>
      <c r="W289" s="274"/>
      <c r="X289" s="274"/>
      <c r="Y289" s="274"/>
      <c r="Z289" s="274"/>
    </row>
    <row r="290" spans="1:26" x14ac:dyDescent="0.3">
      <c r="A290" s="241"/>
      <c r="B290" s="2"/>
      <c r="C290" s="2"/>
      <c r="D290" s="3"/>
      <c r="E290" s="59"/>
      <c r="F290" s="60"/>
      <c r="G290" s="59"/>
      <c r="H290" s="248">
        <f t="shared" si="10"/>
        <v>1</v>
      </c>
      <c r="I290" s="117">
        <f t="shared" si="28"/>
        <v>0</v>
      </c>
      <c r="J290" s="117">
        <f t="shared" si="29"/>
        <v>0</v>
      </c>
      <c r="K290" s="117">
        <f t="shared" si="30"/>
        <v>0</v>
      </c>
      <c r="L290" s="117">
        <f t="shared" si="31"/>
        <v>0</v>
      </c>
      <c r="M290" s="117">
        <f t="shared" si="32"/>
        <v>0</v>
      </c>
      <c r="N290" s="271"/>
      <c r="O290" s="276"/>
      <c r="P290" s="292"/>
      <c r="Q290" s="274"/>
      <c r="R290" s="274"/>
      <c r="S290" s="274"/>
      <c r="T290" s="274"/>
      <c r="U290" s="274"/>
      <c r="V290" s="274"/>
      <c r="W290" s="274"/>
      <c r="X290" s="274"/>
      <c r="Y290" s="274"/>
      <c r="Z290" s="274"/>
    </row>
    <row r="291" spans="1:26" x14ac:dyDescent="0.3">
      <c r="A291" s="241"/>
      <c r="B291" s="2"/>
      <c r="C291" s="2"/>
      <c r="D291" s="3"/>
      <c r="E291" s="59"/>
      <c r="F291" s="60"/>
      <c r="G291" s="59"/>
      <c r="H291" s="248">
        <f t="shared" si="10"/>
        <v>1</v>
      </c>
      <c r="I291" s="117">
        <f t="shared" si="28"/>
        <v>0</v>
      </c>
      <c r="J291" s="117">
        <f t="shared" si="29"/>
        <v>0</v>
      </c>
      <c r="K291" s="117">
        <f t="shared" si="30"/>
        <v>0</v>
      </c>
      <c r="L291" s="117">
        <f t="shared" si="31"/>
        <v>0</v>
      </c>
      <c r="M291" s="117">
        <f t="shared" si="32"/>
        <v>0</v>
      </c>
      <c r="N291" s="271"/>
      <c r="O291" s="276"/>
      <c r="P291" s="292"/>
      <c r="Q291" s="274"/>
      <c r="R291" s="274"/>
      <c r="S291" s="274"/>
      <c r="T291" s="274"/>
      <c r="U291" s="274"/>
      <c r="V291" s="274"/>
      <c r="W291" s="274"/>
      <c r="X291" s="274"/>
      <c r="Y291" s="274"/>
      <c r="Z291" s="274"/>
    </row>
    <row r="292" spans="1:26" x14ac:dyDescent="0.3">
      <c r="A292" s="241"/>
      <c r="B292" s="2"/>
      <c r="C292" s="2"/>
      <c r="D292" s="3"/>
      <c r="E292" s="59"/>
      <c r="F292" s="60"/>
      <c r="G292" s="59"/>
      <c r="H292" s="248">
        <f t="shared" si="10"/>
        <v>1</v>
      </c>
      <c r="I292" s="117">
        <f t="shared" si="28"/>
        <v>0</v>
      </c>
      <c r="J292" s="117">
        <f t="shared" si="29"/>
        <v>0</v>
      </c>
      <c r="K292" s="117">
        <f t="shared" si="30"/>
        <v>0</v>
      </c>
      <c r="L292" s="117">
        <f t="shared" si="31"/>
        <v>0</v>
      </c>
      <c r="M292" s="117">
        <f t="shared" si="32"/>
        <v>0</v>
      </c>
      <c r="N292" s="271"/>
      <c r="O292" s="276"/>
      <c r="P292" s="292"/>
      <c r="Q292" s="274"/>
      <c r="R292" s="274"/>
      <c r="S292" s="274"/>
      <c r="T292" s="274"/>
      <c r="U292" s="274"/>
      <c r="V292" s="274"/>
      <c r="W292" s="274"/>
      <c r="X292" s="274"/>
      <c r="Y292" s="274"/>
      <c r="Z292" s="274"/>
    </row>
    <row r="293" spans="1:26" x14ac:dyDescent="0.3">
      <c r="A293" s="241"/>
      <c r="B293" s="2"/>
      <c r="C293" s="2"/>
      <c r="D293" s="3"/>
      <c r="E293" s="59"/>
      <c r="F293" s="60"/>
      <c r="G293" s="59"/>
      <c r="H293" s="248">
        <f t="shared" si="10"/>
        <v>1</v>
      </c>
      <c r="I293" s="117">
        <f t="shared" si="28"/>
        <v>0</v>
      </c>
      <c r="J293" s="117">
        <f t="shared" si="29"/>
        <v>0</v>
      </c>
      <c r="K293" s="117">
        <f t="shared" si="30"/>
        <v>0</v>
      </c>
      <c r="L293" s="117">
        <f t="shared" si="31"/>
        <v>0</v>
      </c>
      <c r="M293" s="117">
        <f t="shared" si="32"/>
        <v>0</v>
      </c>
      <c r="N293" s="271"/>
      <c r="O293" s="276"/>
      <c r="P293" s="292"/>
      <c r="Q293" s="274"/>
      <c r="R293" s="274"/>
      <c r="S293" s="274"/>
      <c r="T293" s="274"/>
      <c r="U293" s="274"/>
      <c r="V293" s="274"/>
      <c r="W293" s="274"/>
      <c r="X293" s="274"/>
      <c r="Y293" s="274"/>
      <c r="Z293" s="274"/>
    </row>
    <row r="294" spans="1:26" x14ac:dyDescent="0.3">
      <c r="A294" s="241"/>
      <c r="B294" s="2"/>
      <c r="C294" s="2"/>
      <c r="D294" s="3"/>
      <c r="E294" s="59"/>
      <c r="F294" s="60"/>
      <c r="G294" s="59"/>
      <c r="H294" s="248">
        <f t="shared" si="10"/>
        <v>1</v>
      </c>
      <c r="I294" s="117">
        <f t="shared" si="28"/>
        <v>0</v>
      </c>
      <c r="J294" s="117">
        <f t="shared" si="29"/>
        <v>0</v>
      </c>
      <c r="K294" s="117">
        <f t="shared" si="30"/>
        <v>0</v>
      </c>
      <c r="L294" s="117">
        <f t="shared" si="31"/>
        <v>0</v>
      </c>
      <c r="M294" s="117">
        <f t="shared" si="32"/>
        <v>0</v>
      </c>
      <c r="N294" s="271"/>
      <c r="O294" s="276"/>
      <c r="P294" s="292"/>
      <c r="Q294" s="274"/>
      <c r="R294" s="274"/>
      <c r="S294" s="274"/>
      <c r="T294" s="274"/>
      <c r="U294" s="274"/>
      <c r="V294" s="274"/>
      <c r="W294" s="274"/>
      <c r="X294" s="274"/>
      <c r="Y294" s="274"/>
      <c r="Z294" s="274"/>
    </row>
    <row r="295" spans="1:26" x14ac:dyDescent="0.3">
      <c r="A295" s="241"/>
      <c r="B295" s="2"/>
      <c r="C295" s="2"/>
      <c r="D295" s="3"/>
      <c r="E295" s="59"/>
      <c r="F295" s="60"/>
      <c r="G295" s="59"/>
      <c r="H295" s="248">
        <f t="shared" si="10"/>
        <v>1</v>
      </c>
      <c r="I295" s="117">
        <f t="shared" si="28"/>
        <v>0</v>
      </c>
      <c r="J295" s="117">
        <f t="shared" si="29"/>
        <v>0</v>
      </c>
      <c r="K295" s="117">
        <f t="shared" si="30"/>
        <v>0</v>
      </c>
      <c r="L295" s="117">
        <f t="shared" si="31"/>
        <v>0</v>
      </c>
      <c r="M295" s="117">
        <f t="shared" si="32"/>
        <v>0</v>
      </c>
      <c r="N295" s="271"/>
      <c r="O295" s="276"/>
      <c r="P295" s="292"/>
      <c r="Q295" s="274"/>
      <c r="R295" s="274"/>
      <c r="S295" s="274"/>
      <c r="T295" s="274"/>
      <c r="U295" s="274"/>
      <c r="V295" s="274"/>
      <c r="W295" s="274"/>
      <c r="X295" s="274"/>
      <c r="Y295" s="274"/>
      <c r="Z295" s="274"/>
    </row>
    <row r="296" spans="1:26" x14ac:dyDescent="0.3">
      <c r="A296" s="241"/>
      <c r="B296" s="2"/>
      <c r="C296" s="2"/>
      <c r="D296" s="3"/>
      <c r="E296" s="59"/>
      <c r="F296" s="60"/>
      <c r="G296" s="59"/>
      <c r="H296" s="248">
        <f t="shared" si="10"/>
        <v>1</v>
      </c>
      <c r="I296" s="117">
        <f t="shared" si="28"/>
        <v>0</v>
      </c>
      <c r="J296" s="117">
        <f t="shared" si="29"/>
        <v>0</v>
      </c>
      <c r="K296" s="117">
        <f t="shared" si="30"/>
        <v>0</v>
      </c>
      <c r="L296" s="117">
        <f t="shared" si="31"/>
        <v>0</v>
      </c>
      <c r="M296" s="117">
        <f t="shared" si="32"/>
        <v>0</v>
      </c>
      <c r="N296" s="271"/>
      <c r="O296" s="276"/>
      <c r="P296" s="292"/>
      <c r="Q296" s="274"/>
      <c r="R296" s="274"/>
      <c r="S296" s="274"/>
      <c r="T296" s="274"/>
      <c r="U296" s="274"/>
      <c r="V296" s="274"/>
      <c r="W296" s="274"/>
      <c r="X296" s="274"/>
      <c r="Y296" s="274"/>
      <c r="Z296" s="274"/>
    </row>
    <row r="297" spans="1:26" x14ac:dyDescent="0.3">
      <c r="A297" s="241"/>
      <c r="B297" s="2"/>
      <c r="C297" s="2"/>
      <c r="D297" s="3"/>
      <c r="E297" s="59"/>
      <c r="F297" s="60"/>
      <c r="G297" s="59"/>
      <c r="H297" s="248">
        <f t="shared" si="10"/>
        <v>1</v>
      </c>
      <c r="I297" s="117">
        <f t="shared" si="28"/>
        <v>0</v>
      </c>
      <c r="J297" s="117">
        <f t="shared" si="29"/>
        <v>0</v>
      </c>
      <c r="K297" s="117">
        <f t="shared" si="30"/>
        <v>0</v>
      </c>
      <c r="L297" s="117">
        <f t="shared" si="31"/>
        <v>0</v>
      </c>
      <c r="M297" s="117">
        <f t="shared" si="32"/>
        <v>0</v>
      </c>
      <c r="N297" s="271"/>
      <c r="O297" s="276"/>
      <c r="P297" s="292"/>
      <c r="Q297" s="274"/>
      <c r="R297" s="274"/>
      <c r="S297" s="274"/>
      <c r="T297" s="274"/>
      <c r="U297" s="274"/>
      <c r="V297" s="274"/>
      <c r="W297" s="274"/>
      <c r="X297" s="274"/>
      <c r="Y297" s="274"/>
      <c r="Z297" s="274"/>
    </row>
    <row r="298" spans="1:26" x14ac:dyDescent="0.3">
      <c r="A298" s="241"/>
      <c r="B298" s="2"/>
      <c r="C298" s="2"/>
      <c r="D298" s="3"/>
      <c r="E298" s="59"/>
      <c r="F298" s="60"/>
      <c r="G298" s="59"/>
      <c r="H298" s="248">
        <f t="shared" si="10"/>
        <v>1</v>
      </c>
      <c r="I298" s="117">
        <f t="shared" si="28"/>
        <v>0</v>
      </c>
      <c r="J298" s="117">
        <f t="shared" si="29"/>
        <v>0</v>
      </c>
      <c r="K298" s="117">
        <f t="shared" si="30"/>
        <v>0</v>
      </c>
      <c r="L298" s="117">
        <f t="shared" si="31"/>
        <v>0</v>
      </c>
      <c r="M298" s="117">
        <f t="shared" si="32"/>
        <v>0</v>
      </c>
      <c r="N298" s="271"/>
      <c r="O298" s="276"/>
      <c r="P298" s="292"/>
      <c r="Q298" s="274"/>
      <c r="R298" s="274"/>
      <c r="S298" s="274"/>
      <c r="T298" s="274"/>
      <c r="U298" s="274"/>
      <c r="V298" s="274"/>
      <c r="W298" s="274"/>
      <c r="X298" s="274"/>
      <c r="Y298" s="274"/>
      <c r="Z298" s="274"/>
    </row>
    <row r="299" spans="1:26" x14ac:dyDescent="0.3">
      <c r="A299" s="241"/>
      <c r="B299" s="2"/>
      <c r="C299" s="2"/>
      <c r="D299" s="3"/>
      <c r="E299" s="59"/>
      <c r="F299" s="60"/>
      <c r="G299" s="59"/>
      <c r="H299" s="248">
        <f t="shared" si="10"/>
        <v>1</v>
      </c>
      <c r="I299" s="117">
        <f t="shared" si="28"/>
        <v>0</v>
      </c>
      <c r="J299" s="117">
        <f t="shared" si="29"/>
        <v>0</v>
      </c>
      <c r="K299" s="117">
        <f t="shared" si="30"/>
        <v>0</v>
      </c>
      <c r="L299" s="117">
        <f t="shared" si="31"/>
        <v>0</v>
      </c>
      <c r="M299" s="117">
        <f t="shared" si="32"/>
        <v>0</v>
      </c>
      <c r="N299" s="271"/>
      <c r="O299" s="276"/>
      <c r="P299" s="292"/>
      <c r="Q299" s="274"/>
      <c r="R299" s="274"/>
      <c r="S299" s="274"/>
      <c r="T299" s="274"/>
      <c r="U299" s="274"/>
      <c r="V299" s="274"/>
      <c r="W299" s="274"/>
      <c r="X299" s="274"/>
      <c r="Y299" s="274"/>
      <c r="Z299" s="274"/>
    </row>
    <row r="300" spans="1:26" x14ac:dyDescent="0.3">
      <c r="A300" s="241"/>
      <c r="B300" s="2"/>
      <c r="C300" s="2"/>
      <c r="D300" s="3"/>
      <c r="E300" s="59"/>
      <c r="F300" s="60"/>
      <c r="G300" s="59"/>
      <c r="H300" s="248">
        <f t="shared" si="10"/>
        <v>1</v>
      </c>
      <c r="I300" s="117">
        <f t="shared" si="28"/>
        <v>0</v>
      </c>
      <c r="J300" s="117">
        <f t="shared" si="29"/>
        <v>0</v>
      </c>
      <c r="K300" s="117">
        <f t="shared" si="30"/>
        <v>0</v>
      </c>
      <c r="L300" s="117">
        <f t="shared" si="31"/>
        <v>0</v>
      </c>
      <c r="M300" s="117">
        <f t="shared" si="32"/>
        <v>0</v>
      </c>
      <c r="N300" s="271"/>
      <c r="O300" s="276"/>
      <c r="P300" s="292"/>
      <c r="Q300" s="274"/>
      <c r="R300" s="274"/>
      <c r="S300" s="274"/>
      <c r="T300" s="274"/>
      <c r="U300" s="274"/>
      <c r="V300" s="274"/>
      <c r="W300" s="274"/>
      <c r="X300" s="274"/>
      <c r="Y300" s="274"/>
      <c r="Z300" s="274"/>
    </row>
    <row r="301" spans="1:26" x14ac:dyDescent="0.3">
      <c r="A301" s="241"/>
      <c r="B301" s="2"/>
      <c r="C301" s="2"/>
      <c r="D301" s="3"/>
      <c r="E301" s="59"/>
      <c r="F301" s="60"/>
      <c r="G301" s="59"/>
      <c r="H301" s="248">
        <f t="shared" si="10"/>
        <v>1</v>
      </c>
      <c r="I301" s="117">
        <f t="shared" ref="I301:I344" si="33">1*E301</f>
        <v>0</v>
      </c>
      <c r="J301" s="117">
        <f t="shared" ref="J301:J344" si="34">F301*I301</f>
        <v>0</v>
      </c>
      <c r="K301" s="117">
        <f t="shared" ref="K301:K344" si="35">$K$13*J301</f>
        <v>0</v>
      </c>
      <c r="L301" s="117">
        <f t="shared" ref="L301:L344" si="36">K301*G301</f>
        <v>0</v>
      </c>
      <c r="M301" s="117">
        <f t="shared" ref="M301:M344" si="37">K301*H301</f>
        <v>0</v>
      </c>
      <c r="N301" s="271"/>
      <c r="O301" s="276"/>
      <c r="P301" s="292"/>
      <c r="Q301" s="274"/>
      <c r="R301" s="274"/>
      <c r="S301" s="274"/>
      <c r="T301" s="274"/>
      <c r="U301" s="274"/>
      <c r="V301" s="274"/>
      <c r="W301" s="274"/>
      <c r="X301" s="274"/>
      <c r="Y301" s="274"/>
      <c r="Z301" s="274"/>
    </row>
    <row r="302" spans="1:26" x14ac:dyDescent="0.3">
      <c r="A302" s="241"/>
      <c r="B302" s="2"/>
      <c r="C302" s="2"/>
      <c r="D302" s="3"/>
      <c r="E302" s="59"/>
      <c r="F302" s="60"/>
      <c r="G302" s="59"/>
      <c r="H302" s="248">
        <f t="shared" si="10"/>
        <v>1</v>
      </c>
      <c r="I302" s="117">
        <f t="shared" si="33"/>
        <v>0</v>
      </c>
      <c r="J302" s="117">
        <f t="shared" si="34"/>
        <v>0</v>
      </c>
      <c r="K302" s="117">
        <f t="shared" si="35"/>
        <v>0</v>
      </c>
      <c r="L302" s="117">
        <f t="shared" si="36"/>
        <v>0</v>
      </c>
      <c r="M302" s="117">
        <f t="shared" si="37"/>
        <v>0</v>
      </c>
      <c r="N302" s="271"/>
      <c r="O302" s="276"/>
      <c r="P302" s="292"/>
      <c r="Q302" s="274"/>
      <c r="R302" s="274"/>
      <c r="S302" s="274"/>
      <c r="T302" s="274"/>
      <c r="U302" s="274"/>
      <c r="V302" s="274"/>
      <c r="W302" s="274"/>
      <c r="X302" s="274"/>
      <c r="Y302" s="274"/>
      <c r="Z302" s="274"/>
    </row>
    <row r="303" spans="1:26" x14ac:dyDescent="0.3">
      <c r="A303" s="241"/>
      <c r="B303" s="2"/>
      <c r="C303" s="2"/>
      <c r="D303" s="3"/>
      <c r="E303" s="59"/>
      <c r="F303" s="60"/>
      <c r="G303" s="59"/>
      <c r="H303" s="248">
        <f t="shared" si="10"/>
        <v>1</v>
      </c>
      <c r="I303" s="117">
        <f t="shared" si="33"/>
        <v>0</v>
      </c>
      <c r="J303" s="117">
        <f t="shared" si="34"/>
        <v>0</v>
      </c>
      <c r="K303" s="117">
        <f t="shared" si="35"/>
        <v>0</v>
      </c>
      <c r="L303" s="117">
        <f t="shared" si="36"/>
        <v>0</v>
      </c>
      <c r="M303" s="117">
        <f t="shared" si="37"/>
        <v>0</v>
      </c>
      <c r="N303" s="271"/>
      <c r="O303" s="276"/>
      <c r="P303" s="292"/>
      <c r="Q303" s="274"/>
      <c r="R303" s="274"/>
      <c r="S303" s="274"/>
      <c r="T303" s="274"/>
      <c r="U303" s="274"/>
      <c r="V303" s="274"/>
      <c r="W303" s="274"/>
      <c r="X303" s="274"/>
      <c r="Y303" s="274"/>
      <c r="Z303" s="274"/>
    </row>
    <row r="304" spans="1:26" x14ac:dyDescent="0.3">
      <c r="A304" s="241"/>
      <c r="B304" s="2"/>
      <c r="C304" s="2"/>
      <c r="D304" s="3"/>
      <c r="E304" s="59"/>
      <c r="F304" s="60"/>
      <c r="G304" s="59"/>
      <c r="H304" s="248">
        <f t="shared" si="10"/>
        <v>1</v>
      </c>
      <c r="I304" s="117">
        <f t="shared" si="33"/>
        <v>0</v>
      </c>
      <c r="J304" s="117">
        <f t="shared" si="34"/>
        <v>0</v>
      </c>
      <c r="K304" s="117">
        <f t="shared" si="35"/>
        <v>0</v>
      </c>
      <c r="L304" s="117">
        <f t="shared" si="36"/>
        <v>0</v>
      </c>
      <c r="M304" s="117">
        <f t="shared" si="37"/>
        <v>0</v>
      </c>
      <c r="N304" s="271"/>
      <c r="O304" s="276"/>
      <c r="P304" s="292"/>
      <c r="Q304" s="274"/>
      <c r="R304" s="274"/>
      <c r="S304" s="274"/>
      <c r="T304" s="274"/>
      <c r="U304" s="274"/>
      <c r="V304" s="274"/>
      <c r="W304" s="274"/>
      <c r="X304" s="274"/>
      <c r="Y304" s="274"/>
      <c r="Z304" s="274"/>
    </row>
    <row r="305" spans="1:26" x14ac:dyDescent="0.3">
      <c r="A305" s="241"/>
      <c r="B305" s="2"/>
      <c r="C305" s="2"/>
      <c r="D305" s="3"/>
      <c r="E305" s="59"/>
      <c r="F305" s="60"/>
      <c r="G305" s="59"/>
      <c r="H305" s="248">
        <f t="shared" si="10"/>
        <v>1</v>
      </c>
      <c r="I305" s="117">
        <f t="shared" si="33"/>
        <v>0</v>
      </c>
      <c r="J305" s="117">
        <f t="shared" si="34"/>
        <v>0</v>
      </c>
      <c r="K305" s="117">
        <f t="shared" si="35"/>
        <v>0</v>
      </c>
      <c r="L305" s="117">
        <f t="shared" si="36"/>
        <v>0</v>
      </c>
      <c r="M305" s="117">
        <f t="shared" si="37"/>
        <v>0</v>
      </c>
      <c r="N305" s="271"/>
      <c r="O305" s="276"/>
      <c r="P305" s="292"/>
      <c r="Q305" s="274"/>
      <c r="R305" s="274"/>
      <c r="S305" s="274"/>
      <c r="T305" s="274"/>
      <c r="U305" s="274"/>
      <c r="V305" s="274"/>
      <c r="W305" s="274"/>
      <c r="X305" s="274"/>
      <c r="Y305" s="274"/>
      <c r="Z305" s="274"/>
    </row>
    <row r="306" spans="1:26" x14ac:dyDescent="0.3">
      <c r="A306" s="241"/>
      <c r="B306" s="2"/>
      <c r="C306" s="2"/>
      <c r="D306" s="3"/>
      <c r="E306" s="59"/>
      <c r="F306" s="60"/>
      <c r="G306" s="59"/>
      <c r="H306" s="248">
        <f t="shared" si="10"/>
        <v>1</v>
      </c>
      <c r="I306" s="117">
        <f t="shared" si="33"/>
        <v>0</v>
      </c>
      <c r="J306" s="117">
        <f t="shared" si="34"/>
        <v>0</v>
      </c>
      <c r="K306" s="117">
        <f t="shared" si="35"/>
        <v>0</v>
      </c>
      <c r="L306" s="117">
        <f t="shared" si="36"/>
        <v>0</v>
      </c>
      <c r="M306" s="117">
        <f t="shared" si="37"/>
        <v>0</v>
      </c>
      <c r="N306" s="271"/>
      <c r="O306" s="276"/>
      <c r="P306" s="292"/>
      <c r="Q306" s="274"/>
      <c r="R306" s="274"/>
      <c r="S306" s="274"/>
      <c r="T306" s="274"/>
      <c r="U306" s="274"/>
      <c r="V306" s="274"/>
      <c r="W306" s="274"/>
      <c r="X306" s="274"/>
      <c r="Y306" s="274"/>
      <c r="Z306" s="274"/>
    </row>
    <row r="307" spans="1:26" x14ac:dyDescent="0.3">
      <c r="A307" s="241"/>
      <c r="B307" s="2"/>
      <c r="C307" s="2"/>
      <c r="D307" s="3"/>
      <c r="E307" s="59"/>
      <c r="F307" s="60"/>
      <c r="G307" s="59"/>
      <c r="H307" s="248">
        <f t="shared" si="10"/>
        <v>1</v>
      </c>
      <c r="I307" s="117">
        <f t="shared" si="33"/>
        <v>0</v>
      </c>
      <c r="J307" s="117">
        <f t="shared" si="34"/>
        <v>0</v>
      </c>
      <c r="K307" s="117">
        <f t="shared" si="35"/>
        <v>0</v>
      </c>
      <c r="L307" s="117">
        <f t="shared" si="36"/>
        <v>0</v>
      </c>
      <c r="M307" s="117">
        <f t="shared" si="37"/>
        <v>0</v>
      </c>
      <c r="N307" s="271"/>
      <c r="O307" s="276"/>
      <c r="P307" s="292"/>
      <c r="Q307" s="274"/>
      <c r="R307" s="274"/>
      <c r="S307" s="274"/>
      <c r="T307" s="274"/>
      <c r="U307" s="274"/>
      <c r="V307" s="274"/>
      <c r="W307" s="274"/>
      <c r="X307" s="274"/>
      <c r="Y307" s="274"/>
      <c r="Z307" s="274"/>
    </row>
    <row r="308" spans="1:26" x14ac:dyDescent="0.3">
      <c r="A308" s="241"/>
      <c r="B308" s="2"/>
      <c r="C308" s="2"/>
      <c r="D308" s="3"/>
      <c r="E308" s="59"/>
      <c r="F308" s="60"/>
      <c r="G308" s="59"/>
      <c r="H308" s="248">
        <f t="shared" si="10"/>
        <v>1</v>
      </c>
      <c r="I308" s="117">
        <f t="shared" si="33"/>
        <v>0</v>
      </c>
      <c r="J308" s="117">
        <f t="shared" si="34"/>
        <v>0</v>
      </c>
      <c r="K308" s="117">
        <f t="shared" si="35"/>
        <v>0</v>
      </c>
      <c r="L308" s="117">
        <f t="shared" si="36"/>
        <v>0</v>
      </c>
      <c r="M308" s="117">
        <f t="shared" si="37"/>
        <v>0</v>
      </c>
      <c r="N308" s="271"/>
      <c r="O308" s="276"/>
      <c r="P308" s="292"/>
      <c r="Q308" s="274"/>
      <c r="R308" s="274"/>
      <c r="S308" s="274"/>
      <c r="T308" s="274"/>
      <c r="U308" s="274"/>
      <c r="V308" s="274"/>
      <c r="W308" s="274"/>
      <c r="X308" s="274"/>
      <c r="Y308" s="274"/>
      <c r="Z308" s="274"/>
    </row>
    <row r="309" spans="1:26" x14ac:dyDescent="0.3">
      <c r="A309" s="241"/>
      <c r="B309" s="2"/>
      <c r="C309" s="2"/>
      <c r="D309" s="3"/>
      <c r="E309" s="59"/>
      <c r="F309" s="60"/>
      <c r="G309" s="59"/>
      <c r="H309" s="248">
        <f t="shared" si="10"/>
        <v>1</v>
      </c>
      <c r="I309" s="117">
        <f t="shared" si="33"/>
        <v>0</v>
      </c>
      <c r="J309" s="117">
        <f t="shared" si="34"/>
        <v>0</v>
      </c>
      <c r="K309" s="117">
        <f t="shared" si="35"/>
        <v>0</v>
      </c>
      <c r="L309" s="117">
        <f t="shared" si="36"/>
        <v>0</v>
      </c>
      <c r="M309" s="117">
        <f t="shared" si="37"/>
        <v>0</v>
      </c>
      <c r="N309" s="271"/>
      <c r="O309" s="276"/>
      <c r="P309" s="292"/>
      <c r="Q309" s="274"/>
      <c r="R309" s="274"/>
      <c r="S309" s="274"/>
      <c r="T309" s="274"/>
      <c r="U309" s="274"/>
      <c r="V309" s="274"/>
      <c r="W309" s="274"/>
      <c r="X309" s="274"/>
      <c r="Y309" s="274"/>
      <c r="Z309" s="274"/>
    </row>
    <row r="310" spans="1:26" x14ac:dyDescent="0.3">
      <c r="A310" s="241"/>
      <c r="B310" s="2"/>
      <c r="C310" s="2"/>
      <c r="D310" s="3"/>
      <c r="E310" s="59"/>
      <c r="F310" s="60"/>
      <c r="G310" s="59"/>
      <c r="H310" s="248">
        <f t="shared" si="10"/>
        <v>1</v>
      </c>
      <c r="I310" s="117">
        <f t="shared" si="33"/>
        <v>0</v>
      </c>
      <c r="J310" s="117">
        <f t="shared" si="34"/>
        <v>0</v>
      </c>
      <c r="K310" s="117">
        <f t="shared" si="35"/>
        <v>0</v>
      </c>
      <c r="L310" s="117">
        <f t="shared" si="36"/>
        <v>0</v>
      </c>
      <c r="M310" s="117">
        <f t="shared" si="37"/>
        <v>0</v>
      </c>
      <c r="N310" s="271"/>
      <c r="O310" s="276"/>
      <c r="P310" s="292"/>
      <c r="Q310" s="274"/>
      <c r="R310" s="274"/>
      <c r="S310" s="274"/>
      <c r="T310" s="274"/>
      <c r="U310" s="274"/>
      <c r="V310" s="274"/>
      <c r="W310" s="274"/>
      <c r="X310" s="274"/>
      <c r="Y310" s="274"/>
      <c r="Z310" s="274"/>
    </row>
    <row r="311" spans="1:26" x14ac:dyDescent="0.3">
      <c r="A311" s="241"/>
      <c r="B311" s="2"/>
      <c r="C311" s="2"/>
      <c r="D311" s="3"/>
      <c r="E311" s="59"/>
      <c r="F311" s="60"/>
      <c r="G311" s="59"/>
      <c r="H311" s="248">
        <f t="shared" si="10"/>
        <v>1</v>
      </c>
      <c r="I311" s="117">
        <f t="shared" si="33"/>
        <v>0</v>
      </c>
      <c r="J311" s="117">
        <f t="shared" si="34"/>
        <v>0</v>
      </c>
      <c r="K311" s="117">
        <f t="shared" si="35"/>
        <v>0</v>
      </c>
      <c r="L311" s="117">
        <f t="shared" si="36"/>
        <v>0</v>
      </c>
      <c r="M311" s="117">
        <f t="shared" si="37"/>
        <v>0</v>
      </c>
      <c r="N311" s="271"/>
      <c r="O311" s="276"/>
      <c r="P311" s="292"/>
      <c r="Q311" s="274"/>
      <c r="R311" s="274"/>
      <c r="S311" s="274"/>
      <c r="T311" s="274"/>
      <c r="U311" s="274"/>
      <c r="V311" s="274"/>
      <c r="W311" s="274"/>
      <c r="X311" s="274"/>
      <c r="Y311" s="274"/>
      <c r="Z311" s="274"/>
    </row>
    <row r="312" spans="1:26" x14ac:dyDescent="0.3">
      <c r="A312" s="241"/>
      <c r="B312" s="2"/>
      <c r="C312" s="2"/>
      <c r="D312" s="3"/>
      <c r="E312" s="59"/>
      <c r="F312" s="60"/>
      <c r="G312" s="59"/>
      <c r="H312" s="248">
        <f t="shared" si="10"/>
        <v>1</v>
      </c>
      <c r="I312" s="117">
        <f t="shared" si="33"/>
        <v>0</v>
      </c>
      <c r="J312" s="117">
        <f t="shared" si="34"/>
        <v>0</v>
      </c>
      <c r="K312" s="117">
        <f t="shared" si="35"/>
        <v>0</v>
      </c>
      <c r="L312" s="117">
        <f t="shared" si="36"/>
        <v>0</v>
      </c>
      <c r="M312" s="117">
        <f t="shared" si="37"/>
        <v>0</v>
      </c>
      <c r="N312" s="271"/>
      <c r="O312" s="276"/>
      <c r="P312" s="292"/>
      <c r="Q312" s="274"/>
      <c r="R312" s="274"/>
      <c r="S312" s="274"/>
      <c r="T312" s="274"/>
      <c r="U312" s="274"/>
      <c r="V312" s="274"/>
      <c r="W312" s="274"/>
      <c r="X312" s="274"/>
      <c r="Y312" s="274"/>
      <c r="Z312" s="274"/>
    </row>
    <row r="313" spans="1:26" x14ac:dyDescent="0.3">
      <c r="A313" s="241"/>
      <c r="B313" s="2"/>
      <c r="C313" s="2"/>
      <c r="D313" s="3"/>
      <c r="E313" s="59"/>
      <c r="F313" s="60"/>
      <c r="G313" s="59"/>
      <c r="H313" s="248">
        <f t="shared" si="10"/>
        <v>1</v>
      </c>
      <c r="I313" s="117">
        <f t="shared" si="33"/>
        <v>0</v>
      </c>
      <c r="J313" s="117">
        <f t="shared" si="34"/>
        <v>0</v>
      </c>
      <c r="K313" s="117">
        <f t="shared" si="35"/>
        <v>0</v>
      </c>
      <c r="L313" s="117">
        <f t="shared" si="36"/>
        <v>0</v>
      </c>
      <c r="M313" s="117">
        <f t="shared" si="37"/>
        <v>0</v>
      </c>
      <c r="N313" s="271"/>
      <c r="O313" s="276"/>
      <c r="P313" s="292"/>
      <c r="Q313" s="274"/>
      <c r="R313" s="274"/>
      <c r="S313" s="274"/>
      <c r="T313" s="274"/>
      <c r="U313" s="274"/>
      <c r="V313" s="274"/>
      <c r="W313" s="274"/>
      <c r="X313" s="274"/>
      <c r="Y313" s="274"/>
      <c r="Z313" s="274"/>
    </row>
    <row r="314" spans="1:26" x14ac:dyDescent="0.3">
      <c r="A314" s="241"/>
      <c r="B314" s="2"/>
      <c r="C314" s="2"/>
      <c r="D314" s="3"/>
      <c r="E314" s="59"/>
      <c r="F314" s="60"/>
      <c r="G314" s="59"/>
      <c r="H314" s="248">
        <f t="shared" si="10"/>
        <v>1</v>
      </c>
      <c r="I314" s="117">
        <f t="shared" si="33"/>
        <v>0</v>
      </c>
      <c r="J314" s="117">
        <f t="shared" si="34"/>
        <v>0</v>
      </c>
      <c r="K314" s="117">
        <f t="shared" si="35"/>
        <v>0</v>
      </c>
      <c r="L314" s="117">
        <f t="shared" si="36"/>
        <v>0</v>
      </c>
      <c r="M314" s="117">
        <f t="shared" si="37"/>
        <v>0</v>
      </c>
      <c r="N314" s="271"/>
      <c r="O314" s="276"/>
      <c r="P314" s="292"/>
      <c r="Q314" s="274"/>
      <c r="R314" s="274"/>
      <c r="S314" s="274"/>
      <c r="T314" s="274"/>
      <c r="U314" s="274"/>
      <c r="V314" s="274"/>
      <c r="W314" s="274"/>
      <c r="X314" s="274"/>
      <c r="Y314" s="274"/>
      <c r="Z314" s="274"/>
    </row>
    <row r="315" spans="1:26" x14ac:dyDescent="0.3">
      <c r="A315" s="241"/>
      <c r="B315" s="2"/>
      <c r="C315" s="2"/>
      <c r="D315" s="3"/>
      <c r="E315" s="59"/>
      <c r="F315" s="60"/>
      <c r="G315" s="59"/>
      <c r="H315" s="248">
        <f t="shared" si="10"/>
        <v>1</v>
      </c>
      <c r="I315" s="117">
        <f t="shared" si="33"/>
        <v>0</v>
      </c>
      <c r="J315" s="117">
        <f t="shared" si="34"/>
        <v>0</v>
      </c>
      <c r="K315" s="117">
        <f t="shared" si="35"/>
        <v>0</v>
      </c>
      <c r="L315" s="117">
        <f t="shared" si="36"/>
        <v>0</v>
      </c>
      <c r="M315" s="117">
        <f t="shared" si="37"/>
        <v>0</v>
      </c>
      <c r="N315" s="271"/>
      <c r="O315" s="276"/>
      <c r="P315" s="292"/>
      <c r="Q315" s="274"/>
      <c r="R315" s="274"/>
      <c r="S315" s="274"/>
      <c r="T315" s="274"/>
      <c r="U315" s="274"/>
      <c r="V315" s="274"/>
      <c r="W315" s="274"/>
      <c r="X315" s="274"/>
      <c r="Y315" s="274"/>
      <c r="Z315" s="274"/>
    </row>
    <row r="316" spans="1:26" x14ac:dyDescent="0.3">
      <c r="A316" s="241"/>
      <c r="B316" s="2"/>
      <c r="C316" s="2"/>
      <c r="D316" s="3"/>
      <c r="E316" s="59"/>
      <c r="F316" s="60"/>
      <c r="G316" s="59"/>
      <c r="H316" s="248">
        <f t="shared" si="10"/>
        <v>1</v>
      </c>
      <c r="I316" s="117">
        <f t="shared" si="33"/>
        <v>0</v>
      </c>
      <c r="J316" s="117">
        <f t="shared" si="34"/>
        <v>0</v>
      </c>
      <c r="K316" s="117">
        <f t="shared" si="35"/>
        <v>0</v>
      </c>
      <c r="L316" s="117">
        <f t="shared" si="36"/>
        <v>0</v>
      </c>
      <c r="M316" s="117">
        <f t="shared" si="37"/>
        <v>0</v>
      </c>
      <c r="N316" s="271"/>
      <c r="O316" s="276"/>
      <c r="P316" s="292"/>
      <c r="Q316" s="274"/>
      <c r="R316" s="274"/>
      <c r="S316" s="274"/>
      <c r="T316" s="274"/>
      <c r="U316" s="274"/>
      <c r="V316" s="274"/>
      <c r="W316" s="274"/>
      <c r="X316" s="274"/>
      <c r="Y316" s="274"/>
      <c r="Z316" s="274"/>
    </row>
    <row r="317" spans="1:26" x14ac:dyDescent="0.3">
      <c r="A317" s="241"/>
      <c r="B317" s="2"/>
      <c r="C317" s="2"/>
      <c r="D317" s="3"/>
      <c r="E317" s="59"/>
      <c r="F317" s="60"/>
      <c r="G317" s="59"/>
      <c r="H317" s="248">
        <f t="shared" si="10"/>
        <v>1</v>
      </c>
      <c r="I317" s="117">
        <f t="shared" si="33"/>
        <v>0</v>
      </c>
      <c r="J317" s="117">
        <f t="shared" si="34"/>
        <v>0</v>
      </c>
      <c r="K317" s="117">
        <f t="shared" si="35"/>
        <v>0</v>
      </c>
      <c r="L317" s="117">
        <f t="shared" si="36"/>
        <v>0</v>
      </c>
      <c r="M317" s="117">
        <f t="shared" si="37"/>
        <v>0</v>
      </c>
      <c r="N317" s="271"/>
      <c r="O317" s="276"/>
      <c r="P317" s="292"/>
      <c r="Q317" s="274"/>
      <c r="R317" s="274"/>
      <c r="S317" s="274"/>
      <c r="T317" s="274"/>
      <c r="U317" s="274"/>
      <c r="V317" s="274"/>
      <c r="W317" s="274"/>
      <c r="X317" s="274"/>
      <c r="Y317" s="274"/>
      <c r="Z317" s="274"/>
    </row>
    <row r="318" spans="1:26" x14ac:dyDescent="0.3">
      <c r="A318" s="241"/>
      <c r="B318" s="2"/>
      <c r="C318" s="2"/>
      <c r="D318" s="3"/>
      <c r="E318" s="59"/>
      <c r="F318" s="60"/>
      <c r="G318" s="59"/>
      <c r="H318" s="248">
        <f t="shared" si="10"/>
        <v>1</v>
      </c>
      <c r="I318" s="117">
        <f t="shared" si="33"/>
        <v>0</v>
      </c>
      <c r="J318" s="117">
        <f t="shared" si="34"/>
        <v>0</v>
      </c>
      <c r="K318" s="117">
        <f t="shared" si="35"/>
        <v>0</v>
      </c>
      <c r="L318" s="117">
        <f t="shared" si="36"/>
        <v>0</v>
      </c>
      <c r="M318" s="117">
        <f t="shared" si="37"/>
        <v>0</v>
      </c>
      <c r="N318" s="271"/>
      <c r="O318" s="276"/>
      <c r="P318" s="292"/>
      <c r="Q318" s="274"/>
      <c r="R318" s="274"/>
      <c r="S318" s="274"/>
      <c r="T318" s="274"/>
      <c r="U318" s="274"/>
      <c r="V318" s="274"/>
      <c r="W318" s="274"/>
      <c r="X318" s="274"/>
      <c r="Y318" s="274"/>
      <c r="Z318" s="274"/>
    </row>
    <row r="319" spans="1:26" x14ac:dyDescent="0.3">
      <c r="A319" s="241"/>
      <c r="B319" s="2"/>
      <c r="C319" s="2"/>
      <c r="D319" s="3"/>
      <c r="E319" s="59"/>
      <c r="F319" s="60"/>
      <c r="G319" s="59"/>
      <c r="H319" s="248">
        <f t="shared" si="10"/>
        <v>1</v>
      </c>
      <c r="I319" s="117">
        <f t="shared" si="33"/>
        <v>0</v>
      </c>
      <c r="J319" s="117">
        <f t="shared" si="34"/>
        <v>0</v>
      </c>
      <c r="K319" s="117">
        <f t="shared" si="35"/>
        <v>0</v>
      </c>
      <c r="L319" s="117">
        <f t="shared" si="36"/>
        <v>0</v>
      </c>
      <c r="M319" s="117">
        <f t="shared" si="37"/>
        <v>0</v>
      </c>
      <c r="N319" s="271"/>
      <c r="O319" s="276"/>
      <c r="P319" s="292"/>
      <c r="Q319" s="274"/>
      <c r="R319" s="274"/>
      <c r="S319" s="274"/>
      <c r="T319" s="274"/>
      <c r="U319" s="274"/>
      <c r="V319" s="274"/>
      <c r="W319" s="274"/>
      <c r="X319" s="274"/>
      <c r="Y319" s="274"/>
      <c r="Z319" s="274"/>
    </row>
    <row r="320" spans="1:26" x14ac:dyDescent="0.3">
      <c r="A320" s="241"/>
      <c r="B320" s="2"/>
      <c r="C320" s="2"/>
      <c r="D320" s="3"/>
      <c r="E320" s="59"/>
      <c r="F320" s="60"/>
      <c r="G320" s="59"/>
      <c r="H320" s="248">
        <f t="shared" si="10"/>
        <v>1</v>
      </c>
      <c r="I320" s="117">
        <f t="shared" si="33"/>
        <v>0</v>
      </c>
      <c r="J320" s="117">
        <f t="shared" si="34"/>
        <v>0</v>
      </c>
      <c r="K320" s="117">
        <f t="shared" si="35"/>
        <v>0</v>
      </c>
      <c r="L320" s="117">
        <f t="shared" si="36"/>
        <v>0</v>
      </c>
      <c r="M320" s="117">
        <f t="shared" si="37"/>
        <v>0</v>
      </c>
      <c r="N320" s="271"/>
      <c r="O320" s="276"/>
      <c r="P320" s="292"/>
      <c r="Q320" s="274"/>
      <c r="R320" s="274"/>
      <c r="S320" s="274"/>
      <c r="T320" s="274"/>
      <c r="U320" s="274"/>
      <c r="V320" s="274"/>
      <c r="W320" s="274"/>
      <c r="X320" s="274"/>
      <c r="Y320" s="274"/>
      <c r="Z320" s="274"/>
    </row>
    <row r="321" spans="1:26" x14ac:dyDescent="0.3">
      <c r="A321" s="241"/>
      <c r="B321" s="2"/>
      <c r="C321" s="2"/>
      <c r="D321" s="3"/>
      <c r="E321" s="59"/>
      <c r="F321" s="60"/>
      <c r="G321" s="59"/>
      <c r="H321" s="248">
        <f t="shared" si="10"/>
        <v>1</v>
      </c>
      <c r="I321" s="117">
        <f t="shared" si="33"/>
        <v>0</v>
      </c>
      <c r="J321" s="117">
        <f t="shared" si="34"/>
        <v>0</v>
      </c>
      <c r="K321" s="117">
        <f t="shared" si="35"/>
        <v>0</v>
      </c>
      <c r="L321" s="117">
        <f t="shared" si="36"/>
        <v>0</v>
      </c>
      <c r="M321" s="117">
        <f t="shared" si="37"/>
        <v>0</v>
      </c>
      <c r="N321" s="271"/>
      <c r="O321" s="276"/>
      <c r="P321" s="292"/>
      <c r="Q321" s="274"/>
      <c r="R321" s="274"/>
      <c r="S321" s="274"/>
      <c r="T321" s="274"/>
      <c r="U321" s="274"/>
      <c r="V321" s="274"/>
      <c r="W321" s="274"/>
      <c r="X321" s="274"/>
      <c r="Y321" s="274"/>
      <c r="Z321" s="274"/>
    </row>
    <row r="322" spans="1:26" x14ac:dyDescent="0.3">
      <c r="A322" s="241"/>
      <c r="B322" s="2"/>
      <c r="C322" s="2"/>
      <c r="D322" s="3"/>
      <c r="E322" s="59"/>
      <c r="F322" s="60"/>
      <c r="G322" s="59"/>
      <c r="H322" s="248">
        <f t="shared" si="10"/>
        <v>1</v>
      </c>
      <c r="I322" s="117">
        <f t="shared" si="33"/>
        <v>0</v>
      </c>
      <c r="J322" s="117">
        <f t="shared" si="34"/>
        <v>0</v>
      </c>
      <c r="K322" s="117">
        <f t="shared" si="35"/>
        <v>0</v>
      </c>
      <c r="L322" s="117">
        <f t="shared" si="36"/>
        <v>0</v>
      </c>
      <c r="M322" s="117">
        <f t="shared" si="37"/>
        <v>0</v>
      </c>
      <c r="N322" s="271"/>
      <c r="O322" s="276"/>
      <c r="P322" s="292"/>
      <c r="Q322" s="274"/>
      <c r="R322" s="274"/>
      <c r="S322" s="274"/>
      <c r="T322" s="274"/>
      <c r="U322" s="274"/>
      <c r="V322" s="274"/>
      <c r="W322" s="274"/>
      <c r="X322" s="274"/>
      <c r="Y322" s="274"/>
      <c r="Z322" s="274"/>
    </row>
    <row r="323" spans="1:26" x14ac:dyDescent="0.3">
      <c r="A323" s="241"/>
      <c r="B323" s="2"/>
      <c r="C323" s="2"/>
      <c r="D323" s="3"/>
      <c r="E323" s="59"/>
      <c r="F323" s="60"/>
      <c r="G323" s="59"/>
      <c r="H323" s="248">
        <f t="shared" ref="H323:H344" si="38">100%-G323</f>
        <v>1</v>
      </c>
      <c r="I323" s="117">
        <f t="shared" si="33"/>
        <v>0</v>
      </c>
      <c r="J323" s="117">
        <f t="shared" si="34"/>
        <v>0</v>
      </c>
      <c r="K323" s="117">
        <f t="shared" si="35"/>
        <v>0</v>
      </c>
      <c r="L323" s="117">
        <f t="shared" si="36"/>
        <v>0</v>
      </c>
      <c r="M323" s="117">
        <f t="shared" si="37"/>
        <v>0</v>
      </c>
      <c r="N323" s="271"/>
      <c r="O323" s="276"/>
      <c r="P323" s="292"/>
      <c r="Q323" s="274"/>
      <c r="R323" s="274"/>
      <c r="S323" s="274"/>
      <c r="T323" s="274"/>
      <c r="U323" s="274"/>
      <c r="V323" s="274"/>
      <c r="W323" s="274"/>
      <c r="X323" s="274"/>
      <c r="Y323" s="274"/>
      <c r="Z323" s="274"/>
    </row>
    <row r="324" spans="1:26" x14ac:dyDescent="0.3">
      <c r="A324" s="241"/>
      <c r="B324" s="2"/>
      <c r="C324" s="2"/>
      <c r="D324" s="3"/>
      <c r="E324" s="59"/>
      <c r="F324" s="60"/>
      <c r="G324" s="59"/>
      <c r="H324" s="248">
        <f t="shared" si="38"/>
        <v>1</v>
      </c>
      <c r="I324" s="117">
        <f t="shared" si="33"/>
        <v>0</v>
      </c>
      <c r="J324" s="117">
        <f t="shared" si="34"/>
        <v>0</v>
      </c>
      <c r="K324" s="117">
        <f t="shared" si="35"/>
        <v>0</v>
      </c>
      <c r="L324" s="117">
        <f t="shared" si="36"/>
        <v>0</v>
      </c>
      <c r="M324" s="117">
        <f t="shared" si="37"/>
        <v>0</v>
      </c>
      <c r="N324" s="271"/>
      <c r="O324" s="276"/>
      <c r="P324" s="292"/>
      <c r="Q324" s="274"/>
      <c r="R324" s="274"/>
      <c r="S324" s="274"/>
      <c r="T324" s="274"/>
      <c r="U324" s="274"/>
      <c r="V324" s="274"/>
      <c r="W324" s="274"/>
      <c r="X324" s="274"/>
      <c r="Y324" s="274"/>
      <c r="Z324" s="274"/>
    </row>
    <row r="325" spans="1:26" x14ac:dyDescent="0.3">
      <c r="A325" s="241"/>
      <c r="B325" s="2"/>
      <c r="C325" s="2"/>
      <c r="D325" s="3"/>
      <c r="E325" s="59"/>
      <c r="F325" s="60"/>
      <c r="G325" s="59"/>
      <c r="H325" s="248">
        <f t="shared" si="38"/>
        <v>1</v>
      </c>
      <c r="I325" s="117">
        <f t="shared" si="33"/>
        <v>0</v>
      </c>
      <c r="J325" s="117">
        <f t="shared" si="34"/>
        <v>0</v>
      </c>
      <c r="K325" s="117">
        <f t="shared" si="35"/>
        <v>0</v>
      </c>
      <c r="L325" s="117">
        <f t="shared" si="36"/>
        <v>0</v>
      </c>
      <c r="M325" s="117">
        <f t="shared" si="37"/>
        <v>0</v>
      </c>
      <c r="N325" s="271"/>
      <c r="O325" s="276"/>
      <c r="P325" s="292"/>
      <c r="Q325" s="274"/>
      <c r="R325" s="274"/>
      <c r="S325" s="274"/>
      <c r="T325" s="274"/>
      <c r="U325" s="274"/>
      <c r="V325" s="274"/>
      <c r="W325" s="274"/>
      <c r="X325" s="274"/>
      <c r="Y325" s="274"/>
      <c r="Z325" s="274"/>
    </row>
    <row r="326" spans="1:26" x14ac:dyDescent="0.3">
      <c r="A326" s="241"/>
      <c r="B326" s="2"/>
      <c r="C326" s="2"/>
      <c r="D326" s="3"/>
      <c r="E326" s="59"/>
      <c r="F326" s="60"/>
      <c r="G326" s="59"/>
      <c r="H326" s="248">
        <f t="shared" si="38"/>
        <v>1</v>
      </c>
      <c r="I326" s="117">
        <f t="shared" si="33"/>
        <v>0</v>
      </c>
      <c r="J326" s="117">
        <f t="shared" si="34"/>
        <v>0</v>
      </c>
      <c r="K326" s="117">
        <f t="shared" si="35"/>
        <v>0</v>
      </c>
      <c r="L326" s="117">
        <f t="shared" si="36"/>
        <v>0</v>
      </c>
      <c r="M326" s="117">
        <f t="shared" si="37"/>
        <v>0</v>
      </c>
      <c r="N326" s="271"/>
      <c r="O326" s="276"/>
      <c r="P326" s="292"/>
      <c r="Q326" s="274"/>
      <c r="R326" s="274"/>
      <c r="S326" s="274"/>
      <c r="T326" s="274"/>
      <c r="U326" s="274"/>
      <c r="V326" s="274"/>
      <c r="W326" s="274"/>
      <c r="X326" s="274"/>
      <c r="Y326" s="274"/>
      <c r="Z326" s="274"/>
    </row>
    <row r="327" spans="1:26" x14ac:dyDescent="0.3">
      <c r="A327" s="241"/>
      <c r="B327" s="2"/>
      <c r="C327" s="2"/>
      <c r="D327" s="3"/>
      <c r="E327" s="59"/>
      <c r="F327" s="60"/>
      <c r="G327" s="59"/>
      <c r="H327" s="248">
        <f t="shared" si="38"/>
        <v>1</v>
      </c>
      <c r="I327" s="117">
        <f t="shared" si="33"/>
        <v>0</v>
      </c>
      <c r="J327" s="117">
        <f t="shared" si="34"/>
        <v>0</v>
      </c>
      <c r="K327" s="117">
        <f t="shared" si="35"/>
        <v>0</v>
      </c>
      <c r="L327" s="117">
        <f t="shared" si="36"/>
        <v>0</v>
      </c>
      <c r="M327" s="117">
        <f t="shared" si="37"/>
        <v>0</v>
      </c>
      <c r="N327" s="271"/>
      <c r="O327" s="276"/>
      <c r="P327" s="292"/>
      <c r="Q327" s="274"/>
      <c r="R327" s="274"/>
      <c r="S327" s="274"/>
      <c r="T327" s="274"/>
      <c r="U327" s="274"/>
      <c r="V327" s="274"/>
      <c r="W327" s="274"/>
      <c r="X327" s="274"/>
      <c r="Y327" s="274"/>
      <c r="Z327" s="274"/>
    </row>
    <row r="328" spans="1:26" x14ac:dyDescent="0.3">
      <c r="A328" s="241"/>
      <c r="B328" s="2"/>
      <c r="C328" s="2"/>
      <c r="D328" s="3"/>
      <c r="E328" s="59"/>
      <c r="F328" s="60"/>
      <c r="G328" s="59"/>
      <c r="H328" s="248">
        <f t="shared" si="38"/>
        <v>1</v>
      </c>
      <c r="I328" s="117">
        <f t="shared" si="33"/>
        <v>0</v>
      </c>
      <c r="J328" s="117">
        <f t="shared" si="34"/>
        <v>0</v>
      </c>
      <c r="K328" s="117">
        <f t="shared" si="35"/>
        <v>0</v>
      </c>
      <c r="L328" s="117">
        <f t="shared" si="36"/>
        <v>0</v>
      </c>
      <c r="M328" s="117">
        <f t="shared" si="37"/>
        <v>0</v>
      </c>
      <c r="N328" s="271"/>
      <c r="O328" s="276"/>
      <c r="P328" s="292"/>
      <c r="Q328" s="274"/>
      <c r="R328" s="274"/>
      <c r="S328" s="274"/>
      <c r="T328" s="274"/>
      <c r="U328" s="274"/>
      <c r="V328" s="274"/>
      <c r="W328" s="274"/>
      <c r="X328" s="274"/>
      <c r="Y328" s="274"/>
      <c r="Z328" s="274"/>
    </row>
    <row r="329" spans="1:26" x14ac:dyDescent="0.3">
      <c r="A329" s="241"/>
      <c r="B329" s="2"/>
      <c r="C329" s="2"/>
      <c r="D329" s="3"/>
      <c r="E329" s="59"/>
      <c r="F329" s="60"/>
      <c r="G329" s="59"/>
      <c r="H329" s="248">
        <f t="shared" si="38"/>
        <v>1</v>
      </c>
      <c r="I329" s="117">
        <f t="shared" si="33"/>
        <v>0</v>
      </c>
      <c r="J329" s="117">
        <f t="shared" si="34"/>
        <v>0</v>
      </c>
      <c r="K329" s="117">
        <f t="shared" si="35"/>
        <v>0</v>
      </c>
      <c r="L329" s="117">
        <f t="shared" si="36"/>
        <v>0</v>
      </c>
      <c r="M329" s="117">
        <f t="shared" si="37"/>
        <v>0</v>
      </c>
      <c r="N329" s="271"/>
      <c r="O329" s="276"/>
      <c r="P329" s="292"/>
      <c r="Q329" s="274"/>
      <c r="R329" s="274"/>
      <c r="S329" s="274"/>
      <c r="T329" s="274"/>
      <c r="U329" s="274"/>
      <c r="V329" s="274"/>
      <c r="W329" s="274"/>
      <c r="X329" s="274"/>
      <c r="Y329" s="274"/>
      <c r="Z329" s="274"/>
    </row>
    <row r="330" spans="1:26" x14ac:dyDescent="0.3">
      <c r="A330" s="241"/>
      <c r="B330" s="2"/>
      <c r="C330" s="2"/>
      <c r="D330" s="3"/>
      <c r="E330" s="59"/>
      <c r="F330" s="60"/>
      <c r="G330" s="59"/>
      <c r="H330" s="248">
        <f t="shared" si="38"/>
        <v>1</v>
      </c>
      <c r="I330" s="117">
        <f t="shared" si="33"/>
        <v>0</v>
      </c>
      <c r="J330" s="117">
        <f t="shared" si="34"/>
        <v>0</v>
      </c>
      <c r="K330" s="117">
        <f t="shared" si="35"/>
        <v>0</v>
      </c>
      <c r="L330" s="117">
        <f t="shared" si="36"/>
        <v>0</v>
      </c>
      <c r="M330" s="117">
        <f t="shared" si="37"/>
        <v>0</v>
      </c>
      <c r="N330" s="271"/>
      <c r="O330" s="276"/>
      <c r="P330" s="292"/>
      <c r="Q330" s="274"/>
      <c r="R330" s="274"/>
      <c r="S330" s="274"/>
      <c r="T330" s="274"/>
      <c r="U330" s="274"/>
      <c r="V330" s="274"/>
      <c r="W330" s="274"/>
      <c r="X330" s="274"/>
      <c r="Y330" s="274"/>
      <c r="Z330" s="274"/>
    </row>
    <row r="331" spans="1:26" x14ac:dyDescent="0.3">
      <c r="A331" s="241"/>
      <c r="B331" s="2"/>
      <c r="C331" s="2"/>
      <c r="D331" s="3"/>
      <c r="E331" s="59"/>
      <c r="F331" s="60"/>
      <c r="G331" s="59"/>
      <c r="H331" s="248">
        <f t="shared" si="38"/>
        <v>1</v>
      </c>
      <c r="I331" s="117">
        <f t="shared" si="33"/>
        <v>0</v>
      </c>
      <c r="J331" s="117">
        <f t="shared" si="34"/>
        <v>0</v>
      </c>
      <c r="K331" s="117">
        <f t="shared" si="35"/>
        <v>0</v>
      </c>
      <c r="L331" s="117">
        <f t="shared" si="36"/>
        <v>0</v>
      </c>
      <c r="M331" s="117">
        <f t="shared" si="37"/>
        <v>0</v>
      </c>
      <c r="N331" s="271"/>
      <c r="O331" s="276"/>
      <c r="P331" s="292"/>
      <c r="Q331" s="274"/>
      <c r="R331" s="274"/>
      <c r="S331" s="274"/>
      <c r="T331" s="274"/>
      <c r="U331" s="274"/>
      <c r="V331" s="274"/>
      <c r="W331" s="274"/>
      <c r="X331" s="274"/>
      <c r="Y331" s="274"/>
      <c r="Z331" s="274"/>
    </row>
    <row r="332" spans="1:26" x14ac:dyDescent="0.3">
      <c r="A332" s="241"/>
      <c r="B332" s="2"/>
      <c r="C332" s="2"/>
      <c r="D332" s="3"/>
      <c r="E332" s="59"/>
      <c r="F332" s="60"/>
      <c r="G332" s="59"/>
      <c r="H332" s="248">
        <f t="shared" si="38"/>
        <v>1</v>
      </c>
      <c r="I332" s="117">
        <f t="shared" si="33"/>
        <v>0</v>
      </c>
      <c r="J332" s="117">
        <f t="shared" si="34"/>
        <v>0</v>
      </c>
      <c r="K332" s="117">
        <f t="shared" si="35"/>
        <v>0</v>
      </c>
      <c r="L332" s="117">
        <f t="shared" si="36"/>
        <v>0</v>
      </c>
      <c r="M332" s="117">
        <f t="shared" si="37"/>
        <v>0</v>
      </c>
      <c r="N332" s="271"/>
      <c r="O332" s="276"/>
      <c r="P332" s="292"/>
      <c r="Q332" s="274"/>
      <c r="R332" s="274"/>
      <c r="S332" s="274"/>
      <c r="T332" s="274"/>
      <c r="U332" s="274"/>
      <c r="V332" s="274"/>
      <c r="W332" s="274"/>
      <c r="X332" s="274"/>
      <c r="Y332" s="274"/>
      <c r="Z332" s="274"/>
    </row>
    <row r="333" spans="1:26" x14ac:dyDescent="0.3">
      <c r="A333" s="241"/>
      <c r="B333" s="2"/>
      <c r="C333" s="2"/>
      <c r="D333" s="3"/>
      <c r="E333" s="59"/>
      <c r="F333" s="60"/>
      <c r="G333" s="59"/>
      <c r="H333" s="248">
        <f t="shared" si="38"/>
        <v>1</v>
      </c>
      <c r="I333" s="117">
        <f t="shared" si="33"/>
        <v>0</v>
      </c>
      <c r="J333" s="117">
        <f t="shared" si="34"/>
        <v>0</v>
      </c>
      <c r="K333" s="117">
        <f t="shared" si="35"/>
        <v>0</v>
      </c>
      <c r="L333" s="117">
        <f t="shared" si="36"/>
        <v>0</v>
      </c>
      <c r="M333" s="117">
        <f t="shared" si="37"/>
        <v>0</v>
      </c>
      <c r="N333" s="271"/>
      <c r="O333" s="276"/>
      <c r="P333" s="292"/>
      <c r="Q333" s="274"/>
      <c r="R333" s="274"/>
      <c r="S333" s="274"/>
      <c r="T333" s="274"/>
      <c r="U333" s="274"/>
      <c r="V333" s="274"/>
      <c r="W333" s="274"/>
      <c r="X333" s="274"/>
      <c r="Y333" s="274"/>
      <c r="Z333" s="274"/>
    </row>
    <row r="334" spans="1:26" x14ac:dyDescent="0.3">
      <c r="A334" s="241"/>
      <c r="B334" s="2"/>
      <c r="C334" s="2"/>
      <c r="D334" s="3"/>
      <c r="E334" s="59"/>
      <c r="F334" s="60"/>
      <c r="G334" s="59"/>
      <c r="H334" s="248">
        <f t="shared" si="38"/>
        <v>1</v>
      </c>
      <c r="I334" s="117">
        <f t="shared" si="33"/>
        <v>0</v>
      </c>
      <c r="J334" s="117">
        <f t="shared" si="34"/>
        <v>0</v>
      </c>
      <c r="K334" s="117">
        <f t="shared" si="35"/>
        <v>0</v>
      </c>
      <c r="L334" s="117">
        <f t="shared" si="36"/>
        <v>0</v>
      </c>
      <c r="M334" s="117">
        <f t="shared" si="37"/>
        <v>0</v>
      </c>
      <c r="N334" s="271"/>
      <c r="O334" s="276"/>
      <c r="P334" s="292"/>
      <c r="Q334" s="274"/>
      <c r="R334" s="274"/>
      <c r="S334" s="274"/>
      <c r="T334" s="274"/>
      <c r="U334" s="274"/>
      <c r="V334" s="274"/>
      <c r="W334" s="274"/>
      <c r="X334" s="274"/>
      <c r="Y334" s="274"/>
      <c r="Z334" s="274"/>
    </row>
    <row r="335" spans="1:26" x14ac:dyDescent="0.3">
      <c r="A335" s="241"/>
      <c r="B335" s="2"/>
      <c r="C335" s="2"/>
      <c r="D335" s="3"/>
      <c r="E335" s="59"/>
      <c r="F335" s="60"/>
      <c r="G335" s="59"/>
      <c r="H335" s="248">
        <f t="shared" si="38"/>
        <v>1</v>
      </c>
      <c r="I335" s="117">
        <f t="shared" si="33"/>
        <v>0</v>
      </c>
      <c r="J335" s="117">
        <f t="shared" si="34"/>
        <v>0</v>
      </c>
      <c r="K335" s="117">
        <f t="shared" si="35"/>
        <v>0</v>
      </c>
      <c r="L335" s="117">
        <f t="shared" si="36"/>
        <v>0</v>
      </c>
      <c r="M335" s="117">
        <f t="shared" si="37"/>
        <v>0</v>
      </c>
      <c r="N335" s="271"/>
      <c r="O335" s="276"/>
      <c r="P335" s="292"/>
      <c r="Q335" s="274"/>
      <c r="R335" s="274"/>
      <c r="S335" s="274"/>
      <c r="T335" s="274"/>
      <c r="U335" s="274"/>
      <c r="V335" s="274"/>
      <c r="W335" s="274"/>
      <c r="X335" s="274"/>
      <c r="Y335" s="274"/>
      <c r="Z335" s="274"/>
    </row>
    <row r="336" spans="1:26" x14ac:dyDescent="0.3">
      <c r="A336" s="241"/>
      <c r="B336" s="2"/>
      <c r="C336" s="2"/>
      <c r="D336" s="3"/>
      <c r="E336" s="59"/>
      <c r="F336" s="60"/>
      <c r="G336" s="59"/>
      <c r="H336" s="248">
        <f t="shared" si="38"/>
        <v>1</v>
      </c>
      <c r="I336" s="117">
        <f t="shared" si="33"/>
        <v>0</v>
      </c>
      <c r="J336" s="117">
        <f t="shared" si="34"/>
        <v>0</v>
      </c>
      <c r="K336" s="117">
        <f t="shared" si="35"/>
        <v>0</v>
      </c>
      <c r="L336" s="117">
        <f t="shared" si="36"/>
        <v>0</v>
      </c>
      <c r="M336" s="117">
        <f t="shared" si="37"/>
        <v>0</v>
      </c>
      <c r="N336" s="271"/>
      <c r="O336" s="276"/>
      <c r="P336" s="292"/>
      <c r="Q336" s="274"/>
      <c r="R336" s="274"/>
      <c r="S336" s="274"/>
      <c r="T336" s="274"/>
      <c r="U336" s="274"/>
      <c r="V336" s="274"/>
      <c r="W336" s="274"/>
      <c r="X336" s="274"/>
      <c r="Y336" s="274"/>
      <c r="Z336" s="274"/>
    </row>
    <row r="337" spans="1:26" x14ac:dyDescent="0.3">
      <c r="A337" s="241"/>
      <c r="B337" s="2"/>
      <c r="C337" s="2"/>
      <c r="D337" s="3"/>
      <c r="E337" s="59"/>
      <c r="F337" s="60"/>
      <c r="G337" s="59"/>
      <c r="H337" s="248">
        <f t="shared" si="38"/>
        <v>1</v>
      </c>
      <c r="I337" s="117">
        <f t="shared" si="33"/>
        <v>0</v>
      </c>
      <c r="J337" s="117">
        <f t="shared" si="34"/>
        <v>0</v>
      </c>
      <c r="K337" s="117">
        <f t="shared" si="35"/>
        <v>0</v>
      </c>
      <c r="L337" s="117">
        <f t="shared" si="36"/>
        <v>0</v>
      </c>
      <c r="M337" s="117">
        <f t="shared" si="37"/>
        <v>0</v>
      </c>
      <c r="N337" s="271"/>
      <c r="O337" s="276"/>
      <c r="P337" s="292"/>
      <c r="Q337" s="274"/>
      <c r="R337" s="274"/>
      <c r="S337" s="274"/>
      <c r="T337" s="274"/>
      <c r="U337" s="274"/>
      <c r="V337" s="274"/>
      <c r="W337" s="274"/>
      <c r="X337" s="274"/>
      <c r="Y337" s="274"/>
      <c r="Z337" s="274"/>
    </row>
    <row r="338" spans="1:26" x14ac:dyDescent="0.3">
      <c r="A338" s="241"/>
      <c r="B338" s="2"/>
      <c r="C338" s="2"/>
      <c r="D338" s="3"/>
      <c r="E338" s="59"/>
      <c r="F338" s="60"/>
      <c r="G338" s="59"/>
      <c r="H338" s="248">
        <f t="shared" si="38"/>
        <v>1</v>
      </c>
      <c r="I338" s="117">
        <f t="shared" si="33"/>
        <v>0</v>
      </c>
      <c r="J338" s="117">
        <f t="shared" si="34"/>
        <v>0</v>
      </c>
      <c r="K338" s="117">
        <f t="shared" si="35"/>
        <v>0</v>
      </c>
      <c r="L338" s="117">
        <f t="shared" si="36"/>
        <v>0</v>
      </c>
      <c r="M338" s="117">
        <f t="shared" si="37"/>
        <v>0</v>
      </c>
      <c r="N338" s="271"/>
      <c r="O338" s="276"/>
      <c r="P338" s="292"/>
      <c r="Q338" s="274"/>
      <c r="R338" s="274"/>
      <c r="S338" s="274"/>
      <c r="T338" s="274"/>
      <c r="U338" s="274"/>
      <c r="V338" s="274"/>
      <c r="W338" s="274"/>
      <c r="X338" s="274"/>
      <c r="Y338" s="274"/>
      <c r="Z338" s="274"/>
    </row>
    <row r="339" spans="1:26" x14ac:dyDescent="0.3">
      <c r="A339" s="241"/>
      <c r="B339" s="2"/>
      <c r="C339" s="2"/>
      <c r="D339" s="3"/>
      <c r="E339" s="59"/>
      <c r="F339" s="60"/>
      <c r="G339" s="59"/>
      <c r="H339" s="248">
        <f t="shared" si="38"/>
        <v>1</v>
      </c>
      <c r="I339" s="117">
        <f t="shared" si="33"/>
        <v>0</v>
      </c>
      <c r="J339" s="117">
        <f t="shared" si="34"/>
        <v>0</v>
      </c>
      <c r="K339" s="117">
        <f t="shared" si="35"/>
        <v>0</v>
      </c>
      <c r="L339" s="117">
        <f t="shared" si="36"/>
        <v>0</v>
      </c>
      <c r="M339" s="117">
        <f t="shared" si="37"/>
        <v>0</v>
      </c>
      <c r="N339" s="271"/>
      <c r="O339" s="276"/>
      <c r="P339" s="292"/>
      <c r="Q339" s="274"/>
      <c r="R339" s="274"/>
      <c r="S339" s="274"/>
      <c r="T339" s="274"/>
      <c r="U339" s="274"/>
      <c r="V339" s="274"/>
      <c r="W339" s="274"/>
      <c r="X339" s="274"/>
      <c r="Y339" s="274"/>
      <c r="Z339" s="274"/>
    </row>
    <row r="340" spans="1:26" x14ac:dyDescent="0.3">
      <c r="A340" s="241"/>
      <c r="B340" s="2"/>
      <c r="C340" s="2"/>
      <c r="D340" s="3"/>
      <c r="E340" s="59"/>
      <c r="F340" s="60"/>
      <c r="G340" s="59"/>
      <c r="H340" s="248">
        <f t="shared" si="38"/>
        <v>1</v>
      </c>
      <c r="I340" s="117">
        <f t="shared" si="33"/>
        <v>0</v>
      </c>
      <c r="J340" s="117">
        <f t="shared" si="34"/>
        <v>0</v>
      </c>
      <c r="K340" s="117">
        <f t="shared" si="35"/>
        <v>0</v>
      </c>
      <c r="L340" s="117">
        <f t="shared" si="36"/>
        <v>0</v>
      </c>
      <c r="M340" s="117">
        <f t="shared" si="37"/>
        <v>0</v>
      </c>
      <c r="N340" s="271"/>
      <c r="O340" s="276"/>
      <c r="P340" s="292"/>
      <c r="Q340" s="274"/>
      <c r="R340" s="274"/>
      <c r="S340" s="274"/>
      <c r="T340" s="274"/>
      <c r="U340" s="274"/>
      <c r="V340" s="274"/>
      <c r="W340" s="274"/>
      <c r="X340" s="274"/>
      <c r="Y340" s="274"/>
      <c r="Z340" s="274"/>
    </row>
    <row r="341" spans="1:26" x14ac:dyDescent="0.3">
      <c r="A341" s="241"/>
      <c r="B341" s="2"/>
      <c r="C341" s="2"/>
      <c r="D341" s="3"/>
      <c r="E341" s="59"/>
      <c r="F341" s="60"/>
      <c r="G341" s="59"/>
      <c r="H341" s="248">
        <f t="shared" si="38"/>
        <v>1</v>
      </c>
      <c r="I341" s="117">
        <f t="shared" si="33"/>
        <v>0</v>
      </c>
      <c r="J341" s="117">
        <f t="shared" si="34"/>
        <v>0</v>
      </c>
      <c r="K341" s="117">
        <f t="shared" si="35"/>
        <v>0</v>
      </c>
      <c r="L341" s="117">
        <f t="shared" si="36"/>
        <v>0</v>
      </c>
      <c r="M341" s="117">
        <f t="shared" si="37"/>
        <v>0</v>
      </c>
      <c r="N341" s="271"/>
      <c r="O341" s="276"/>
      <c r="P341" s="292"/>
      <c r="Q341" s="274"/>
      <c r="R341" s="274"/>
      <c r="S341" s="274"/>
      <c r="T341" s="274"/>
      <c r="U341" s="274"/>
      <c r="V341" s="274"/>
      <c r="W341" s="274"/>
      <c r="X341" s="274"/>
      <c r="Y341" s="274"/>
      <c r="Z341" s="274"/>
    </row>
    <row r="342" spans="1:26" x14ac:dyDescent="0.3">
      <c r="A342" s="241"/>
      <c r="B342" s="2"/>
      <c r="C342" s="2"/>
      <c r="D342" s="3"/>
      <c r="E342" s="59"/>
      <c r="F342" s="60"/>
      <c r="G342" s="59"/>
      <c r="H342" s="248">
        <f t="shared" si="38"/>
        <v>1</v>
      </c>
      <c r="I342" s="117">
        <f t="shared" si="33"/>
        <v>0</v>
      </c>
      <c r="J342" s="117">
        <f>F342*I342</f>
        <v>0</v>
      </c>
      <c r="K342" s="117">
        <f>$K$13*J342</f>
        <v>0</v>
      </c>
      <c r="L342" s="117">
        <f>K342*G342</f>
        <v>0</v>
      </c>
      <c r="M342" s="117">
        <f>K342*H342</f>
        <v>0</v>
      </c>
      <c r="N342" s="271"/>
      <c r="O342" s="276"/>
      <c r="P342" s="292"/>
      <c r="Q342" s="274"/>
      <c r="R342" s="274"/>
      <c r="S342" s="274"/>
      <c r="T342" s="274"/>
      <c r="U342" s="274"/>
      <c r="V342" s="274"/>
      <c r="W342" s="274"/>
      <c r="X342" s="274"/>
      <c r="Y342" s="274"/>
      <c r="Z342" s="274"/>
    </row>
    <row r="343" spans="1:26" x14ac:dyDescent="0.3">
      <c r="A343" s="241"/>
      <c r="B343" s="2"/>
      <c r="C343" s="2"/>
      <c r="D343" s="3"/>
      <c r="E343" s="59"/>
      <c r="F343" s="60"/>
      <c r="G343" s="59"/>
      <c r="H343" s="248">
        <f t="shared" si="38"/>
        <v>1</v>
      </c>
      <c r="I343" s="117">
        <f t="shared" si="33"/>
        <v>0</v>
      </c>
      <c r="J343" s="117">
        <f t="shared" si="34"/>
        <v>0</v>
      </c>
      <c r="K343" s="117">
        <f t="shared" si="35"/>
        <v>0</v>
      </c>
      <c r="L343" s="117">
        <f t="shared" si="36"/>
        <v>0</v>
      </c>
      <c r="M343" s="117">
        <f t="shared" si="37"/>
        <v>0</v>
      </c>
      <c r="N343" s="271"/>
      <c r="O343" s="276"/>
      <c r="P343" s="292"/>
      <c r="Q343" s="274"/>
      <c r="R343" s="274"/>
      <c r="S343" s="274"/>
      <c r="T343" s="274"/>
      <c r="U343" s="274"/>
      <c r="V343" s="274"/>
      <c r="W343" s="274"/>
      <c r="X343" s="274"/>
      <c r="Y343" s="274"/>
      <c r="Z343" s="274"/>
    </row>
    <row r="344" spans="1:26" x14ac:dyDescent="0.3">
      <c r="A344" s="241"/>
      <c r="B344" s="2"/>
      <c r="C344" s="2"/>
      <c r="D344" s="3"/>
      <c r="E344" s="59"/>
      <c r="F344" s="60"/>
      <c r="G344" s="59"/>
      <c r="H344" s="248">
        <f t="shared" si="38"/>
        <v>1</v>
      </c>
      <c r="I344" s="117">
        <f t="shared" si="33"/>
        <v>0</v>
      </c>
      <c r="J344" s="117">
        <f t="shared" si="34"/>
        <v>0</v>
      </c>
      <c r="K344" s="117">
        <f t="shared" si="35"/>
        <v>0</v>
      </c>
      <c r="L344" s="117">
        <f t="shared" si="36"/>
        <v>0</v>
      </c>
      <c r="M344" s="117">
        <f t="shared" si="37"/>
        <v>0</v>
      </c>
      <c r="N344" s="271"/>
      <c r="O344" s="276"/>
      <c r="P344" s="292"/>
      <c r="Q344" s="274"/>
      <c r="R344" s="274"/>
      <c r="S344" s="274"/>
      <c r="T344" s="274"/>
      <c r="U344" s="274"/>
      <c r="V344" s="274"/>
      <c r="W344" s="274"/>
      <c r="X344" s="274"/>
      <c r="Y344" s="274"/>
      <c r="Z344" s="274"/>
    </row>
    <row r="345" spans="1:26" x14ac:dyDescent="0.3">
      <c r="A345" s="241"/>
      <c r="B345" s="2"/>
      <c r="C345" s="2"/>
      <c r="D345" s="3"/>
      <c r="E345" s="59"/>
      <c r="F345" s="60"/>
      <c r="G345" s="59"/>
      <c r="H345" s="248">
        <f t="shared" si="10"/>
        <v>1</v>
      </c>
      <c r="I345" s="117">
        <f t="shared" si="8"/>
        <v>0</v>
      </c>
      <c r="J345" s="117">
        <f t="shared" si="7"/>
        <v>0</v>
      </c>
      <c r="K345" s="117">
        <f t="shared" si="9"/>
        <v>0</v>
      </c>
      <c r="L345" s="117">
        <f t="shared" si="11"/>
        <v>0</v>
      </c>
      <c r="M345" s="117">
        <f t="shared" si="12"/>
        <v>0</v>
      </c>
      <c r="N345" s="271"/>
      <c r="O345" s="276"/>
      <c r="P345" s="292"/>
      <c r="Q345" s="274"/>
      <c r="R345" s="274"/>
      <c r="S345" s="274"/>
      <c r="T345" s="274"/>
      <c r="U345" s="274"/>
      <c r="V345" s="274"/>
      <c r="W345" s="274"/>
      <c r="X345" s="274"/>
      <c r="Y345" s="274"/>
      <c r="Z345" s="274"/>
    </row>
    <row r="346" spans="1:26" x14ac:dyDescent="0.3">
      <c r="A346" s="241"/>
      <c r="B346" s="2"/>
      <c r="C346" s="2"/>
      <c r="D346" s="3"/>
      <c r="E346" s="59"/>
      <c r="F346" s="60"/>
      <c r="G346" s="59"/>
      <c r="H346" s="248">
        <f t="shared" si="10"/>
        <v>1</v>
      </c>
      <c r="I346" s="117">
        <f t="shared" si="8"/>
        <v>0</v>
      </c>
      <c r="J346" s="117">
        <f t="shared" si="7"/>
        <v>0</v>
      </c>
      <c r="K346" s="117">
        <f t="shared" si="9"/>
        <v>0</v>
      </c>
      <c r="L346" s="117">
        <f t="shared" si="11"/>
        <v>0</v>
      </c>
      <c r="M346" s="117">
        <f t="shared" si="12"/>
        <v>0</v>
      </c>
      <c r="N346" s="271"/>
      <c r="O346" s="276"/>
      <c r="P346" s="292"/>
      <c r="Q346" s="274"/>
      <c r="R346" s="274"/>
      <c r="S346" s="274"/>
      <c r="T346" s="274"/>
      <c r="U346" s="274"/>
      <c r="V346" s="274"/>
      <c r="W346" s="274"/>
      <c r="X346" s="274"/>
      <c r="Y346" s="274"/>
      <c r="Z346" s="274"/>
    </row>
    <row r="347" spans="1:26" x14ac:dyDescent="0.3">
      <c r="A347" s="241"/>
      <c r="B347" s="2"/>
      <c r="C347" s="2"/>
      <c r="D347" s="3"/>
      <c r="E347" s="59"/>
      <c r="F347" s="60"/>
      <c r="G347" s="59"/>
      <c r="H347" s="248">
        <f t="shared" si="10"/>
        <v>1</v>
      </c>
      <c r="I347" s="117">
        <f t="shared" si="8"/>
        <v>0</v>
      </c>
      <c r="J347" s="117">
        <f t="shared" si="7"/>
        <v>0</v>
      </c>
      <c r="K347" s="117">
        <f t="shared" si="9"/>
        <v>0</v>
      </c>
      <c r="L347" s="117">
        <f t="shared" si="11"/>
        <v>0</v>
      </c>
      <c r="M347" s="117">
        <f t="shared" si="12"/>
        <v>0</v>
      </c>
      <c r="N347" s="271"/>
      <c r="O347" s="276"/>
      <c r="P347" s="292"/>
      <c r="Q347" s="274"/>
      <c r="R347" s="274"/>
      <c r="S347" s="274"/>
      <c r="T347" s="274"/>
      <c r="U347" s="274"/>
      <c r="V347" s="274"/>
      <c r="W347" s="274"/>
      <c r="X347" s="274"/>
      <c r="Y347" s="274"/>
      <c r="Z347" s="274"/>
    </row>
    <row r="348" spans="1:26" x14ac:dyDescent="0.3">
      <c r="A348" s="241"/>
      <c r="B348" s="2"/>
      <c r="C348" s="2"/>
      <c r="D348" s="3"/>
      <c r="E348" s="59"/>
      <c r="F348" s="60"/>
      <c r="G348" s="59"/>
      <c r="H348" s="248">
        <f t="shared" si="10"/>
        <v>1</v>
      </c>
      <c r="I348" s="117">
        <f t="shared" si="8"/>
        <v>0</v>
      </c>
      <c r="J348" s="117">
        <f t="shared" si="7"/>
        <v>0</v>
      </c>
      <c r="K348" s="117">
        <f t="shared" si="9"/>
        <v>0</v>
      </c>
      <c r="L348" s="117">
        <f t="shared" si="11"/>
        <v>0</v>
      </c>
      <c r="M348" s="117">
        <f t="shared" si="12"/>
        <v>0</v>
      </c>
      <c r="N348" s="271"/>
      <c r="O348" s="276"/>
      <c r="P348" s="292"/>
      <c r="Q348" s="274"/>
      <c r="R348" s="274"/>
      <c r="S348" s="274"/>
      <c r="T348" s="274"/>
      <c r="U348" s="274"/>
      <c r="V348" s="274"/>
      <c r="W348" s="274"/>
      <c r="X348" s="274"/>
      <c r="Y348" s="274"/>
      <c r="Z348" s="274"/>
    </row>
    <row r="349" spans="1:26" x14ac:dyDescent="0.3">
      <c r="A349" s="241"/>
      <c r="B349" s="2"/>
      <c r="C349" s="2"/>
      <c r="D349" s="3"/>
      <c r="E349" s="59"/>
      <c r="F349" s="60"/>
      <c r="G349" s="59"/>
      <c r="H349" s="248">
        <f t="shared" si="10"/>
        <v>1</v>
      </c>
      <c r="I349" s="117">
        <f t="shared" si="8"/>
        <v>0</v>
      </c>
      <c r="J349" s="117">
        <f t="shared" si="7"/>
        <v>0</v>
      </c>
      <c r="K349" s="117">
        <f t="shared" si="9"/>
        <v>0</v>
      </c>
      <c r="L349" s="117">
        <f t="shared" si="11"/>
        <v>0</v>
      </c>
      <c r="M349" s="117">
        <f t="shared" si="12"/>
        <v>0</v>
      </c>
      <c r="N349" s="271"/>
      <c r="O349" s="276"/>
      <c r="P349" s="292"/>
      <c r="Q349" s="274"/>
      <c r="R349" s="274"/>
      <c r="S349" s="274"/>
      <c r="T349" s="274"/>
      <c r="U349" s="274"/>
      <c r="V349" s="274"/>
      <c r="W349" s="274"/>
      <c r="X349" s="274"/>
      <c r="Y349" s="274"/>
      <c r="Z349" s="274"/>
    </row>
    <row r="350" spans="1:26" x14ac:dyDescent="0.3">
      <c r="A350" s="241"/>
      <c r="B350" s="2"/>
      <c r="C350" s="2"/>
      <c r="D350" s="3"/>
      <c r="E350" s="59"/>
      <c r="F350" s="60"/>
      <c r="G350" s="59"/>
      <c r="H350" s="248">
        <f t="shared" si="10"/>
        <v>1</v>
      </c>
      <c r="I350" s="117">
        <f t="shared" si="8"/>
        <v>0</v>
      </c>
      <c r="J350" s="117">
        <f t="shared" si="7"/>
        <v>0</v>
      </c>
      <c r="K350" s="117">
        <f t="shared" si="9"/>
        <v>0</v>
      </c>
      <c r="L350" s="117">
        <f t="shared" si="11"/>
        <v>0</v>
      </c>
      <c r="M350" s="117">
        <f t="shared" si="12"/>
        <v>0</v>
      </c>
      <c r="N350" s="271"/>
      <c r="O350" s="276"/>
      <c r="P350" s="292"/>
      <c r="Q350" s="274"/>
      <c r="R350" s="274"/>
      <c r="S350" s="274"/>
      <c r="T350" s="274"/>
      <c r="U350" s="274"/>
      <c r="V350" s="274"/>
      <c r="W350" s="274"/>
      <c r="X350" s="274"/>
      <c r="Y350" s="274"/>
      <c r="Z350" s="274"/>
    </row>
    <row r="351" spans="1:26" x14ac:dyDescent="0.3">
      <c r="A351" s="241"/>
      <c r="B351" s="2"/>
      <c r="C351" s="2"/>
      <c r="D351" s="3"/>
      <c r="E351" s="59"/>
      <c r="F351" s="60"/>
      <c r="G351" s="59"/>
      <c r="H351" s="248">
        <f t="shared" si="10"/>
        <v>1</v>
      </c>
      <c r="I351" s="117">
        <f t="shared" si="8"/>
        <v>0</v>
      </c>
      <c r="J351" s="117">
        <f t="shared" si="7"/>
        <v>0</v>
      </c>
      <c r="K351" s="117">
        <f t="shared" si="9"/>
        <v>0</v>
      </c>
      <c r="L351" s="117">
        <f t="shared" si="11"/>
        <v>0</v>
      </c>
      <c r="M351" s="117">
        <f t="shared" si="12"/>
        <v>0</v>
      </c>
      <c r="N351" s="271"/>
      <c r="O351" s="276"/>
      <c r="P351" s="292"/>
      <c r="Q351" s="274"/>
      <c r="R351" s="274"/>
      <c r="S351" s="274"/>
      <c r="T351" s="274"/>
      <c r="U351" s="274"/>
      <c r="V351" s="274"/>
      <c r="W351" s="274"/>
      <c r="X351" s="274"/>
      <c r="Y351" s="274"/>
      <c r="Z351" s="274"/>
    </row>
    <row r="352" spans="1:26" x14ac:dyDescent="0.3">
      <c r="A352" s="241"/>
      <c r="B352" s="2"/>
      <c r="C352" s="2"/>
      <c r="D352" s="3"/>
      <c r="E352" s="59"/>
      <c r="F352" s="60"/>
      <c r="G352" s="59"/>
      <c r="H352" s="248">
        <f t="shared" si="10"/>
        <v>1</v>
      </c>
      <c r="I352" s="117">
        <f t="shared" si="8"/>
        <v>0</v>
      </c>
      <c r="J352" s="117">
        <f t="shared" si="7"/>
        <v>0</v>
      </c>
      <c r="K352" s="117">
        <f t="shared" si="9"/>
        <v>0</v>
      </c>
      <c r="L352" s="117">
        <f t="shared" si="11"/>
        <v>0</v>
      </c>
      <c r="M352" s="117">
        <f t="shared" si="12"/>
        <v>0</v>
      </c>
      <c r="N352" s="271"/>
      <c r="O352" s="276"/>
      <c r="P352" s="292"/>
      <c r="Q352" s="274"/>
      <c r="R352" s="274"/>
      <c r="S352" s="274"/>
      <c r="T352" s="274"/>
      <c r="U352" s="274"/>
      <c r="V352" s="274"/>
      <c r="W352" s="274"/>
      <c r="X352" s="274"/>
      <c r="Y352" s="274"/>
      <c r="Z352" s="274"/>
    </row>
    <row r="353" spans="1:26" x14ac:dyDescent="0.3">
      <c r="A353" s="241"/>
      <c r="B353" s="2"/>
      <c r="C353" s="2"/>
      <c r="D353" s="3"/>
      <c r="E353" s="59"/>
      <c r="F353" s="60"/>
      <c r="G353" s="59"/>
      <c r="H353" s="248">
        <f t="shared" si="10"/>
        <v>1</v>
      </c>
      <c r="I353" s="117">
        <f t="shared" si="8"/>
        <v>0</v>
      </c>
      <c r="J353" s="117">
        <f t="shared" si="7"/>
        <v>0</v>
      </c>
      <c r="K353" s="117">
        <f t="shared" si="9"/>
        <v>0</v>
      </c>
      <c r="L353" s="117">
        <f t="shared" si="11"/>
        <v>0</v>
      </c>
      <c r="M353" s="117">
        <f t="shared" si="12"/>
        <v>0</v>
      </c>
      <c r="N353" s="271"/>
      <c r="O353" s="276"/>
      <c r="P353" s="292"/>
      <c r="Q353" s="274"/>
      <c r="R353" s="274"/>
      <c r="S353" s="274"/>
      <c r="T353" s="274"/>
      <c r="U353" s="274"/>
      <c r="V353" s="274"/>
      <c r="W353" s="274"/>
      <c r="X353" s="274"/>
      <c r="Y353" s="274"/>
      <c r="Z353" s="274"/>
    </row>
    <row r="354" spans="1:26" x14ac:dyDescent="0.3">
      <c r="A354" s="241"/>
      <c r="B354" s="2"/>
      <c r="C354" s="2"/>
      <c r="D354" s="3"/>
      <c r="E354" s="59"/>
      <c r="F354" s="60"/>
      <c r="G354" s="59"/>
      <c r="H354" s="248">
        <f t="shared" si="10"/>
        <v>1</v>
      </c>
      <c r="I354" s="117">
        <f t="shared" si="8"/>
        <v>0</v>
      </c>
      <c r="J354" s="117">
        <f t="shared" si="7"/>
        <v>0</v>
      </c>
      <c r="K354" s="117">
        <f t="shared" si="9"/>
        <v>0</v>
      </c>
      <c r="L354" s="117">
        <f t="shared" si="11"/>
        <v>0</v>
      </c>
      <c r="M354" s="117">
        <f t="shared" si="12"/>
        <v>0</v>
      </c>
      <c r="N354" s="271"/>
      <c r="O354" s="276"/>
      <c r="P354" s="292"/>
      <c r="Q354" s="274"/>
      <c r="R354" s="274"/>
      <c r="S354" s="274"/>
      <c r="T354" s="274"/>
      <c r="U354" s="274"/>
      <c r="V354" s="274"/>
      <c r="W354" s="274"/>
      <c r="X354" s="274"/>
      <c r="Y354" s="274"/>
      <c r="Z354" s="274"/>
    </row>
    <row r="355" spans="1:26" x14ac:dyDescent="0.3">
      <c r="A355" s="241"/>
      <c r="B355" s="2"/>
      <c r="C355" s="2"/>
      <c r="D355" s="3"/>
      <c r="E355" s="59"/>
      <c r="F355" s="60"/>
      <c r="G355" s="59"/>
      <c r="H355" s="248">
        <f t="shared" si="10"/>
        <v>1</v>
      </c>
      <c r="I355" s="117">
        <f t="shared" si="8"/>
        <v>0</v>
      </c>
      <c r="J355" s="117">
        <f t="shared" si="7"/>
        <v>0</v>
      </c>
      <c r="K355" s="117">
        <f t="shared" si="9"/>
        <v>0</v>
      </c>
      <c r="L355" s="117">
        <f t="shared" si="11"/>
        <v>0</v>
      </c>
      <c r="M355" s="117">
        <f t="shared" si="12"/>
        <v>0</v>
      </c>
      <c r="N355" s="271"/>
      <c r="O355" s="276"/>
      <c r="P355" s="292"/>
      <c r="Q355" s="274"/>
      <c r="R355" s="274"/>
      <c r="S355" s="274"/>
      <c r="T355" s="274"/>
      <c r="U355" s="274"/>
      <c r="V355" s="274"/>
      <c r="W355" s="274"/>
      <c r="X355" s="274"/>
      <c r="Y355" s="274"/>
      <c r="Z355" s="274"/>
    </row>
    <row r="356" spans="1:26" x14ac:dyDescent="0.3">
      <c r="A356" s="241"/>
      <c r="B356" s="2"/>
      <c r="C356" s="2"/>
      <c r="D356" s="3"/>
      <c r="E356" s="59"/>
      <c r="F356" s="60"/>
      <c r="G356" s="59"/>
      <c r="H356" s="248">
        <f t="shared" si="10"/>
        <v>1</v>
      </c>
      <c r="I356" s="117">
        <f t="shared" si="8"/>
        <v>0</v>
      </c>
      <c r="J356" s="117">
        <f t="shared" si="7"/>
        <v>0</v>
      </c>
      <c r="K356" s="117">
        <f t="shared" si="9"/>
        <v>0</v>
      </c>
      <c r="L356" s="117">
        <f t="shared" si="11"/>
        <v>0</v>
      </c>
      <c r="M356" s="117">
        <f t="shared" si="12"/>
        <v>0</v>
      </c>
      <c r="N356" s="271"/>
      <c r="O356" s="276"/>
      <c r="P356" s="292"/>
      <c r="Q356" s="274"/>
      <c r="R356" s="274"/>
      <c r="S356" s="274"/>
      <c r="T356" s="274"/>
      <c r="U356" s="274"/>
      <c r="V356" s="274"/>
      <c r="W356" s="274"/>
      <c r="X356" s="274"/>
      <c r="Y356" s="274"/>
      <c r="Z356" s="274"/>
    </row>
    <row r="357" spans="1:26" x14ac:dyDescent="0.3">
      <c r="A357" s="241"/>
      <c r="B357" s="2"/>
      <c r="C357" s="2"/>
      <c r="D357" s="3"/>
      <c r="E357" s="59"/>
      <c r="F357" s="60"/>
      <c r="G357" s="59"/>
      <c r="H357" s="248">
        <f t="shared" si="10"/>
        <v>1</v>
      </c>
      <c r="I357" s="117">
        <f t="shared" si="8"/>
        <v>0</v>
      </c>
      <c r="J357" s="117">
        <f t="shared" si="7"/>
        <v>0</v>
      </c>
      <c r="K357" s="117">
        <f t="shared" si="9"/>
        <v>0</v>
      </c>
      <c r="L357" s="117">
        <f t="shared" si="11"/>
        <v>0</v>
      </c>
      <c r="M357" s="117">
        <f t="shared" si="12"/>
        <v>0</v>
      </c>
      <c r="N357" s="271"/>
      <c r="O357" s="276"/>
      <c r="P357" s="292"/>
      <c r="Q357" s="274"/>
      <c r="R357" s="274"/>
      <c r="S357" s="274"/>
      <c r="T357" s="274"/>
      <c r="U357" s="274"/>
      <c r="V357" s="274"/>
      <c r="W357" s="274"/>
      <c r="X357" s="274"/>
      <c r="Y357" s="274"/>
      <c r="Z357" s="274"/>
    </row>
    <row r="358" spans="1:26" x14ac:dyDescent="0.3">
      <c r="A358" s="241"/>
      <c r="B358" s="2"/>
      <c r="C358" s="2"/>
      <c r="D358" s="3"/>
      <c r="E358" s="59"/>
      <c r="F358" s="60"/>
      <c r="G358" s="59"/>
      <c r="H358" s="248">
        <f t="shared" si="10"/>
        <v>1</v>
      </c>
      <c r="I358" s="117">
        <f t="shared" si="8"/>
        <v>0</v>
      </c>
      <c r="J358" s="117">
        <f t="shared" si="7"/>
        <v>0</v>
      </c>
      <c r="K358" s="117">
        <f t="shared" si="9"/>
        <v>0</v>
      </c>
      <c r="L358" s="117">
        <f t="shared" si="11"/>
        <v>0</v>
      </c>
      <c r="M358" s="117">
        <f t="shared" si="12"/>
        <v>0</v>
      </c>
      <c r="N358" s="271"/>
      <c r="O358" s="276"/>
      <c r="P358" s="292"/>
      <c r="Q358" s="274"/>
      <c r="R358" s="274"/>
      <c r="S358" s="274"/>
      <c r="T358" s="274"/>
      <c r="U358" s="274"/>
      <c r="V358" s="274"/>
      <c r="W358" s="274"/>
      <c r="X358" s="274"/>
      <c r="Y358" s="274"/>
      <c r="Z358" s="274"/>
    </row>
    <row r="359" spans="1:26" x14ac:dyDescent="0.3">
      <c r="A359" s="241"/>
      <c r="B359" s="2"/>
      <c r="C359" s="2"/>
      <c r="D359" s="3"/>
      <c r="E359" s="59"/>
      <c r="F359" s="60"/>
      <c r="G359" s="59"/>
      <c r="H359" s="248">
        <f t="shared" si="10"/>
        <v>1</v>
      </c>
      <c r="I359" s="117">
        <f t="shared" si="8"/>
        <v>0</v>
      </c>
      <c r="J359" s="117">
        <f t="shared" si="7"/>
        <v>0</v>
      </c>
      <c r="K359" s="117">
        <f t="shared" si="9"/>
        <v>0</v>
      </c>
      <c r="L359" s="117">
        <f t="shared" si="11"/>
        <v>0</v>
      </c>
      <c r="M359" s="117">
        <f t="shared" si="12"/>
        <v>0</v>
      </c>
      <c r="N359" s="271"/>
      <c r="O359" s="276"/>
      <c r="P359" s="292"/>
      <c r="Q359" s="274"/>
      <c r="R359" s="274"/>
      <c r="S359" s="274"/>
      <c r="T359" s="274"/>
      <c r="U359" s="274"/>
      <c r="V359" s="274"/>
      <c r="W359" s="274"/>
      <c r="X359" s="274"/>
      <c r="Y359" s="274"/>
      <c r="Z359" s="274"/>
    </row>
    <row r="360" spans="1:26" x14ac:dyDescent="0.3">
      <c r="A360" s="241"/>
      <c r="B360" s="2"/>
      <c r="C360" s="2"/>
      <c r="D360" s="3"/>
      <c r="E360" s="59"/>
      <c r="F360" s="60"/>
      <c r="G360" s="59"/>
      <c r="H360" s="248">
        <f t="shared" si="10"/>
        <v>1</v>
      </c>
      <c r="I360" s="117">
        <f t="shared" si="8"/>
        <v>0</v>
      </c>
      <c r="J360" s="117">
        <f t="shared" si="7"/>
        <v>0</v>
      </c>
      <c r="K360" s="117">
        <f t="shared" si="9"/>
        <v>0</v>
      </c>
      <c r="L360" s="117">
        <f t="shared" si="11"/>
        <v>0</v>
      </c>
      <c r="M360" s="117">
        <f t="shared" si="12"/>
        <v>0</v>
      </c>
      <c r="N360" s="271"/>
      <c r="O360" s="276"/>
      <c r="P360" s="292"/>
      <c r="Q360" s="274"/>
      <c r="R360" s="274"/>
      <c r="S360" s="274"/>
      <c r="T360" s="274"/>
      <c r="U360" s="274"/>
      <c r="V360" s="274"/>
      <c r="W360" s="274"/>
      <c r="X360" s="274"/>
      <c r="Y360" s="274"/>
      <c r="Z360" s="274"/>
    </row>
    <row r="361" spans="1:26" x14ac:dyDescent="0.3">
      <c r="A361" s="241"/>
      <c r="B361" s="2"/>
      <c r="C361" s="2"/>
      <c r="D361" s="3"/>
      <c r="E361" s="59"/>
      <c r="F361" s="60"/>
      <c r="G361" s="59"/>
      <c r="H361" s="248">
        <f t="shared" si="10"/>
        <v>1</v>
      </c>
      <c r="I361" s="117">
        <f t="shared" si="8"/>
        <v>0</v>
      </c>
      <c r="J361" s="117">
        <f t="shared" si="7"/>
        <v>0</v>
      </c>
      <c r="K361" s="117">
        <f t="shared" si="9"/>
        <v>0</v>
      </c>
      <c r="L361" s="117">
        <f t="shared" si="11"/>
        <v>0</v>
      </c>
      <c r="M361" s="117">
        <f t="shared" si="12"/>
        <v>0</v>
      </c>
      <c r="N361" s="271"/>
      <c r="O361" s="276"/>
      <c r="P361" s="292"/>
      <c r="Q361" s="274"/>
      <c r="R361" s="274"/>
      <c r="S361" s="274"/>
      <c r="T361" s="274"/>
      <c r="U361" s="274"/>
      <c r="V361" s="274"/>
      <c r="W361" s="274"/>
      <c r="X361" s="274"/>
      <c r="Y361" s="274"/>
      <c r="Z361" s="274"/>
    </row>
    <row r="362" spans="1:26" ht="15" thickBot="1" x14ac:dyDescent="0.35">
      <c r="A362" s="242"/>
      <c r="B362" s="243"/>
      <c r="C362" s="243"/>
      <c r="D362" s="244"/>
      <c r="E362" s="245"/>
      <c r="F362" s="246"/>
      <c r="G362" s="245"/>
      <c r="H362" s="254">
        <f t="shared" si="10"/>
        <v>1</v>
      </c>
      <c r="I362" s="157">
        <f t="shared" si="8"/>
        <v>0</v>
      </c>
      <c r="J362" s="157">
        <f t="shared" si="7"/>
        <v>0</v>
      </c>
      <c r="K362" s="157">
        <f t="shared" si="9"/>
        <v>0</v>
      </c>
      <c r="L362" s="157">
        <f t="shared" si="11"/>
        <v>0</v>
      </c>
      <c r="M362" s="157">
        <f t="shared" si="12"/>
        <v>0</v>
      </c>
      <c r="N362" s="272"/>
      <c r="O362" s="276"/>
      <c r="P362" s="292"/>
      <c r="Q362" s="274"/>
      <c r="R362" s="274"/>
      <c r="S362" s="274"/>
      <c r="T362" s="274"/>
      <c r="U362" s="274"/>
      <c r="V362" s="274"/>
      <c r="W362" s="274"/>
      <c r="X362" s="274"/>
      <c r="Y362" s="274"/>
      <c r="Z362" s="274"/>
    </row>
    <row r="363" spans="1:26" s="274" customFormat="1" x14ac:dyDescent="0.3">
      <c r="D363" s="236"/>
      <c r="N363" s="44"/>
    </row>
    <row r="364" spans="1:26" s="274" customFormat="1" x14ac:dyDescent="0.3">
      <c r="D364" s="236"/>
      <c r="N364" s="44"/>
    </row>
    <row r="365" spans="1:26" s="274" customFormat="1" x14ac:dyDescent="0.3">
      <c r="D365" s="236"/>
      <c r="N365" s="44"/>
    </row>
    <row r="366" spans="1:26" s="274" customFormat="1" x14ac:dyDescent="0.3">
      <c r="D366" s="236"/>
      <c r="N366" s="44"/>
    </row>
    <row r="367" spans="1:26" s="274" customFormat="1" x14ac:dyDescent="0.3">
      <c r="D367" s="236"/>
      <c r="N367" s="44"/>
    </row>
    <row r="368" spans="1:26" s="274" customFormat="1" x14ac:dyDescent="0.3">
      <c r="D368" s="236"/>
      <c r="N368" s="44"/>
    </row>
    <row r="369" spans="4:14" s="274" customFormat="1" x14ac:dyDescent="0.3">
      <c r="D369" s="236"/>
      <c r="N369" s="44"/>
    </row>
    <row r="370" spans="4:14" s="274" customFormat="1" x14ac:dyDescent="0.3">
      <c r="D370" s="236"/>
      <c r="N370" s="44"/>
    </row>
    <row r="371" spans="4:14" s="274" customFormat="1" x14ac:dyDescent="0.3">
      <c r="D371" s="236"/>
      <c r="N371" s="44"/>
    </row>
    <row r="372" spans="4:14" s="274" customFormat="1" x14ac:dyDescent="0.3">
      <c r="D372" s="236"/>
      <c r="N372" s="44"/>
    </row>
    <row r="373" spans="4:14" s="274" customFormat="1" x14ac:dyDescent="0.3">
      <c r="D373" s="236"/>
      <c r="N373" s="44"/>
    </row>
    <row r="374" spans="4:14" s="274" customFormat="1" x14ac:dyDescent="0.3">
      <c r="D374" s="236"/>
      <c r="N374" s="44"/>
    </row>
    <row r="375" spans="4:14" s="274" customFormat="1" x14ac:dyDescent="0.3">
      <c r="D375" s="236"/>
      <c r="N375" s="44"/>
    </row>
    <row r="376" spans="4:14" s="274" customFormat="1" x14ac:dyDescent="0.3">
      <c r="D376" s="236"/>
      <c r="N376" s="44"/>
    </row>
    <row r="377" spans="4:14" s="274" customFormat="1" x14ac:dyDescent="0.3">
      <c r="D377" s="236"/>
      <c r="N377" s="44"/>
    </row>
    <row r="378" spans="4:14" s="274" customFormat="1" x14ac:dyDescent="0.3">
      <c r="D378" s="236"/>
      <c r="N378" s="44"/>
    </row>
    <row r="379" spans="4:14" s="274" customFormat="1" x14ac:dyDescent="0.3">
      <c r="D379" s="236"/>
      <c r="N379" s="44"/>
    </row>
    <row r="380" spans="4:14" s="274" customFormat="1" x14ac:dyDescent="0.3">
      <c r="D380" s="236"/>
      <c r="N380" s="44"/>
    </row>
    <row r="381" spans="4:14" s="274" customFormat="1" x14ac:dyDescent="0.3">
      <c r="D381" s="236"/>
      <c r="N381" s="44"/>
    </row>
    <row r="382" spans="4:14" s="274" customFormat="1" x14ac:dyDescent="0.3">
      <c r="D382" s="236"/>
      <c r="N382" s="44"/>
    </row>
    <row r="383" spans="4:14" s="274" customFormat="1" x14ac:dyDescent="0.3">
      <c r="D383" s="236"/>
      <c r="N383" s="44"/>
    </row>
    <row r="384" spans="4:14" s="274" customFormat="1" x14ac:dyDescent="0.3">
      <c r="D384" s="236"/>
      <c r="N384" s="44"/>
    </row>
    <row r="385" spans="4:14" s="274" customFormat="1" x14ac:dyDescent="0.3">
      <c r="D385" s="236"/>
      <c r="N385" s="44"/>
    </row>
    <row r="386" spans="4:14" s="274" customFormat="1" x14ac:dyDescent="0.3">
      <c r="D386" s="236"/>
      <c r="N386" s="44"/>
    </row>
    <row r="387" spans="4:14" s="274" customFormat="1" x14ac:dyDescent="0.3">
      <c r="D387" s="236"/>
      <c r="N387" s="44"/>
    </row>
    <row r="388" spans="4:14" s="274" customFormat="1" x14ac:dyDescent="0.3">
      <c r="D388" s="236"/>
      <c r="N388" s="44"/>
    </row>
    <row r="389" spans="4:14" s="274" customFormat="1" x14ac:dyDescent="0.3">
      <c r="D389" s="236"/>
      <c r="N389" s="44"/>
    </row>
    <row r="390" spans="4:14" s="274" customFormat="1" x14ac:dyDescent="0.3">
      <c r="D390" s="236"/>
      <c r="N390" s="44"/>
    </row>
    <row r="391" spans="4:14" s="274" customFormat="1" x14ac:dyDescent="0.3">
      <c r="D391" s="236"/>
      <c r="N391" s="44"/>
    </row>
    <row r="392" spans="4:14" s="274" customFormat="1" x14ac:dyDescent="0.3">
      <c r="D392" s="236"/>
      <c r="N392" s="44"/>
    </row>
    <row r="393" spans="4:14" s="274" customFormat="1" x14ac:dyDescent="0.3">
      <c r="D393" s="236"/>
      <c r="N393" s="44"/>
    </row>
    <row r="394" spans="4:14" s="274" customFormat="1" x14ac:dyDescent="0.3">
      <c r="D394" s="236"/>
      <c r="N394" s="44"/>
    </row>
    <row r="395" spans="4:14" s="274" customFormat="1" x14ac:dyDescent="0.3">
      <c r="D395" s="236"/>
      <c r="N395" s="44"/>
    </row>
    <row r="396" spans="4:14" s="274" customFormat="1" x14ac:dyDescent="0.3">
      <c r="D396" s="236"/>
      <c r="N396" s="44"/>
    </row>
    <row r="397" spans="4:14" s="274" customFormat="1" x14ac:dyDescent="0.3">
      <c r="D397" s="236"/>
      <c r="N397" s="44"/>
    </row>
    <row r="398" spans="4:14" s="274" customFormat="1" x14ac:dyDescent="0.3">
      <c r="D398" s="236"/>
      <c r="N398" s="44"/>
    </row>
    <row r="399" spans="4:14" s="274" customFormat="1" x14ac:dyDescent="0.3">
      <c r="D399" s="236"/>
      <c r="N399" s="44"/>
    </row>
    <row r="400" spans="4:14" s="274" customFormat="1" x14ac:dyDescent="0.3">
      <c r="D400" s="236"/>
      <c r="N400" s="44"/>
    </row>
    <row r="401" spans="4:14" s="274" customFormat="1" x14ac:dyDescent="0.3">
      <c r="D401" s="236"/>
      <c r="N401" s="44"/>
    </row>
    <row r="402" spans="4:14" s="274" customFormat="1" x14ac:dyDescent="0.3">
      <c r="D402" s="236"/>
      <c r="N402" s="44"/>
    </row>
    <row r="403" spans="4:14" s="274" customFormat="1" x14ac:dyDescent="0.3">
      <c r="D403" s="236"/>
      <c r="N403" s="44"/>
    </row>
    <row r="404" spans="4:14" s="274" customFormat="1" x14ac:dyDescent="0.3">
      <c r="D404" s="236"/>
      <c r="N404" s="44"/>
    </row>
    <row r="405" spans="4:14" s="274" customFormat="1" x14ac:dyDescent="0.3">
      <c r="D405" s="236"/>
      <c r="N405" s="44"/>
    </row>
    <row r="406" spans="4:14" s="274" customFormat="1" x14ac:dyDescent="0.3">
      <c r="D406" s="236"/>
      <c r="N406" s="44"/>
    </row>
    <row r="407" spans="4:14" s="274" customFormat="1" x14ac:dyDescent="0.3">
      <c r="D407" s="236"/>
      <c r="N407" s="44"/>
    </row>
    <row r="408" spans="4:14" s="274" customFormat="1" x14ac:dyDescent="0.3">
      <c r="D408" s="236"/>
      <c r="N408" s="44"/>
    </row>
    <row r="409" spans="4:14" s="274" customFormat="1" x14ac:dyDescent="0.3">
      <c r="D409" s="236"/>
      <c r="N409" s="44"/>
    </row>
    <row r="410" spans="4:14" s="274" customFormat="1" x14ac:dyDescent="0.3">
      <c r="D410" s="236"/>
      <c r="N410" s="44"/>
    </row>
    <row r="411" spans="4:14" s="274" customFormat="1" x14ac:dyDescent="0.3">
      <c r="D411" s="236"/>
      <c r="N411" s="44"/>
    </row>
    <row r="412" spans="4:14" s="274" customFormat="1" x14ac:dyDescent="0.3">
      <c r="D412" s="236"/>
      <c r="N412" s="44"/>
    </row>
    <row r="413" spans="4:14" s="274" customFormat="1" x14ac:dyDescent="0.3">
      <c r="D413" s="236"/>
      <c r="N413" s="44"/>
    </row>
    <row r="414" spans="4:14" s="274" customFormat="1" x14ac:dyDescent="0.3">
      <c r="D414" s="236"/>
      <c r="N414" s="44"/>
    </row>
    <row r="415" spans="4:14" s="274" customFormat="1" x14ac:dyDescent="0.3">
      <c r="D415" s="236"/>
      <c r="N415" s="44"/>
    </row>
    <row r="416" spans="4:14" s="274" customFormat="1" x14ac:dyDescent="0.3">
      <c r="D416" s="236"/>
      <c r="N416" s="44"/>
    </row>
    <row r="417" spans="4:14" s="274" customFormat="1" x14ac:dyDescent="0.3">
      <c r="D417" s="236"/>
      <c r="N417" s="44"/>
    </row>
    <row r="418" spans="4:14" s="274" customFormat="1" x14ac:dyDescent="0.3">
      <c r="D418" s="236"/>
      <c r="N418" s="44"/>
    </row>
    <row r="419" spans="4:14" s="274" customFormat="1" x14ac:dyDescent="0.3">
      <c r="D419" s="236"/>
      <c r="N419" s="44"/>
    </row>
    <row r="420" spans="4:14" s="274" customFormat="1" x14ac:dyDescent="0.3">
      <c r="D420" s="236"/>
      <c r="N420" s="44"/>
    </row>
    <row r="421" spans="4:14" s="274" customFormat="1" x14ac:dyDescent="0.3">
      <c r="D421" s="236"/>
      <c r="N421" s="44"/>
    </row>
    <row r="422" spans="4:14" s="274" customFormat="1" x14ac:dyDescent="0.3">
      <c r="D422" s="236"/>
      <c r="N422" s="44"/>
    </row>
    <row r="423" spans="4:14" s="274" customFormat="1" x14ac:dyDescent="0.3">
      <c r="D423" s="236"/>
      <c r="N423" s="44"/>
    </row>
    <row r="424" spans="4:14" s="274" customFormat="1" x14ac:dyDescent="0.3">
      <c r="D424" s="236"/>
      <c r="N424" s="44"/>
    </row>
    <row r="425" spans="4:14" s="274" customFormat="1" x14ac:dyDescent="0.3">
      <c r="D425" s="236"/>
      <c r="N425" s="44"/>
    </row>
    <row r="426" spans="4:14" s="274" customFormat="1" x14ac:dyDescent="0.3">
      <c r="D426" s="236"/>
      <c r="N426" s="44"/>
    </row>
    <row r="427" spans="4:14" s="274" customFormat="1" x14ac:dyDescent="0.3">
      <c r="D427" s="236"/>
      <c r="N427" s="44"/>
    </row>
    <row r="428" spans="4:14" s="274" customFormat="1" x14ac:dyDescent="0.3">
      <c r="D428" s="236"/>
      <c r="N428" s="44"/>
    </row>
    <row r="429" spans="4:14" s="274" customFormat="1" x14ac:dyDescent="0.3">
      <c r="D429" s="236"/>
      <c r="N429" s="44"/>
    </row>
    <row r="430" spans="4:14" s="274" customFormat="1" x14ac:dyDescent="0.3">
      <c r="D430" s="236"/>
      <c r="N430" s="44"/>
    </row>
    <row r="431" spans="4:14" s="274" customFormat="1" x14ac:dyDescent="0.3">
      <c r="D431" s="236"/>
      <c r="N431" s="44"/>
    </row>
  </sheetData>
  <sheetProtection formatCells="0" formatColumns="0" formatRows="0" insertColumns="0" insertRows="0" insertHyperlinks="0" sort="0"/>
  <mergeCells count="7">
    <mergeCell ref="C14:K16"/>
    <mergeCell ref="D17:K17"/>
    <mergeCell ref="A3:K3"/>
    <mergeCell ref="A1:K1"/>
    <mergeCell ref="A2:K2"/>
    <mergeCell ref="A4:K4"/>
    <mergeCell ref="C5:J5"/>
  </mergeCells>
  <phoneticPr fontId="33" type="noConversion"/>
  <pageMargins left="0.7" right="0.7" top="0.75" bottom="0.75" header="0.3" footer="0.3"/>
  <pageSetup paperSize="8" scale="20"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E80C0DA6-9875-4C51-B8FC-758E3667421B}">
            <xm:f>NOT(ISERROR(SEARCH(Keuzelijst!$M$5,D17)))</xm:f>
            <xm:f>Keuzelijst!$M$5</xm:f>
            <x14:dxf>
              <fill>
                <patternFill>
                  <bgColor theme="7" tint="0.79998168889431442"/>
                </patternFill>
              </fill>
            </x14:dxf>
          </x14:cfRule>
          <xm:sqref>D17:K17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1E9F86D8-4FB8-4A60-A6FD-435C87B9EEB4}">
          <x14:formula1>
            <xm:f>Keuzelijst!$A$4:$A$20</xm:f>
          </x14:formula1>
          <xm:sqref>B21:B362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40AA3-9F7A-4195-93B2-59B568568485}">
  <sheetPr>
    <tabColor theme="7" tint="0.79998168889431442"/>
    <pageSetUpPr fitToPage="1"/>
  </sheetPr>
  <dimension ref="A1:AA154"/>
  <sheetViews>
    <sheetView topLeftCell="A2" zoomScale="70" zoomScaleNormal="70" workbookViewId="0">
      <selection activeCell="N10" sqref="N10"/>
    </sheetView>
  </sheetViews>
  <sheetFormatPr defaultColWidth="8.88671875" defaultRowHeight="14.4" x14ac:dyDescent="0.3"/>
  <cols>
    <col min="1" max="1" width="47.6640625" customWidth="1"/>
    <col min="2" max="2" width="40" customWidth="1"/>
    <col min="3" max="3" width="24.6640625" customWidth="1"/>
    <col min="4" max="5" width="13.88671875" style="1" customWidth="1"/>
    <col min="6" max="6" width="23.88671875" customWidth="1"/>
    <col min="7" max="7" width="21.109375" customWidth="1"/>
    <col min="8" max="8" width="12.5546875" customWidth="1"/>
    <col min="9" max="9" width="11.33203125" customWidth="1"/>
    <col min="10" max="10" width="14.88671875" style="14" customWidth="1"/>
    <col min="11" max="11" width="9.33203125" style="14" customWidth="1"/>
    <col min="12" max="12" width="10.6640625" style="14" customWidth="1"/>
    <col min="13" max="13" width="11.33203125" style="14" customWidth="1"/>
    <col min="14" max="14" width="11.5546875" style="14" customWidth="1"/>
    <col min="15" max="15" width="19" style="274" customWidth="1"/>
    <col min="16" max="16" width="41.109375" style="274" customWidth="1"/>
    <col min="17" max="17" width="40.44140625" style="274" customWidth="1"/>
    <col min="18" max="18" width="18.6640625" style="274" customWidth="1"/>
    <col min="19" max="27" width="8.88671875" style="274"/>
  </cols>
  <sheetData>
    <row r="1" spans="1:27" ht="21" x14ac:dyDescent="0.3">
      <c r="A1" s="503" t="s">
        <v>173</v>
      </c>
      <c r="B1" s="503"/>
      <c r="C1" s="503"/>
      <c r="D1" s="503"/>
      <c r="E1" s="503"/>
      <c r="F1" s="503"/>
      <c r="G1" s="503"/>
      <c r="H1" s="503"/>
      <c r="I1" s="503"/>
      <c r="J1" s="503"/>
      <c r="K1" s="503"/>
      <c r="L1" s="503"/>
      <c r="M1" s="235"/>
      <c r="N1" s="235"/>
      <c r="R1" s="275"/>
      <c r="S1" s="275"/>
      <c r="T1" s="275"/>
      <c r="U1" s="275"/>
      <c r="V1" s="275"/>
    </row>
    <row r="2" spans="1:27" ht="15" customHeight="1" thickBot="1" x14ac:dyDescent="0.35">
      <c r="A2" s="573"/>
      <c r="B2" s="573"/>
      <c r="C2" s="573"/>
      <c r="D2" s="573"/>
      <c r="E2" s="573"/>
      <c r="F2" s="573"/>
      <c r="G2" s="573"/>
      <c r="H2" s="573"/>
      <c r="I2" s="573"/>
      <c r="J2" s="573"/>
      <c r="K2" s="573"/>
      <c r="L2" s="573"/>
      <c r="M2" s="235"/>
      <c r="N2" s="235"/>
      <c r="R2" s="275"/>
      <c r="S2" s="275"/>
      <c r="T2" s="275"/>
      <c r="U2" s="275"/>
      <c r="V2" s="275"/>
    </row>
    <row r="3" spans="1:27" ht="43.2" customHeight="1" thickBot="1" x14ac:dyDescent="0.35">
      <c r="A3" s="555" t="s">
        <v>174</v>
      </c>
      <c r="B3" s="556"/>
      <c r="C3" s="556"/>
      <c r="D3" s="556"/>
      <c r="E3" s="556"/>
      <c r="F3" s="556"/>
      <c r="G3" s="556"/>
      <c r="H3" s="556"/>
      <c r="I3" s="556"/>
      <c r="J3" s="556"/>
      <c r="K3" s="556"/>
      <c r="L3" s="557"/>
      <c r="M3" s="15"/>
      <c r="N3" s="15"/>
      <c r="P3" s="239" t="s">
        <v>64</v>
      </c>
      <c r="Q3" s="302" t="s">
        <v>65</v>
      </c>
      <c r="R3" s="275"/>
      <c r="S3" s="275"/>
      <c r="T3" s="275"/>
      <c r="U3" s="275"/>
      <c r="V3" s="275"/>
    </row>
    <row r="4" spans="1:27" ht="13.95" customHeight="1" thickBot="1" x14ac:dyDescent="0.35">
      <c r="A4" s="574"/>
      <c r="B4" s="574"/>
      <c r="C4" s="574"/>
      <c r="D4" s="574"/>
      <c r="E4" s="574"/>
      <c r="F4" s="574"/>
      <c r="G4" s="574"/>
      <c r="H4" s="574"/>
      <c r="I4" s="574"/>
      <c r="J4" s="574"/>
      <c r="K4" s="574"/>
      <c r="L4" s="574"/>
      <c r="M4" s="237"/>
      <c r="N4" s="237"/>
      <c r="P4" s="353"/>
      <c r="Q4" s="292"/>
      <c r="R4" s="275"/>
      <c r="S4" s="275"/>
      <c r="T4" s="275"/>
      <c r="U4" s="275"/>
      <c r="V4" s="275"/>
    </row>
    <row r="5" spans="1:27" x14ac:dyDescent="0.3">
      <c r="A5" s="209" t="s">
        <v>111</v>
      </c>
      <c r="B5" s="210" t="str">
        <f>'1 Entiteit'!B6</f>
        <v>Entiteit</v>
      </c>
      <c r="C5" s="498"/>
      <c r="D5" s="498"/>
      <c r="E5" s="498"/>
      <c r="F5" s="498"/>
      <c r="G5" s="498"/>
      <c r="H5" s="498"/>
      <c r="I5" s="498"/>
      <c r="J5" s="498"/>
      <c r="K5" s="498"/>
      <c r="L5" s="29"/>
      <c r="M5" s="29"/>
      <c r="N5" s="29"/>
      <c r="P5" s="353"/>
      <c r="Q5" s="292"/>
      <c r="R5" s="275"/>
      <c r="S5" s="275"/>
      <c r="T5" s="275"/>
      <c r="U5" s="275"/>
      <c r="V5" s="275"/>
    </row>
    <row r="6" spans="1:27" x14ac:dyDescent="0.3">
      <c r="A6" s="176" t="s">
        <v>115</v>
      </c>
      <c r="B6" s="211">
        <f>A17</f>
        <v>6</v>
      </c>
      <c r="C6" s="53"/>
      <c r="D6" s="53"/>
      <c r="E6" s="53"/>
      <c r="F6" s="53"/>
      <c r="G6" s="53"/>
      <c r="H6" s="53"/>
      <c r="I6" s="53"/>
      <c r="J6" s="53"/>
      <c r="K6" s="53"/>
      <c r="L6" s="29"/>
      <c r="M6" s="29"/>
      <c r="N6" s="29"/>
      <c r="P6" s="353"/>
      <c r="Q6" s="292"/>
      <c r="R6" s="275"/>
      <c r="S6" s="275"/>
      <c r="T6" s="275"/>
      <c r="U6" s="275"/>
      <c r="V6" s="275"/>
    </row>
    <row r="7" spans="1:27" x14ac:dyDescent="0.3">
      <c r="A7" s="176" t="s">
        <v>175</v>
      </c>
      <c r="B7" s="211">
        <f>B6/2</f>
        <v>3</v>
      </c>
      <c r="C7" s="53"/>
      <c r="D7" s="53"/>
      <c r="E7" s="53"/>
      <c r="F7" s="53"/>
      <c r="G7" s="53"/>
      <c r="H7" s="53"/>
      <c r="I7" s="53"/>
      <c r="J7" s="53"/>
      <c r="K7" s="53"/>
      <c r="L7" s="29"/>
      <c r="M7" s="29"/>
      <c r="N7" s="29"/>
      <c r="P7" s="353"/>
      <c r="Q7" s="292"/>
      <c r="R7" s="275"/>
      <c r="S7" s="275"/>
      <c r="T7" s="275"/>
      <c r="U7" s="275"/>
      <c r="V7" s="275"/>
    </row>
    <row r="8" spans="1:27" ht="15" thickBot="1" x14ac:dyDescent="0.35">
      <c r="A8" s="177" t="s">
        <v>118</v>
      </c>
      <c r="B8" s="215">
        <f>L17</f>
        <v>3.5600000000000005</v>
      </c>
      <c r="C8" s="53"/>
      <c r="D8" s="53"/>
      <c r="E8" s="53"/>
      <c r="F8" s="53"/>
      <c r="G8" s="53"/>
      <c r="H8" s="53"/>
      <c r="I8" s="53"/>
      <c r="J8" s="53"/>
      <c r="K8" s="53"/>
      <c r="L8" s="29"/>
      <c r="M8" s="29"/>
      <c r="N8" s="29"/>
      <c r="P8" s="353"/>
      <c r="Q8" s="292"/>
      <c r="R8" s="275"/>
      <c r="S8" s="275"/>
      <c r="T8" s="275"/>
      <c r="U8" s="275"/>
      <c r="V8" s="275"/>
    </row>
    <row r="9" spans="1:27" ht="15" thickBot="1" x14ac:dyDescent="0.35">
      <c r="A9" s="213" t="s">
        <v>119</v>
      </c>
      <c r="B9" s="214">
        <f>IF(L17&gt;B7,A17/2,B8)</f>
        <v>3</v>
      </c>
      <c r="C9" s="345" t="s">
        <v>120</v>
      </c>
      <c r="D9" s="55"/>
      <c r="E9" s="55"/>
      <c r="F9" s="55"/>
      <c r="G9" s="53"/>
      <c r="H9" s="53"/>
      <c r="I9" s="53"/>
      <c r="J9" s="53"/>
      <c r="K9" s="53"/>
      <c r="L9" s="58">
        <v>0.8</v>
      </c>
      <c r="M9" s="247"/>
      <c r="N9" s="247"/>
      <c r="P9" s="353"/>
      <c r="Q9" s="292"/>
      <c r="R9" s="275"/>
      <c r="S9" s="275"/>
      <c r="T9" s="275"/>
      <c r="U9" s="275"/>
      <c r="V9" s="275"/>
    </row>
    <row r="10" spans="1:27" x14ac:dyDescent="0.3">
      <c r="A10" s="176" t="s">
        <v>176</v>
      </c>
      <c r="B10" s="357">
        <f>M17</f>
        <v>1.2200000000000002</v>
      </c>
      <c r="C10" s="553" t="s">
        <v>122</v>
      </c>
      <c r="D10" s="553"/>
      <c r="E10" s="553"/>
      <c r="F10" s="553"/>
      <c r="G10" s="553"/>
      <c r="H10" s="553"/>
      <c r="I10" s="553"/>
      <c r="J10" s="553"/>
      <c r="K10" s="553"/>
      <c r="L10" s="553"/>
      <c r="M10" s="247"/>
      <c r="N10" s="358"/>
      <c r="P10" s="353"/>
      <c r="Q10" s="292"/>
      <c r="R10" s="275"/>
      <c r="S10" s="275"/>
      <c r="T10" s="275"/>
      <c r="U10" s="275"/>
      <c r="V10" s="275"/>
    </row>
    <row r="11" spans="1:27" x14ac:dyDescent="0.3">
      <c r="A11" s="176" t="s">
        <v>177</v>
      </c>
      <c r="B11" s="357">
        <f>N17</f>
        <v>2.34</v>
      </c>
      <c r="C11" s="553"/>
      <c r="D11" s="553"/>
      <c r="E11" s="553"/>
      <c r="F11" s="553"/>
      <c r="G11" s="553"/>
      <c r="H11" s="553"/>
      <c r="I11" s="553"/>
      <c r="J11" s="553"/>
      <c r="K11" s="553"/>
      <c r="L11" s="553"/>
      <c r="M11" s="247"/>
      <c r="N11" s="358"/>
      <c r="P11" s="353"/>
      <c r="Q11" s="292"/>
      <c r="R11" s="275"/>
      <c r="S11" s="275"/>
      <c r="T11" s="275"/>
      <c r="U11" s="275"/>
      <c r="V11" s="275"/>
    </row>
    <row r="12" spans="1:27" x14ac:dyDescent="0.3">
      <c r="A12" s="227" t="s">
        <v>124</v>
      </c>
      <c r="B12" s="355">
        <f>B10+B11</f>
        <v>3.56</v>
      </c>
      <c r="C12" s="553"/>
      <c r="D12" s="553"/>
      <c r="E12" s="553"/>
      <c r="F12" s="553"/>
      <c r="G12" s="553"/>
      <c r="H12" s="553"/>
      <c r="I12" s="553"/>
      <c r="J12" s="553"/>
      <c r="K12" s="553"/>
      <c r="L12" s="553"/>
      <c r="M12" s="236"/>
      <c r="N12" s="358"/>
      <c r="P12" s="353"/>
      <c r="Q12" s="292"/>
      <c r="R12" s="275"/>
      <c r="S12" s="275"/>
      <c r="T12" s="275"/>
      <c r="U12" s="275"/>
      <c r="V12" s="275"/>
    </row>
    <row r="13" spans="1:27" x14ac:dyDescent="0.3">
      <c r="A13" s="176" t="s">
        <v>125</v>
      </c>
      <c r="B13" s="211">
        <f>B12-B9</f>
        <v>0.56000000000000005</v>
      </c>
      <c r="C13" s="354" t="s">
        <v>126</v>
      </c>
      <c r="D13" s="553" t="str">
        <f>IF(B13&lt;=0, Keuzelijst!M4, Keuzelijst!M5)</f>
        <v>Ja, gelieve uitgebreid te motiveren in de laatste kolom 'toelichting entiteit'</v>
      </c>
      <c r="E13" s="553"/>
      <c r="F13" s="553"/>
      <c r="G13" s="553"/>
      <c r="H13" s="553"/>
      <c r="I13" s="553"/>
      <c r="J13" s="553"/>
      <c r="K13" s="553"/>
      <c r="L13" s="553"/>
      <c r="M13" s="236"/>
      <c r="N13" s="358"/>
      <c r="P13" s="353"/>
      <c r="Q13" s="292"/>
      <c r="R13" s="275"/>
      <c r="S13" s="275"/>
      <c r="T13" s="275"/>
      <c r="U13" s="275"/>
      <c r="V13" s="275"/>
    </row>
    <row r="14" spans="1:27" x14ac:dyDescent="0.3">
      <c r="A14" s="236"/>
      <c r="B14" s="236"/>
      <c r="C14" s="236"/>
      <c r="D14" s="236"/>
      <c r="E14" s="236"/>
      <c r="F14" s="236"/>
      <c r="G14" s="236"/>
      <c r="H14" s="236"/>
      <c r="I14" s="236"/>
      <c r="J14" s="236"/>
      <c r="K14" s="236"/>
      <c r="L14" s="236"/>
      <c r="M14" s="236"/>
      <c r="N14" s="236"/>
      <c r="P14" s="353"/>
      <c r="Q14" s="292"/>
      <c r="R14" s="275"/>
      <c r="S14" s="275"/>
      <c r="T14" s="275"/>
      <c r="U14" s="275"/>
      <c r="V14" s="275"/>
    </row>
    <row r="15" spans="1:27" ht="15" thickBot="1" x14ac:dyDescent="0.35">
      <c r="A15" s="236"/>
      <c r="B15" s="236"/>
      <c r="C15" s="236"/>
      <c r="D15" s="236"/>
      <c r="E15" s="236"/>
      <c r="F15" s="236"/>
      <c r="G15" s="236"/>
      <c r="H15" s="236"/>
      <c r="I15" s="236"/>
      <c r="J15" s="236"/>
      <c r="K15" s="236"/>
      <c r="L15" s="236"/>
      <c r="M15" s="236"/>
      <c r="N15" s="236"/>
      <c r="P15" s="353"/>
      <c r="Q15" s="292"/>
      <c r="R15" s="275"/>
      <c r="S15" s="275"/>
      <c r="T15" s="275"/>
      <c r="U15" s="275"/>
      <c r="V15" s="275"/>
    </row>
    <row r="16" spans="1:27" s="6" customFormat="1" ht="55.5" customHeight="1" thickBot="1" x14ac:dyDescent="0.35">
      <c r="A16" s="470" t="s">
        <v>178</v>
      </c>
      <c r="B16" s="471" t="s">
        <v>128</v>
      </c>
      <c r="C16" s="472" t="s">
        <v>129</v>
      </c>
      <c r="D16" s="471" t="s">
        <v>130</v>
      </c>
      <c r="E16" s="471" t="s">
        <v>179</v>
      </c>
      <c r="F16" s="473" t="s">
        <v>131</v>
      </c>
      <c r="G16" s="474" t="s">
        <v>132</v>
      </c>
      <c r="H16" s="251" t="s">
        <v>133</v>
      </c>
      <c r="I16" s="251" t="s">
        <v>134</v>
      </c>
      <c r="J16" s="252" t="s">
        <v>135</v>
      </c>
      <c r="K16" s="252" t="s">
        <v>136</v>
      </c>
      <c r="L16" s="252" t="s">
        <v>137</v>
      </c>
      <c r="M16" s="252" t="s">
        <v>138</v>
      </c>
      <c r="N16" s="252" t="s">
        <v>139</v>
      </c>
      <c r="O16" s="475" t="s">
        <v>140</v>
      </c>
      <c r="P16" s="239" t="s">
        <v>64</v>
      </c>
      <c r="Q16" s="302" t="s">
        <v>65</v>
      </c>
      <c r="R16" s="275"/>
      <c r="S16" s="275"/>
      <c r="T16" s="275"/>
      <c r="U16" s="275"/>
      <c r="V16" s="275"/>
      <c r="W16" s="275"/>
      <c r="X16" s="275"/>
      <c r="Y16" s="275"/>
      <c r="Z16" s="275"/>
      <c r="AA16" s="275"/>
    </row>
    <row r="17" spans="1:17" ht="15" thickBot="1" x14ac:dyDescent="0.35">
      <c r="A17" s="476">
        <f>COUNTA(A18:A107)</f>
        <v>6</v>
      </c>
      <c r="B17" s="231" t="s">
        <v>180</v>
      </c>
      <c r="C17" s="231" t="s">
        <v>180</v>
      </c>
      <c r="D17" s="231" t="s">
        <v>180</v>
      </c>
      <c r="E17" s="231"/>
      <c r="F17" s="231" t="s">
        <v>180</v>
      </c>
      <c r="G17" s="231" t="s">
        <v>180</v>
      </c>
      <c r="H17" s="231"/>
      <c r="I17" s="231"/>
      <c r="J17" s="229">
        <f>SUM(J18:J106)</f>
        <v>4.7</v>
      </c>
      <c r="K17" s="229">
        <f>SUM(K18:K106)</f>
        <v>4.45</v>
      </c>
      <c r="L17" s="229">
        <f>SUM(L18:L107)</f>
        <v>3.5600000000000005</v>
      </c>
      <c r="M17" s="253">
        <f>SUM(M18:M107)</f>
        <v>1.2200000000000002</v>
      </c>
      <c r="N17" s="253">
        <f>SUM(N18:N107)</f>
        <v>2.34</v>
      </c>
      <c r="O17" s="230"/>
      <c r="P17" s="276"/>
      <c r="Q17" s="292"/>
    </row>
    <row r="18" spans="1:17" x14ac:dyDescent="0.3">
      <c r="A18" s="278" t="s">
        <v>181</v>
      </c>
      <c r="B18" s="279" t="s">
        <v>182</v>
      </c>
      <c r="C18" s="261" t="s">
        <v>143</v>
      </c>
      <c r="D18" s="262" t="s">
        <v>144</v>
      </c>
      <c r="E18" s="286" t="s">
        <v>183</v>
      </c>
      <c r="F18" s="280">
        <v>1</v>
      </c>
      <c r="G18" s="281">
        <v>1</v>
      </c>
      <c r="H18" s="281">
        <v>0</v>
      </c>
      <c r="I18" s="250">
        <f>100%-H18</f>
        <v>1</v>
      </c>
      <c r="J18" s="240">
        <f>1*F18</f>
        <v>1</v>
      </c>
      <c r="K18" s="240">
        <f>G18*J18</f>
        <v>1</v>
      </c>
      <c r="L18" s="240">
        <f>$L$9*K18</f>
        <v>0.8</v>
      </c>
      <c r="M18" s="117">
        <f>L18*H18</f>
        <v>0</v>
      </c>
      <c r="N18" s="117">
        <f>L18*I18</f>
        <v>0.8</v>
      </c>
      <c r="O18" s="270"/>
      <c r="P18" s="276"/>
      <c r="Q18" s="292"/>
    </row>
    <row r="19" spans="1:17" x14ac:dyDescent="0.3">
      <c r="A19" s="282" t="s">
        <v>181</v>
      </c>
      <c r="B19" s="283" t="s">
        <v>182</v>
      </c>
      <c r="C19" s="2" t="s">
        <v>143</v>
      </c>
      <c r="D19" s="265" t="s">
        <v>147</v>
      </c>
      <c r="E19" s="286" t="s">
        <v>183</v>
      </c>
      <c r="F19" s="284">
        <v>1</v>
      </c>
      <c r="G19" s="285">
        <v>1</v>
      </c>
      <c r="H19" s="285">
        <v>0</v>
      </c>
      <c r="I19" s="248">
        <f t="shared" ref="I19:I31" si="0">100%-H19</f>
        <v>1</v>
      </c>
      <c r="J19" s="117">
        <f>1*F19</f>
        <v>1</v>
      </c>
      <c r="K19" s="117">
        <f>G19*J19</f>
        <v>1</v>
      </c>
      <c r="L19" s="117">
        <f>$L$9*K19</f>
        <v>0.8</v>
      </c>
      <c r="M19" s="117">
        <f t="shared" ref="M19:M82" si="1">L19*H19</f>
        <v>0</v>
      </c>
      <c r="N19" s="117">
        <f t="shared" ref="N19:N82" si="2">L19*I19</f>
        <v>0.8</v>
      </c>
      <c r="O19" s="271" t="s">
        <v>166</v>
      </c>
      <c r="P19" s="276"/>
      <c r="Q19" s="292"/>
    </row>
    <row r="20" spans="1:17" x14ac:dyDescent="0.3">
      <c r="A20" s="282" t="s">
        <v>181</v>
      </c>
      <c r="B20" s="283" t="s">
        <v>182</v>
      </c>
      <c r="C20" s="2" t="s">
        <v>143</v>
      </c>
      <c r="D20" s="268" t="s">
        <v>150</v>
      </c>
      <c r="E20" s="286" t="s">
        <v>183</v>
      </c>
      <c r="F20" s="284">
        <v>0.5</v>
      </c>
      <c r="G20" s="285">
        <v>0.5</v>
      </c>
      <c r="H20" s="285">
        <v>0.1</v>
      </c>
      <c r="I20" s="248">
        <f t="shared" si="0"/>
        <v>0.9</v>
      </c>
      <c r="J20" s="117">
        <f>1*F20</f>
        <v>0.5</v>
      </c>
      <c r="K20" s="117">
        <f t="shared" ref="K20:K83" si="3">G20*J20</f>
        <v>0.25</v>
      </c>
      <c r="L20" s="117">
        <f t="shared" ref="L20:L83" si="4">$L$9*K20</f>
        <v>0.2</v>
      </c>
      <c r="M20" s="117">
        <f t="shared" si="1"/>
        <v>2.0000000000000004E-2</v>
      </c>
      <c r="N20" s="117">
        <f t="shared" si="2"/>
        <v>0.18000000000000002</v>
      </c>
      <c r="O20" s="271"/>
      <c r="P20" s="276"/>
      <c r="Q20" s="292"/>
    </row>
    <row r="21" spans="1:17" x14ac:dyDescent="0.3">
      <c r="A21" s="282" t="s">
        <v>181</v>
      </c>
      <c r="B21" s="283" t="s">
        <v>182</v>
      </c>
      <c r="C21" s="2" t="s">
        <v>143</v>
      </c>
      <c r="D21" s="286" t="s">
        <v>153</v>
      </c>
      <c r="E21" s="286" t="s">
        <v>183</v>
      </c>
      <c r="F21" s="285">
        <v>1</v>
      </c>
      <c r="G21" s="285">
        <v>1</v>
      </c>
      <c r="H21" s="285">
        <v>1</v>
      </c>
      <c r="I21" s="248">
        <f t="shared" si="0"/>
        <v>0</v>
      </c>
      <c r="J21" s="117">
        <f>1*F21</f>
        <v>1</v>
      </c>
      <c r="K21" s="117">
        <f>G21*J21</f>
        <v>1</v>
      </c>
      <c r="L21" s="117">
        <f t="shared" si="4"/>
        <v>0.8</v>
      </c>
      <c r="M21" s="117">
        <f t="shared" si="1"/>
        <v>0.8</v>
      </c>
      <c r="N21" s="117">
        <f t="shared" si="2"/>
        <v>0</v>
      </c>
      <c r="O21" s="271"/>
      <c r="P21" s="276"/>
      <c r="Q21" s="292"/>
    </row>
    <row r="22" spans="1:17" ht="57" customHeight="1" x14ac:dyDescent="0.3">
      <c r="A22" s="282" t="s">
        <v>184</v>
      </c>
      <c r="B22" s="283" t="s">
        <v>185</v>
      </c>
      <c r="C22" s="2" t="s">
        <v>143</v>
      </c>
      <c r="D22" s="286" t="s">
        <v>186</v>
      </c>
      <c r="E22" s="478" t="s">
        <v>187</v>
      </c>
      <c r="F22" s="285">
        <v>0.2</v>
      </c>
      <c r="G22" s="285">
        <v>1</v>
      </c>
      <c r="H22" s="285">
        <v>0</v>
      </c>
      <c r="I22" s="248">
        <f t="shared" si="0"/>
        <v>1</v>
      </c>
      <c r="J22" s="117">
        <f t="shared" ref="J22:J85" si="5">1*F22</f>
        <v>0.2</v>
      </c>
      <c r="K22" s="117">
        <f t="shared" si="3"/>
        <v>0.2</v>
      </c>
      <c r="L22" s="117">
        <f t="shared" si="4"/>
        <v>0.16000000000000003</v>
      </c>
      <c r="M22" s="117">
        <f t="shared" si="1"/>
        <v>0</v>
      </c>
      <c r="N22" s="117">
        <f t="shared" si="2"/>
        <v>0.16000000000000003</v>
      </c>
      <c r="O22" s="271"/>
      <c r="P22" s="276"/>
      <c r="Q22" s="292" t="s">
        <v>188</v>
      </c>
    </row>
    <row r="23" spans="1:17" ht="58.2" customHeight="1" x14ac:dyDescent="0.3">
      <c r="A23" s="282" t="s">
        <v>184</v>
      </c>
      <c r="B23" s="283" t="s">
        <v>189</v>
      </c>
      <c r="C23" s="2" t="s">
        <v>143</v>
      </c>
      <c r="D23" s="286" t="s">
        <v>186</v>
      </c>
      <c r="E23" s="477" t="s">
        <v>187</v>
      </c>
      <c r="F23" s="285">
        <v>1</v>
      </c>
      <c r="G23" s="285">
        <v>1</v>
      </c>
      <c r="H23" s="285">
        <v>0.5</v>
      </c>
      <c r="I23" s="248">
        <f t="shared" si="0"/>
        <v>0.5</v>
      </c>
      <c r="J23" s="117">
        <f t="shared" si="5"/>
        <v>1</v>
      </c>
      <c r="K23" s="117">
        <f t="shared" si="3"/>
        <v>1</v>
      </c>
      <c r="L23" s="117">
        <f t="shared" si="4"/>
        <v>0.8</v>
      </c>
      <c r="M23" s="117">
        <f t="shared" si="1"/>
        <v>0.4</v>
      </c>
      <c r="N23" s="117">
        <f t="shared" si="2"/>
        <v>0.4</v>
      </c>
      <c r="O23" s="271"/>
      <c r="P23" s="276"/>
      <c r="Q23" s="292" t="s">
        <v>188</v>
      </c>
    </row>
    <row r="24" spans="1:17" x14ac:dyDescent="0.3">
      <c r="A24" s="282"/>
      <c r="B24" s="283"/>
      <c r="C24" s="286"/>
      <c r="D24" s="286"/>
      <c r="E24" s="286"/>
      <c r="F24" s="285"/>
      <c r="G24" s="285"/>
      <c r="H24" s="285"/>
      <c r="I24" s="248">
        <f t="shared" si="0"/>
        <v>1</v>
      </c>
      <c r="J24" s="117">
        <f t="shared" si="5"/>
        <v>0</v>
      </c>
      <c r="K24" s="117">
        <f t="shared" si="3"/>
        <v>0</v>
      </c>
      <c r="L24" s="117">
        <f t="shared" si="4"/>
        <v>0</v>
      </c>
      <c r="M24" s="117">
        <f t="shared" si="1"/>
        <v>0</v>
      </c>
      <c r="N24" s="117">
        <f t="shared" si="2"/>
        <v>0</v>
      </c>
      <c r="O24" s="271"/>
      <c r="P24" s="276"/>
      <c r="Q24" s="292"/>
    </row>
    <row r="25" spans="1:17" x14ac:dyDescent="0.3">
      <c r="A25" s="282"/>
      <c r="B25" s="283"/>
      <c r="C25" s="286"/>
      <c r="D25" s="286"/>
      <c r="E25" s="286"/>
      <c r="F25" s="285"/>
      <c r="G25" s="285"/>
      <c r="H25" s="285"/>
      <c r="I25" s="248">
        <f t="shared" si="0"/>
        <v>1</v>
      </c>
      <c r="J25" s="117">
        <f t="shared" si="5"/>
        <v>0</v>
      </c>
      <c r="K25" s="117">
        <f t="shared" si="3"/>
        <v>0</v>
      </c>
      <c r="L25" s="117">
        <f t="shared" si="4"/>
        <v>0</v>
      </c>
      <c r="M25" s="117">
        <f t="shared" si="1"/>
        <v>0</v>
      </c>
      <c r="N25" s="117">
        <f t="shared" si="2"/>
        <v>0</v>
      </c>
      <c r="O25" s="271"/>
      <c r="P25" s="276"/>
      <c r="Q25" s="292"/>
    </row>
    <row r="26" spans="1:17" x14ac:dyDescent="0.3">
      <c r="A26" s="282"/>
      <c r="B26" s="283"/>
      <c r="C26" s="286"/>
      <c r="D26" s="286"/>
      <c r="E26" s="286"/>
      <c r="F26" s="285"/>
      <c r="G26" s="285"/>
      <c r="H26" s="285"/>
      <c r="I26" s="248">
        <f t="shared" si="0"/>
        <v>1</v>
      </c>
      <c r="J26" s="117">
        <f t="shared" si="5"/>
        <v>0</v>
      </c>
      <c r="K26" s="117">
        <f t="shared" si="3"/>
        <v>0</v>
      </c>
      <c r="L26" s="117">
        <f t="shared" si="4"/>
        <v>0</v>
      </c>
      <c r="M26" s="117">
        <f t="shared" si="1"/>
        <v>0</v>
      </c>
      <c r="N26" s="117">
        <f t="shared" si="2"/>
        <v>0</v>
      </c>
      <c r="O26" s="271"/>
      <c r="P26" s="276"/>
      <c r="Q26" s="292"/>
    </row>
    <row r="27" spans="1:17" x14ac:dyDescent="0.3">
      <c r="A27" s="282"/>
      <c r="B27" s="283"/>
      <c r="C27" s="286"/>
      <c r="D27" s="286"/>
      <c r="E27" s="286"/>
      <c r="F27" s="285"/>
      <c r="G27" s="285"/>
      <c r="H27" s="285"/>
      <c r="I27" s="248">
        <f t="shared" si="0"/>
        <v>1</v>
      </c>
      <c r="J27" s="117">
        <f t="shared" si="5"/>
        <v>0</v>
      </c>
      <c r="K27" s="117">
        <f t="shared" si="3"/>
        <v>0</v>
      </c>
      <c r="L27" s="117">
        <f t="shared" si="4"/>
        <v>0</v>
      </c>
      <c r="M27" s="117">
        <f t="shared" si="1"/>
        <v>0</v>
      </c>
      <c r="N27" s="117">
        <f t="shared" si="2"/>
        <v>0</v>
      </c>
      <c r="O27" s="271"/>
      <c r="P27" s="276"/>
      <c r="Q27" s="292"/>
    </row>
    <row r="28" spans="1:17" x14ac:dyDescent="0.3">
      <c r="A28" s="282"/>
      <c r="B28" s="283"/>
      <c r="C28" s="286"/>
      <c r="D28" s="286"/>
      <c r="E28" s="286"/>
      <c r="F28" s="285"/>
      <c r="G28" s="285"/>
      <c r="H28" s="285"/>
      <c r="I28" s="248">
        <f t="shared" si="0"/>
        <v>1</v>
      </c>
      <c r="J28" s="117">
        <f t="shared" si="5"/>
        <v>0</v>
      </c>
      <c r="K28" s="117">
        <f t="shared" si="3"/>
        <v>0</v>
      </c>
      <c r="L28" s="117">
        <f t="shared" si="4"/>
        <v>0</v>
      </c>
      <c r="M28" s="117">
        <f t="shared" si="1"/>
        <v>0</v>
      </c>
      <c r="N28" s="117">
        <f t="shared" si="2"/>
        <v>0</v>
      </c>
      <c r="O28" s="271"/>
      <c r="P28" s="276"/>
      <c r="Q28" s="292"/>
    </row>
    <row r="29" spans="1:17" x14ac:dyDescent="0.3">
      <c r="A29" s="287"/>
      <c r="B29" s="286"/>
      <c r="C29" s="286"/>
      <c r="D29" s="286"/>
      <c r="E29" s="286"/>
      <c r="F29" s="285"/>
      <c r="G29" s="285"/>
      <c r="H29" s="285"/>
      <c r="I29" s="248">
        <f t="shared" si="0"/>
        <v>1</v>
      </c>
      <c r="J29" s="117">
        <f t="shared" si="5"/>
        <v>0</v>
      </c>
      <c r="K29" s="117">
        <f t="shared" si="3"/>
        <v>0</v>
      </c>
      <c r="L29" s="117">
        <f t="shared" si="4"/>
        <v>0</v>
      </c>
      <c r="M29" s="117">
        <f t="shared" si="1"/>
        <v>0</v>
      </c>
      <c r="N29" s="117">
        <f t="shared" si="2"/>
        <v>0</v>
      </c>
      <c r="O29" s="271"/>
      <c r="P29" s="276"/>
      <c r="Q29" s="292"/>
    </row>
    <row r="30" spans="1:17" x14ac:dyDescent="0.3">
      <c r="A30" s="287"/>
      <c r="B30" s="286"/>
      <c r="C30" s="286"/>
      <c r="D30" s="286"/>
      <c r="E30" s="286"/>
      <c r="F30" s="285"/>
      <c r="G30" s="285"/>
      <c r="H30" s="285"/>
      <c r="I30" s="248">
        <f t="shared" si="0"/>
        <v>1</v>
      </c>
      <c r="J30" s="117">
        <f t="shared" si="5"/>
        <v>0</v>
      </c>
      <c r="K30" s="117">
        <f t="shared" si="3"/>
        <v>0</v>
      </c>
      <c r="L30" s="117">
        <f t="shared" si="4"/>
        <v>0</v>
      </c>
      <c r="M30" s="117">
        <f t="shared" si="1"/>
        <v>0</v>
      </c>
      <c r="N30" s="117">
        <f t="shared" si="2"/>
        <v>0</v>
      </c>
      <c r="O30" s="271"/>
      <c r="P30" s="276"/>
      <c r="Q30" s="292"/>
    </row>
    <row r="31" spans="1:17" x14ac:dyDescent="0.3">
      <c r="A31" s="287"/>
      <c r="B31" s="286"/>
      <c r="C31" s="286"/>
      <c r="D31" s="286"/>
      <c r="E31" s="286"/>
      <c r="F31" s="285"/>
      <c r="G31" s="285"/>
      <c r="H31" s="285"/>
      <c r="I31" s="248">
        <f t="shared" si="0"/>
        <v>1</v>
      </c>
      <c r="J31" s="117">
        <f t="shared" si="5"/>
        <v>0</v>
      </c>
      <c r="K31" s="117">
        <f t="shared" si="3"/>
        <v>0</v>
      </c>
      <c r="L31" s="117">
        <f t="shared" si="4"/>
        <v>0</v>
      </c>
      <c r="M31" s="117">
        <f t="shared" si="1"/>
        <v>0</v>
      </c>
      <c r="N31" s="117">
        <f t="shared" si="2"/>
        <v>0</v>
      </c>
      <c r="O31" s="271"/>
      <c r="P31" s="276"/>
      <c r="Q31" s="292"/>
    </row>
    <row r="32" spans="1:17" x14ac:dyDescent="0.3">
      <c r="A32" s="287"/>
      <c r="B32" s="286"/>
      <c r="C32" s="286"/>
      <c r="D32" s="286"/>
      <c r="E32" s="286"/>
      <c r="F32" s="285"/>
      <c r="G32" s="285"/>
      <c r="H32" s="285"/>
      <c r="I32" s="248">
        <f>100%-H32</f>
        <v>1</v>
      </c>
      <c r="J32" s="117">
        <f t="shared" si="5"/>
        <v>0</v>
      </c>
      <c r="K32" s="117">
        <f t="shared" si="3"/>
        <v>0</v>
      </c>
      <c r="L32" s="117">
        <f t="shared" si="4"/>
        <v>0</v>
      </c>
      <c r="M32" s="117">
        <f t="shared" si="1"/>
        <v>0</v>
      </c>
      <c r="N32" s="117">
        <f t="shared" si="2"/>
        <v>0</v>
      </c>
      <c r="O32" s="271"/>
      <c r="P32" s="276"/>
      <c r="Q32" s="292"/>
    </row>
    <row r="33" spans="1:17" x14ac:dyDescent="0.3">
      <c r="A33" s="287"/>
      <c r="B33" s="286"/>
      <c r="C33" s="286"/>
      <c r="D33" s="286"/>
      <c r="E33" s="286"/>
      <c r="F33" s="285"/>
      <c r="G33" s="285"/>
      <c r="H33" s="285"/>
      <c r="I33" s="248">
        <f t="shared" ref="I33:I96" si="6">100%-H33</f>
        <v>1</v>
      </c>
      <c r="J33" s="117">
        <f t="shared" si="5"/>
        <v>0</v>
      </c>
      <c r="K33" s="117">
        <f t="shared" si="3"/>
        <v>0</v>
      </c>
      <c r="L33" s="117">
        <f t="shared" si="4"/>
        <v>0</v>
      </c>
      <c r="M33" s="117">
        <f t="shared" si="1"/>
        <v>0</v>
      </c>
      <c r="N33" s="117">
        <f t="shared" si="2"/>
        <v>0</v>
      </c>
      <c r="O33" s="271"/>
      <c r="P33" s="276"/>
      <c r="Q33" s="292"/>
    </row>
    <row r="34" spans="1:17" x14ac:dyDescent="0.3">
      <c r="A34" s="287"/>
      <c r="B34" s="286"/>
      <c r="C34" s="286"/>
      <c r="D34" s="286"/>
      <c r="E34" s="286"/>
      <c r="F34" s="285"/>
      <c r="G34" s="285"/>
      <c r="H34" s="285"/>
      <c r="I34" s="248">
        <f t="shared" si="6"/>
        <v>1</v>
      </c>
      <c r="J34" s="117">
        <f t="shared" si="5"/>
        <v>0</v>
      </c>
      <c r="K34" s="117">
        <f t="shared" si="3"/>
        <v>0</v>
      </c>
      <c r="L34" s="117">
        <f t="shared" si="4"/>
        <v>0</v>
      </c>
      <c r="M34" s="117">
        <f t="shared" si="1"/>
        <v>0</v>
      </c>
      <c r="N34" s="117">
        <f t="shared" si="2"/>
        <v>0</v>
      </c>
      <c r="O34" s="271"/>
      <c r="P34" s="276"/>
      <c r="Q34" s="292"/>
    </row>
    <row r="35" spans="1:17" x14ac:dyDescent="0.3">
      <c r="A35" s="287"/>
      <c r="B35" s="286"/>
      <c r="C35" s="286"/>
      <c r="D35" s="286"/>
      <c r="E35" s="286"/>
      <c r="F35" s="285"/>
      <c r="G35" s="285"/>
      <c r="H35" s="285"/>
      <c r="I35" s="248">
        <f t="shared" si="6"/>
        <v>1</v>
      </c>
      <c r="J35" s="117">
        <f t="shared" si="5"/>
        <v>0</v>
      </c>
      <c r="K35" s="117">
        <f t="shared" si="3"/>
        <v>0</v>
      </c>
      <c r="L35" s="117">
        <f t="shared" si="4"/>
        <v>0</v>
      </c>
      <c r="M35" s="117">
        <f t="shared" si="1"/>
        <v>0</v>
      </c>
      <c r="N35" s="117">
        <f t="shared" si="2"/>
        <v>0</v>
      </c>
      <c r="O35" s="271"/>
      <c r="P35" s="276"/>
      <c r="Q35" s="292"/>
    </row>
    <row r="36" spans="1:17" x14ac:dyDescent="0.3">
      <c r="A36" s="287"/>
      <c r="B36" s="286"/>
      <c r="C36" s="286"/>
      <c r="D36" s="286"/>
      <c r="E36" s="286"/>
      <c r="F36" s="285"/>
      <c r="G36" s="285"/>
      <c r="H36" s="285"/>
      <c r="I36" s="248">
        <f t="shared" si="6"/>
        <v>1</v>
      </c>
      <c r="J36" s="117">
        <f t="shared" si="5"/>
        <v>0</v>
      </c>
      <c r="K36" s="117">
        <f t="shared" si="3"/>
        <v>0</v>
      </c>
      <c r="L36" s="117">
        <f t="shared" si="4"/>
        <v>0</v>
      </c>
      <c r="M36" s="117">
        <f t="shared" si="1"/>
        <v>0</v>
      </c>
      <c r="N36" s="117">
        <f t="shared" si="2"/>
        <v>0</v>
      </c>
      <c r="O36" s="271"/>
      <c r="P36" s="276"/>
      <c r="Q36" s="292"/>
    </row>
    <row r="37" spans="1:17" x14ac:dyDescent="0.3">
      <c r="A37" s="287"/>
      <c r="B37" s="286"/>
      <c r="C37" s="286"/>
      <c r="D37" s="286"/>
      <c r="E37" s="286"/>
      <c r="F37" s="285"/>
      <c r="G37" s="285"/>
      <c r="H37" s="285"/>
      <c r="I37" s="248">
        <f t="shared" si="6"/>
        <v>1</v>
      </c>
      <c r="J37" s="117">
        <f t="shared" si="5"/>
        <v>0</v>
      </c>
      <c r="K37" s="117">
        <f t="shared" si="3"/>
        <v>0</v>
      </c>
      <c r="L37" s="117">
        <f t="shared" si="4"/>
        <v>0</v>
      </c>
      <c r="M37" s="117">
        <f t="shared" si="1"/>
        <v>0</v>
      </c>
      <c r="N37" s="117">
        <f t="shared" si="2"/>
        <v>0</v>
      </c>
      <c r="O37" s="271"/>
      <c r="P37" s="276"/>
      <c r="Q37" s="292"/>
    </row>
    <row r="38" spans="1:17" x14ac:dyDescent="0.3">
      <c r="A38" s="287"/>
      <c r="B38" s="286"/>
      <c r="C38" s="286"/>
      <c r="D38" s="286"/>
      <c r="E38" s="286"/>
      <c r="F38" s="285"/>
      <c r="G38" s="285"/>
      <c r="H38" s="285"/>
      <c r="I38" s="248">
        <f t="shared" si="6"/>
        <v>1</v>
      </c>
      <c r="J38" s="117">
        <f t="shared" si="5"/>
        <v>0</v>
      </c>
      <c r="K38" s="117">
        <f t="shared" si="3"/>
        <v>0</v>
      </c>
      <c r="L38" s="117">
        <f t="shared" si="4"/>
        <v>0</v>
      </c>
      <c r="M38" s="117">
        <f t="shared" si="1"/>
        <v>0</v>
      </c>
      <c r="N38" s="117">
        <f t="shared" si="2"/>
        <v>0</v>
      </c>
      <c r="O38" s="271"/>
      <c r="P38" s="276"/>
      <c r="Q38" s="292"/>
    </row>
    <row r="39" spans="1:17" x14ac:dyDescent="0.3">
      <c r="A39" s="287"/>
      <c r="B39" s="286"/>
      <c r="C39" s="286"/>
      <c r="D39" s="286"/>
      <c r="E39" s="286"/>
      <c r="F39" s="285"/>
      <c r="G39" s="285"/>
      <c r="H39" s="285"/>
      <c r="I39" s="248">
        <f t="shared" si="6"/>
        <v>1</v>
      </c>
      <c r="J39" s="117">
        <f t="shared" si="5"/>
        <v>0</v>
      </c>
      <c r="K39" s="117">
        <f t="shared" si="3"/>
        <v>0</v>
      </c>
      <c r="L39" s="117">
        <f t="shared" si="4"/>
        <v>0</v>
      </c>
      <c r="M39" s="117">
        <f t="shared" si="1"/>
        <v>0</v>
      </c>
      <c r="N39" s="117">
        <f t="shared" si="2"/>
        <v>0</v>
      </c>
      <c r="O39" s="271"/>
      <c r="P39" s="276"/>
      <c r="Q39" s="292"/>
    </row>
    <row r="40" spans="1:17" x14ac:dyDescent="0.3">
      <c r="A40" s="287"/>
      <c r="B40" s="286"/>
      <c r="C40" s="286"/>
      <c r="D40" s="286"/>
      <c r="E40" s="286"/>
      <c r="F40" s="285"/>
      <c r="G40" s="285"/>
      <c r="H40" s="285"/>
      <c r="I40" s="248">
        <f t="shared" si="6"/>
        <v>1</v>
      </c>
      <c r="J40" s="117">
        <f t="shared" si="5"/>
        <v>0</v>
      </c>
      <c r="K40" s="117">
        <f t="shared" si="3"/>
        <v>0</v>
      </c>
      <c r="L40" s="117">
        <f t="shared" si="4"/>
        <v>0</v>
      </c>
      <c r="M40" s="117">
        <f t="shared" si="1"/>
        <v>0</v>
      </c>
      <c r="N40" s="117">
        <f t="shared" si="2"/>
        <v>0</v>
      </c>
      <c r="O40" s="271"/>
      <c r="P40" s="276"/>
      <c r="Q40" s="292"/>
    </row>
    <row r="41" spans="1:17" x14ac:dyDescent="0.3">
      <c r="A41" s="287"/>
      <c r="B41" s="286"/>
      <c r="C41" s="286"/>
      <c r="D41" s="286"/>
      <c r="E41" s="286"/>
      <c r="F41" s="285"/>
      <c r="G41" s="285"/>
      <c r="H41" s="285"/>
      <c r="I41" s="248">
        <f t="shared" si="6"/>
        <v>1</v>
      </c>
      <c r="J41" s="117">
        <f t="shared" si="5"/>
        <v>0</v>
      </c>
      <c r="K41" s="117">
        <f t="shared" si="3"/>
        <v>0</v>
      </c>
      <c r="L41" s="117">
        <f t="shared" si="4"/>
        <v>0</v>
      </c>
      <c r="M41" s="117">
        <f t="shared" si="1"/>
        <v>0</v>
      </c>
      <c r="N41" s="117">
        <f t="shared" si="2"/>
        <v>0</v>
      </c>
      <c r="O41" s="271"/>
      <c r="P41" s="276"/>
      <c r="Q41" s="292"/>
    </row>
    <row r="42" spans="1:17" x14ac:dyDescent="0.3">
      <c r="A42" s="287"/>
      <c r="B42" s="286"/>
      <c r="C42" s="286"/>
      <c r="D42" s="286"/>
      <c r="E42" s="286"/>
      <c r="F42" s="285"/>
      <c r="G42" s="285"/>
      <c r="H42" s="285"/>
      <c r="I42" s="248">
        <f t="shared" si="6"/>
        <v>1</v>
      </c>
      <c r="J42" s="117">
        <f t="shared" si="5"/>
        <v>0</v>
      </c>
      <c r="K42" s="117">
        <f t="shared" si="3"/>
        <v>0</v>
      </c>
      <c r="L42" s="117">
        <f t="shared" si="4"/>
        <v>0</v>
      </c>
      <c r="M42" s="117">
        <f t="shared" si="1"/>
        <v>0</v>
      </c>
      <c r="N42" s="117">
        <f t="shared" si="2"/>
        <v>0</v>
      </c>
      <c r="O42" s="271"/>
      <c r="P42" s="276"/>
      <c r="Q42" s="292"/>
    </row>
    <row r="43" spans="1:17" x14ac:dyDescent="0.3">
      <c r="A43" s="287"/>
      <c r="B43" s="286"/>
      <c r="C43" s="286"/>
      <c r="D43" s="286"/>
      <c r="E43" s="286"/>
      <c r="F43" s="285"/>
      <c r="G43" s="285"/>
      <c r="H43" s="285"/>
      <c r="I43" s="248">
        <f t="shared" si="6"/>
        <v>1</v>
      </c>
      <c r="J43" s="117">
        <f t="shared" si="5"/>
        <v>0</v>
      </c>
      <c r="K43" s="117">
        <f t="shared" si="3"/>
        <v>0</v>
      </c>
      <c r="L43" s="117">
        <f t="shared" si="4"/>
        <v>0</v>
      </c>
      <c r="M43" s="117">
        <f t="shared" si="1"/>
        <v>0</v>
      </c>
      <c r="N43" s="117">
        <f t="shared" si="2"/>
        <v>0</v>
      </c>
      <c r="O43" s="271"/>
      <c r="P43" s="276"/>
      <c r="Q43" s="292"/>
    </row>
    <row r="44" spans="1:17" x14ac:dyDescent="0.3">
      <c r="A44" s="287"/>
      <c r="B44" s="286"/>
      <c r="C44" s="286"/>
      <c r="D44" s="286"/>
      <c r="E44" s="286"/>
      <c r="F44" s="285"/>
      <c r="G44" s="285"/>
      <c r="H44" s="285"/>
      <c r="I44" s="248">
        <f t="shared" si="6"/>
        <v>1</v>
      </c>
      <c r="J44" s="117">
        <f t="shared" si="5"/>
        <v>0</v>
      </c>
      <c r="K44" s="117">
        <f t="shared" si="3"/>
        <v>0</v>
      </c>
      <c r="L44" s="117">
        <f t="shared" si="4"/>
        <v>0</v>
      </c>
      <c r="M44" s="117">
        <f t="shared" si="1"/>
        <v>0</v>
      </c>
      <c r="N44" s="117">
        <f t="shared" si="2"/>
        <v>0</v>
      </c>
      <c r="O44" s="271"/>
      <c r="P44" s="276"/>
      <c r="Q44" s="292"/>
    </row>
    <row r="45" spans="1:17" x14ac:dyDescent="0.3">
      <c r="A45" s="287"/>
      <c r="B45" s="286"/>
      <c r="C45" s="286"/>
      <c r="D45" s="286"/>
      <c r="E45" s="286"/>
      <c r="F45" s="285"/>
      <c r="G45" s="285"/>
      <c r="H45" s="285"/>
      <c r="I45" s="248">
        <f t="shared" si="6"/>
        <v>1</v>
      </c>
      <c r="J45" s="117">
        <f t="shared" si="5"/>
        <v>0</v>
      </c>
      <c r="K45" s="117">
        <f t="shared" si="3"/>
        <v>0</v>
      </c>
      <c r="L45" s="117">
        <f t="shared" si="4"/>
        <v>0</v>
      </c>
      <c r="M45" s="117">
        <f t="shared" si="1"/>
        <v>0</v>
      </c>
      <c r="N45" s="117">
        <f t="shared" si="2"/>
        <v>0</v>
      </c>
      <c r="O45" s="271"/>
      <c r="P45" s="276"/>
      <c r="Q45" s="292"/>
    </row>
    <row r="46" spans="1:17" x14ac:dyDescent="0.3">
      <c r="A46" s="287"/>
      <c r="B46" s="286"/>
      <c r="C46" s="286"/>
      <c r="D46" s="286"/>
      <c r="E46" s="286"/>
      <c r="F46" s="285"/>
      <c r="G46" s="285"/>
      <c r="H46" s="285"/>
      <c r="I46" s="248">
        <f t="shared" si="6"/>
        <v>1</v>
      </c>
      <c r="J46" s="117">
        <f t="shared" si="5"/>
        <v>0</v>
      </c>
      <c r="K46" s="117">
        <f t="shared" si="3"/>
        <v>0</v>
      </c>
      <c r="L46" s="117">
        <f t="shared" si="4"/>
        <v>0</v>
      </c>
      <c r="M46" s="117">
        <f t="shared" si="1"/>
        <v>0</v>
      </c>
      <c r="N46" s="117">
        <f t="shared" si="2"/>
        <v>0</v>
      </c>
      <c r="O46" s="271"/>
      <c r="P46" s="276"/>
      <c r="Q46" s="292"/>
    </row>
    <row r="47" spans="1:17" x14ac:dyDescent="0.3">
      <c r="A47" s="287"/>
      <c r="B47" s="286"/>
      <c r="C47" s="286"/>
      <c r="D47" s="286"/>
      <c r="E47" s="286"/>
      <c r="F47" s="285"/>
      <c r="G47" s="285"/>
      <c r="H47" s="285"/>
      <c r="I47" s="248">
        <f t="shared" si="6"/>
        <v>1</v>
      </c>
      <c r="J47" s="117">
        <f t="shared" si="5"/>
        <v>0</v>
      </c>
      <c r="K47" s="117">
        <f t="shared" si="3"/>
        <v>0</v>
      </c>
      <c r="L47" s="117">
        <f t="shared" si="4"/>
        <v>0</v>
      </c>
      <c r="M47" s="117">
        <f t="shared" si="1"/>
        <v>0</v>
      </c>
      <c r="N47" s="117">
        <f t="shared" si="2"/>
        <v>0</v>
      </c>
      <c r="O47" s="271"/>
      <c r="P47" s="276"/>
      <c r="Q47" s="292"/>
    </row>
    <row r="48" spans="1:17" x14ac:dyDescent="0.3">
      <c r="A48" s="287"/>
      <c r="B48" s="286"/>
      <c r="C48" s="286"/>
      <c r="D48" s="286"/>
      <c r="E48" s="286"/>
      <c r="F48" s="285"/>
      <c r="G48" s="285"/>
      <c r="H48" s="285"/>
      <c r="I48" s="248">
        <f t="shared" si="6"/>
        <v>1</v>
      </c>
      <c r="J48" s="117">
        <f t="shared" si="5"/>
        <v>0</v>
      </c>
      <c r="K48" s="117">
        <f t="shared" si="3"/>
        <v>0</v>
      </c>
      <c r="L48" s="117">
        <f t="shared" si="4"/>
        <v>0</v>
      </c>
      <c r="M48" s="117">
        <f t="shared" si="1"/>
        <v>0</v>
      </c>
      <c r="N48" s="117">
        <f t="shared" si="2"/>
        <v>0</v>
      </c>
      <c r="O48" s="271"/>
      <c r="P48" s="276"/>
      <c r="Q48" s="292"/>
    </row>
    <row r="49" spans="1:17" x14ac:dyDescent="0.3">
      <c r="A49" s="287"/>
      <c r="B49" s="286"/>
      <c r="C49" s="286"/>
      <c r="D49" s="286"/>
      <c r="E49" s="286"/>
      <c r="F49" s="285"/>
      <c r="G49" s="285"/>
      <c r="H49" s="285"/>
      <c r="I49" s="248">
        <f t="shared" si="6"/>
        <v>1</v>
      </c>
      <c r="J49" s="117">
        <f t="shared" si="5"/>
        <v>0</v>
      </c>
      <c r="K49" s="117">
        <f t="shared" si="3"/>
        <v>0</v>
      </c>
      <c r="L49" s="117">
        <f t="shared" si="4"/>
        <v>0</v>
      </c>
      <c r="M49" s="117">
        <f t="shared" si="1"/>
        <v>0</v>
      </c>
      <c r="N49" s="117">
        <f t="shared" si="2"/>
        <v>0</v>
      </c>
      <c r="O49" s="271"/>
      <c r="P49" s="276"/>
      <c r="Q49" s="292"/>
    </row>
    <row r="50" spans="1:17" x14ac:dyDescent="0.3">
      <c r="A50" s="287"/>
      <c r="B50" s="286"/>
      <c r="C50" s="286"/>
      <c r="D50" s="286"/>
      <c r="E50" s="286"/>
      <c r="F50" s="285"/>
      <c r="G50" s="285"/>
      <c r="H50" s="285"/>
      <c r="I50" s="248">
        <f t="shared" si="6"/>
        <v>1</v>
      </c>
      <c r="J50" s="117">
        <f t="shared" si="5"/>
        <v>0</v>
      </c>
      <c r="K50" s="117">
        <f t="shared" si="3"/>
        <v>0</v>
      </c>
      <c r="L50" s="117">
        <f t="shared" si="4"/>
        <v>0</v>
      </c>
      <c r="M50" s="117">
        <f t="shared" si="1"/>
        <v>0</v>
      </c>
      <c r="N50" s="117">
        <f t="shared" si="2"/>
        <v>0</v>
      </c>
      <c r="O50" s="271"/>
      <c r="P50" s="276"/>
      <c r="Q50" s="292"/>
    </row>
    <row r="51" spans="1:17" x14ac:dyDescent="0.3">
      <c r="A51" s="287"/>
      <c r="B51" s="286"/>
      <c r="C51" s="286"/>
      <c r="D51" s="286"/>
      <c r="E51" s="286"/>
      <c r="F51" s="285"/>
      <c r="G51" s="285"/>
      <c r="H51" s="285"/>
      <c r="I51" s="248">
        <f t="shared" si="6"/>
        <v>1</v>
      </c>
      <c r="J51" s="117">
        <f t="shared" si="5"/>
        <v>0</v>
      </c>
      <c r="K51" s="117">
        <f t="shared" si="3"/>
        <v>0</v>
      </c>
      <c r="L51" s="117">
        <f t="shared" si="4"/>
        <v>0</v>
      </c>
      <c r="M51" s="117">
        <f t="shared" si="1"/>
        <v>0</v>
      </c>
      <c r="N51" s="117">
        <f t="shared" si="2"/>
        <v>0</v>
      </c>
      <c r="O51" s="271"/>
      <c r="P51" s="276"/>
      <c r="Q51" s="292"/>
    </row>
    <row r="52" spans="1:17" x14ac:dyDescent="0.3">
      <c r="A52" s="287"/>
      <c r="B52" s="286"/>
      <c r="C52" s="286"/>
      <c r="D52" s="286"/>
      <c r="E52" s="286"/>
      <c r="F52" s="285"/>
      <c r="G52" s="285"/>
      <c r="H52" s="285"/>
      <c r="I52" s="248">
        <f t="shared" si="6"/>
        <v>1</v>
      </c>
      <c r="J52" s="117">
        <f t="shared" si="5"/>
        <v>0</v>
      </c>
      <c r="K52" s="117">
        <f t="shared" si="3"/>
        <v>0</v>
      </c>
      <c r="L52" s="117">
        <f t="shared" si="4"/>
        <v>0</v>
      </c>
      <c r="M52" s="117">
        <f t="shared" si="1"/>
        <v>0</v>
      </c>
      <c r="N52" s="117">
        <f t="shared" si="2"/>
        <v>0</v>
      </c>
      <c r="O52" s="271"/>
      <c r="P52" s="276"/>
      <c r="Q52" s="292"/>
    </row>
    <row r="53" spans="1:17" x14ac:dyDescent="0.3">
      <c r="A53" s="287"/>
      <c r="B53" s="286"/>
      <c r="C53" s="286"/>
      <c r="D53" s="286"/>
      <c r="E53" s="286"/>
      <c r="F53" s="285"/>
      <c r="G53" s="285"/>
      <c r="H53" s="285"/>
      <c r="I53" s="248">
        <f t="shared" si="6"/>
        <v>1</v>
      </c>
      <c r="J53" s="117">
        <f t="shared" si="5"/>
        <v>0</v>
      </c>
      <c r="K53" s="117">
        <f t="shared" si="3"/>
        <v>0</v>
      </c>
      <c r="L53" s="117">
        <f t="shared" si="4"/>
        <v>0</v>
      </c>
      <c r="M53" s="117">
        <f t="shared" si="1"/>
        <v>0</v>
      </c>
      <c r="N53" s="117">
        <f t="shared" si="2"/>
        <v>0</v>
      </c>
      <c r="O53" s="271"/>
      <c r="P53" s="276"/>
      <c r="Q53" s="292"/>
    </row>
    <row r="54" spans="1:17" x14ac:dyDescent="0.3">
      <c r="A54" s="287"/>
      <c r="B54" s="286"/>
      <c r="C54" s="286"/>
      <c r="D54" s="286"/>
      <c r="E54" s="286"/>
      <c r="F54" s="285"/>
      <c r="G54" s="285"/>
      <c r="H54" s="285"/>
      <c r="I54" s="248">
        <f t="shared" si="6"/>
        <v>1</v>
      </c>
      <c r="J54" s="117">
        <f t="shared" si="5"/>
        <v>0</v>
      </c>
      <c r="K54" s="117">
        <f t="shared" si="3"/>
        <v>0</v>
      </c>
      <c r="L54" s="117">
        <f t="shared" si="4"/>
        <v>0</v>
      </c>
      <c r="M54" s="117">
        <f t="shared" si="1"/>
        <v>0</v>
      </c>
      <c r="N54" s="117">
        <f t="shared" si="2"/>
        <v>0</v>
      </c>
      <c r="O54" s="271"/>
      <c r="P54" s="276"/>
      <c r="Q54" s="292"/>
    </row>
    <row r="55" spans="1:17" x14ac:dyDescent="0.3">
      <c r="A55" s="287"/>
      <c r="B55" s="286"/>
      <c r="C55" s="286"/>
      <c r="D55" s="286"/>
      <c r="E55" s="286"/>
      <c r="F55" s="285"/>
      <c r="G55" s="285"/>
      <c r="H55" s="285"/>
      <c r="I55" s="248">
        <f t="shared" si="6"/>
        <v>1</v>
      </c>
      <c r="J55" s="117">
        <f t="shared" si="5"/>
        <v>0</v>
      </c>
      <c r="K55" s="117">
        <f t="shared" si="3"/>
        <v>0</v>
      </c>
      <c r="L55" s="117">
        <f t="shared" si="4"/>
        <v>0</v>
      </c>
      <c r="M55" s="117">
        <f t="shared" si="1"/>
        <v>0</v>
      </c>
      <c r="N55" s="117">
        <f t="shared" si="2"/>
        <v>0</v>
      </c>
      <c r="O55" s="271"/>
      <c r="P55" s="276"/>
      <c r="Q55" s="292"/>
    </row>
    <row r="56" spans="1:17" x14ac:dyDescent="0.3">
      <c r="A56" s="287"/>
      <c r="B56" s="286"/>
      <c r="C56" s="286"/>
      <c r="D56" s="286"/>
      <c r="E56" s="286"/>
      <c r="F56" s="285"/>
      <c r="G56" s="285"/>
      <c r="H56" s="285"/>
      <c r="I56" s="248">
        <f t="shared" si="6"/>
        <v>1</v>
      </c>
      <c r="J56" s="117">
        <f t="shared" si="5"/>
        <v>0</v>
      </c>
      <c r="K56" s="117">
        <f t="shared" si="3"/>
        <v>0</v>
      </c>
      <c r="L56" s="117">
        <f t="shared" si="4"/>
        <v>0</v>
      </c>
      <c r="M56" s="117">
        <f t="shared" si="1"/>
        <v>0</v>
      </c>
      <c r="N56" s="117">
        <f t="shared" si="2"/>
        <v>0</v>
      </c>
      <c r="O56" s="271"/>
      <c r="P56" s="276"/>
      <c r="Q56" s="292"/>
    </row>
    <row r="57" spans="1:17" x14ac:dyDescent="0.3">
      <c r="A57" s="287"/>
      <c r="B57" s="286"/>
      <c r="C57" s="286"/>
      <c r="D57" s="286"/>
      <c r="E57" s="286"/>
      <c r="F57" s="285"/>
      <c r="G57" s="285"/>
      <c r="H57" s="285"/>
      <c r="I57" s="248">
        <f t="shared" si="6"/>
        <v>1</v>
      </c>
      <c r="J57" s="117">
        <f t="shared" si="5"/>
        <v>0</v>
      </c>
      <c r="K57" s="117">
        <f t="shared" si="3"/>
        <v>0</v>
      </c>
      <c r="L57" s="117">
        <f t="shared" si="4"/>
        <v>0</v>
      </c>
      <c r="M57" s="117">
        <f t="shared" si="1"/>
        <v>0</v>
      </c>
      <c r="N57" s="117">
        <f t="shared" si="2"/>
        <v>0</v>
      </c>
      <c r="O57" s="271"/>
      <c r="P57" s="276"/>
      <c r="Q57" s="292"/>
    </row>
    <row r="58" spans="1:17" x14ac:dyDescent="0.3">
      <c r="A58" s="287"/>
      <c r="B58" s="286"/>
      <c r="C58" s="286"/>
      <c r="D58" s="286"/>
      <c r="E58" s="286"/>
      <c r="F58" s="285"/>
      <c r="G58" s="285"/>
      <c r="H58" s="285"/>
      <c r="I58" s="248">
        <f t="shared" si="6"/>
        <v>1</v>
      </c>
      <c r="J58" s="117">
        <f t="shared" si="5"/>
        <v>0</v>
      </c>
      <c r="K58" s="117">
        <f t="shared" si="3"/>
        <v>0</v>
      </c>
      <c r="L58" s="117">
        <f t="shared" si="4"/>
        <v>0</v>
      </c>
      <c r="M58" s="117">
        <f t="shared" si="1"/>
        <v>0</v>
      </c>
      <c r="N58" s="117">
        <f t="shared" si="2"/>
        <v>0</v>
      </c>
      <c r="O58" s="271"/>
      <c r="P58" s="276"/>
      <c r="Q58" s="292"/>
    </row>
    <row r="59" spans="1:17" x14ac:dyDescent="0.3">
      <c r="A59" s="287"/>
      <c r="B59" s="286"/>
      <c r="C59" s="286"/>
      <c r="D59" s="286"/>
      <c r="E59" s="286"/>
      <c r="F59" s="285"/>
      <c r="G59" s="285"/>
      <c r="H59" s="285"/>
      <c r="I59" s="248">
        <f t="shared" si="6"/>
        <v>1</v>
      </c>
      <c r="J59" s="117">
        <f t="shared" si="5"/>
        <v>0</v>
      </c>
      <c r="K59" s="117">
        <f t="shared" si="3"/>
        <v>0</v>
      </c>
      <c r="L59" s="117">
        <f t="shared" si="4"/>
        <v>0</v>
      </c>
      <c r="M59" s="117">
        <f t="shared" si="1"/>
        <v>0</v>
      </c>
      <c r="N59" s="117">
        <f t="shared" si="2"/>
        <v>0</v>
      </c>
      <c r="O59" s="271"/>
      <c r="P59" s="276"/>
      <c r="Q59" s="292"/>
    </row>
    <row r="60" spans="1:17" x14ac:dyDescent="0.3">
      <c r="A60" s="287"/>
      <c r="B60" s="286"/>
      <c r="C60" s="286"/>
      <c r="D60" s="286"/>
      <c r="E60" s="286"/>
      <c r="F60" s="285"/>
      <c r="G60" s="285"/>
      <c r="H60" s="285"/>
      <c r="I60" s="248">
        <f t="shared" si="6"/>
        <v>1</v>
      </c>
      <c r="J60" s="117">
        <f t="shared" si="5"/>
        <v>0</v>
      </c>
      <c r="K60" s="117">
        <f t="shared" si="3"/>
        <v>0</v>
      </c>
      <c r="L60" s="117">
        <f t="shared" si="4"/>
        <v>0</v>
      </c>
      <c r="M60" s="117">
        <f t="shared" si="1"/>
        <v>0</v>
      </c>
      <c r="N60" s="117">
        <f t="shared" si="2"/>
        <v>0</v>
      </c>
      <c r="O60" s="271"/>
      <c r="P60" s="276"/>
      <c r="Q60" s="292"/>
    </row>
    <row r="61" spans="1:17" x14ac:dyDescent="0.3">
      <c r="A61" s="287"/>
      <c r="B61" s="286"/>
      <c r="C61" s="286"/>
      <c r="D61" s="286"/>
      <c r="E61" s="286"/>
      <c r="F61" s="285"/>
      <c r="G61" s="285"/>
      <c r="H61" s="285"/>
      <c r="I61" s="248">
        <f t="shared" si="6"/>
        <v>1</v>
      </c>
      <c r="J61" s="117">
        <f t="shared" si="5"/>
        <v>0</v>
      </c>
      <c r="K61" s="117">
        <f t="shared" si="3"/>
        <v>0</v>
      </c>
      <c r="L61" s="117">
        <f t="shared" si="4"/>
        <v>0</v>
      </c>
      <c r="M61" s="117">
        <f t="shared" si="1"/>
        <v>0</v>
      </c>
      <c r="N61" s="117">
        <f t="shared" si="2"/>
        <v>0</v>
      </c>
      <c r="O61" s="271"/>
      <c r="P61" s="276"/>
      <c r="Q61" s="292"/>
    </row>
    <row r="62" spans="1:17" x14ac:dyDescent="0.3">
      <c r="A62" s="287"/>
      <c r="B62" s="286"/>
      <c r="C62" s="286"/>
      <c r="D62" s="286"/>
      <c r="E62" s="286"/>
      <c r="F62" s="285"/>
      <c r="G62" s="285"/>
      <c r="H62" s="285"/>
      <c r="I62" s="248">
        <f t="shared" si="6"/>
        <v>1</v>
      </c>
      <c r="J62" s="117">
        <f t="shared" si="5"/>
        <v>0</v>
      </c>
      <c r="K62" s="117">
        <f t="shared" si="3"/>
        <v>0</v>
      </c>
      <c r="L62" s="117">
        <f t="shared" si="4"/>
        <v>0</v>
      </c>
      <c r="M62" s="117">
        <f t="shared" si="1"/>
        <v>0</v>
      </c>
      <c r="N62" s="117">
        <f t="shared" si="2"/>
        <v>0</v>
      </c>
      <c r="O62" s="271"/>
      <c r="P62" s="276"/>
      <c r="Q62" s="292"/>
    </row>
    <row r="63" spans="1:17" x14ac:dyDescent="0.3">
      <c r="A63" s="287"/>
      <c r="B63" s="286"/>
      <c r="C63" s="286"/>
      <c r="D63" s="286"/>
      <c r="E63" s="286"/>
      <c r="F63" s="285"/>
      <c r="G63" s="285"/>
      <c r="H63" s="285"/>
      <c r="I63" s="248">
        <f t="shared" si="6"/>
        <v>1</v>
      </c>
      <c r="J63" s="117">
        <f t="shared" si="5"/>
        <v>0</v>
      </c>
      <c r="K63" s="117">
        <f t="shared" si="3"/>
        <v>0</v>
      </c>
      <c r="L63" s="117">
        <f t="shared" si="4"/>
        <v>0</v>
      </c>
      <c r="M63" s="117">
        <f t="shared" si="1"/>
        <v>0</v>
      </c>
      <c r="N63" s="117">
        <f t="shared" si="2"/>
        <v>0</v>
      </c>
      <c r="O63" s="271"/>
      <c r="P63" s="276"/>
      <c r="Q63" s="292"/>
    </row>
    <row r="64" spans="1:17" x14ac:dyDescent="0.3">
      <c r="A64" s="287"/>
      <c r="B64" s="286"/>
      <c r="C64" s="286"/>
      <c r="D64" s="286"/>
      <c r="E64" s="286"/>
      <c r="F64" s="285"/>
      <c r="G64" s="285"/>
      <c r="H64" s="285"/>
      <c r="I64" s="248">
        <f t="shared" si="6"/>
        <v>1</v>
      </c>
      <c r="J64" s="117">
        <f t="shared" si="5"/>
        <v>0</v>
      </c>
      <c r="K64" s="117">
        <f t="shared" si="3"/>
        <v>0</v>
      </c>
      <c r="L64" s="117">
        <f t="shared" si="4"/>
        <v>0</v>
      </c>
      <c r="M64" s="117">
        <f t="shared" si="1"/>
        <v>0</v>
      </c>
      <c r="N64" s="117">
        <f t="shared" si="2"/>
        <v>0</v>
      </c>
      <c r="O64" s="271"/>
      <c r="P64" s="276"/>
      <c r="Q64" s="292"/>
    </row>
    <row r="65" spans="1:17" x14ac:dyDescent="0.3">
      <c r="A65" s="287"/>
      <c r="B65" s="286"/>
      <c r="C65" s="286"/>
      <c r="D65" s="286"/>
      <c r="E65" s="286"/>
      <c r="F65" s="285"/>
      <c r="G65" s="285"/>
      <c r="H65" s="285"/>
      <c r="I65" s="248">
        <f t="shared" si="6"/>
        <v>1</v>
      </c>
      <c r="J65" s="117">
        <f t="shared" si="5"/>
        <v>0</v>
      </c>
      <c r="K65" s="117">
        <f t="shared" si="3"/>
        <v>0</v>
      </c>
      <c r="L65" s="117">
        <f t="shared" si="4"/>
        <v>0</v>
      </c>
      <c r="M65" s="117">
        <f t="shared" si="1"/>
        <v>0</v>
      </c>
      <c r="N65" s="117">
        <f t="shared" si="2"/>
        <v>0</v>
      </c>
      <c r="O65" s="271"/>
      <c r="P65" s="276"/>
      <c r="Q65" s="292"/>
    </row>
    <row r="66" spans="1:17" x14ac:dyDescent="0.3">
      <c r="A66" s="287"/>
      <c r="B66" s="286"/>
      <c r="C66" s="286"/>
      <c r="D66" s="286"/>
      <c r="E66" s="286"/>
      <c r="F66" s="285"/>
      <c r="G66" s="285"/>
      <c r="H66" s="285"/>
      <c r="I66" s="248">
        <f t="shared" si="6"/>
        <v>1</v>
      </c>
      <c r="J66" s="117">
        <f t="shared" si="5"/>
        <v>0</v>
      </c>
      <c r="K66" s="117">
        <f t="shared" si="3"/>
        <v>0</v>
      </c>
      <c r="L66" s="117">
        <f t="shared" si="4"/>
        <v>0</v>
      </c>
      <c r="M66" s="117">
        <f t="shared" si="1"/>
        <v>0</v>
      </c>
      <c r="N66" s="117">
        <f t="shared" si="2"/>
        <v>0</v>
      </c>
      <c r="O66" s="271"/>
      <c r="P66" s="276"/>
      <c r="Q66" s="292"/>
    </row>
    <row r="67" spans="1:17" x14ac:dyDescent="0.3">
      <c r="A67" s="287"/>
      <c r="B67" s="286"/>
      <c r="C67" s="286"/>
      <c r="D67" s="286"/>
      <c r="E67" s="286"/>
      <c r="F67" s="285"/>
      <c r="G67" s="285"/>
      <c r="H67" s="285"/>
      <c r="I67" s="248">
        <f t="shared" si="6"/>
        <v>1</v>
      </c>
      <c r="J67" s="117">
        <f t="shared" si="5"/>
        <v>0</v>
      </c>
      <c r="K67" s="117">
        <f t="shared" si="3"/>
        <v>0</v>
      </c>
      <c r="L67" s="117">
        <f t="shared" si="4"/>
        <v>0</v>
      </c>
      <c r="M67" s="117">
        <f t="shared" si="1"/>
        <v>0</v>
      </c>
      <c r="N67" s="117">
        <f t="shared" si="2"/>
        <v>0</v>
      </c>
      <c r="O67" s="271"/>
      <c r="P67" s="276"/>
      <c r="Q67" s="292"/>
    </row>
    <row r="68" spans="1:17" x14ac:dyDescent="0.3">
      <c r="A68" s="287"/>
      <c r="B68" s="286"/>
      <c r="C68" s="286"/>
      <c r="D68" s="286"/>
      <c r="E68" s="286"/>
      <c r="F68" s="285"/>
      <c r="G68" s="285"/>
      <c r="H68" s="285"/>
      <c r="I68" s="248">
        <f t="shared" si="6"/>
        <v>1</v>
      </c>
      <c r="J68" s="117">
        <f t="shared" si="5"/>
        <v>0</v>
      </c>
      <c r="K68" s="117">
        <f t="shared" si="3"/>
        <v>0</v>
      </c>
      <c r="L68" s="117">
        <f t="shared" si="4"/>
        <v>0</v>
      </c>
      <c r="M68" s="117">
        <f t="shared" si="1"/>
        <v>0</v>
      </c>
      <c r="N68" s="117">
        <f t="shared" si="2"/>
        <v>0</v>
      </c>
      <c r="O68" s="271"/>
      <c r="P68" s="276"/>
      <c r="Q68" s="292"/>
    </row>
    <row r="69" spans="1:17" x14ac:dyDescent="0.3">
      <c r="A69" s="287"/>
      <c r="B69" s="286"/>
      <c r="C69" s="286"/>
      <c r="D69" s="286"/>
      <c r="E69" s="286"/>
      <c r="F69" s="285"/>
      <c r="G69" s="285"/>
      <c r="H69" s="285"/>
      <c r="I69" s="248">
        <f t="shared" si="6"/>
        <v>1</v>
      </c>
      <c r="J69" s="117">
        <f t="shared" si="5"/>
        <v>0</v>
      </c>
      <c r="K69" s="117">
        <f t="shared" si="3"/>
        <v>0</v>
      </c>
      <c r="L69" s="117">
        <f t="shared" si="4"/>
        <v>0</v>
      </c>
      <c r="M69" s="117">
        <f t="shared" si="1"/>
        <v>0</v>
      </c>
      <c r="N69" s="117">
        <f t="shared" si="2"/>
        <v>0</v>
      </c>
      <c r="O69" s="271"/>
      <c r="P69" s="276"/>
      <c r="Q69" s="292"/>
    </row>
    <row r="70" spans="1:17" x14ac:dyDescent="0.3">
      <c r="A70" s="287"/>
      <c r="B70" s="286"/>
      <c r="C70" s="286"/>
      <c r="D70" s="286"/>
      <c r="E70" s="286"/>
      <c r="F70" s="285"/>
      <c r="G70" s="285"/>
      <c r="H70" s="285"/>
      <c r="I70" s="248">
        <f t="shared" si="6"/>
        <v>1</v>
      </c>
      <c r="J70" s="117">
        <f t="shared" si="5"/>
        <v>0</v>
      </c>
      <c r="K70" s="117">
        <f t="shared" si="3"/>
        <v>0</v>
      </c>
      <c r="L70" s="117">
        <f t="shared" si="4"/>
        <v>0</v>
      </c>
      <c r="M70" s="117">
        <f t="shared" si="1"/>
        <v>0</v>
      </c>
      <c r="N70" s="117">
        <f t="shared" si="2"/>
        <v>0</v>
      </c>
      <c r="O70" s="271"/>
      <c r="P70" s="276"/>
      <c r="Q70" s="292"/>
    </row>
    <row r="71" spans="1:17" x14ac:dyDescent="0.3">
      <c r="A71" s="287"/>
      <c r="B71" s="286"/>
      <c r="C71" s="286"/>
      <c r="D71" s="286"/>
      <c r="E71" s="286"/>
      <c r="F71" s="285"/>
      <c r="G71" s="285"/>
      <c r="H71" s="285"/>
      <c r="I71" s="248">
        <f t="shared" si="6"/>
        <v>1</v>
      </c>
      <c r="J71" s="117">
        <f t="shared" si="5"/>
        <v>0</v>
      </c>
      <c r="K71" s="117">
        <f t="shared" si="3"/>
        <v>0</v>
      </c>
      <c r="L71" s="117">
        <f t="shared" si="4"/>
        <v>0</v>
      </c>
      <c r="M71" s="117">
        <f t="shared" si="1"/>
        <v>0</v>
      </c>
      <c r="N71" s="117">
        <f t="shared" si="2"/>
        <v>0</v>
      </c>
      <c r="O71" s="271"/>
      <c r="P71" s="276"/>
      <c r="Q71" s="292"/>
    </row>
    <row r="72" spans="1:17" x14ac:dyDescent="0.3">
      <c r="A72" s="287"/>
      <c r="B72" s="286"/>
      <c r="C72" s="286"/>
      <c r="D72" s="286"/>
      <c r="E72" s="286"/>
      <c r="F72" s="285"/>
      <c r="G72" s="285"/>
      <c r="H72" s="285"/>
      <c r="I72" s="248">
        <f t="shared" si="6"/>
        <v>1</v>
      </c>
      <c r="J72" s="117">
        <f t="shared" si="5"/>
        <v>0</v>
      </c>
      <c r="K72" s="117">
        <f t="shared" si="3"/>
        <v>0</v>
      </c>
      <c r="L72" s="117">
        <f t="shared" si="4"/>
        <v>0</v>
      </c>
      <c r="M72" s="117">
        <f t="shared" si="1"/>
        <v>0</v>
      </c>
      <c r="N72" s="117">
        <f t="shared" si="2"/>
        <v>0</v>
      </c>
      <c r="O72" s="271"/>
      <c r="P72" s="276"/>
      <c r="Q72" s="292"/>
    </row>
    <row r="73" spans="1:17" x14ac:dyDescent="0.3">
      <c r="A73" s="287"/>
      <c r="B73" s="286"/>
      <c r="C73" s="286"/>
      <c r="D73" s="286"/>
      <c r="E73" s="286"/>
      <c r="F73" s="285"/>
      <c r="G73" s="285"/>
      <c r="H73" s="285"/>
      <c r="I73" s="248">
        <f t="shared" si="6"/>
        <v>1</v>
      </c>
      <c r="J73" s="117">
        <f t="shared" si="5"/>
        <v>0</v>
      </c>
      <c r="K73" s="117">
        <f t="shared" si="3"/>
        <v>0</v>
      </c>
      <c r="L73" s="117">
        <f t="shared" si="4"/>
        <v>0</v>
      </c>
      <c r="M73" s="117">
        <f t="shared" si="1"/>
        <v>0</v>
      </c>
      <c r="N73" s="117">
        <f t="shared" si="2"/>
        <v>0</v>
      </c>
      <c r="O73" s="271"/>
      <c r="P73" s="276"/>
      <c r="Q73" s="292"/>
    </row>
    <row r="74" spans="1:17" x14ac:dyDescent="0.3">
      <c r="A74" s="287"/>
      <c r="B74" s="286"/>
      <c r="C74" s="286"/>
      <c r="D74" s="286"/>
      <c r="E74" s="286"/>
      <c r="F74" s="285"/>
      <c r="G74" s="285"/>
      <c r="H74" s="285"/>
      <c r="I74" s="248">
        <f t="shared" si="6"/>
        <v>1</v>
      </c>
      <c r="J74" s="117">
        <f t="shared" si="5"/>
        <v>0</v>
      </c>
      <c r="K74" s="117">
        <f t="shared" si="3"/>
        <v>0</v>
      </c>
      <c r="L74" s="117">
        <f t="shared" si="4"/>
        <v>0</v>
      </c>
      <c r="M74" s="117">
        <f t="shared" si="1"/>
        <v>0</v>
      </c>
      <c r="N74" s="117">
        <f t="shared" si="2"/>
        <v>0</v>
      </c>
      <c r="O74" s="271"/>
      <c r="P74" s="276"/>
      <c r="Q74" s="292"/>
    </row>
    <row r="75" spans="1:17" x14ac:dyDescent="0.3">
      <c r="A75" s="287"/>
      <c r="B75" s="286"/>
      <c r="C75" s="286"/>
      <c r="D75" s="286"/>
      <c r="E75" s="286"/>
      <c r="F75" s="285"/>
      <c r="G75" s="285"/>
      <c r="H75" s="285"/>
      <c r="I75" s="248">
        <f t="shared" si="6"/>
        <v>1</v>
      </c>
      <c r="J75" s="117">
        <f t="shared" si="5"/>
        <v>0</v>
      </c>
      <c r="K75" s="117">
        <f t="shared" si="3"/>
        <v>0</v>
      </c>
      <c r="L75" s="117">
        <f t="shared" si="4"/>
        <v>0</v>
      </c>
      <c r="M75" s="117">
        <f t="shared" si="1"/>
        <v>0</v>
      </c>
      <c r="N75" s="117">
        <f t="shared" si="2"/>
        <v>0</v>
      </c>
      <c r="O75" s="271"/>
      <c r="P75" s="276"/>
      <c r="Q75" s="292"/>
    </row>
    <row r="76" spans="1:17" x14ac:dyDescent="0.3">
      <c r="A76" s="287"/>
      <c r="B76" s="286"/>
      <c r="C76" s="286"/>
      <c r="D76" s="286"/>
      <c r="E76" s="286"/>
      <c r="F76" s="285"/>
      <c r="G76" s="285"/>
      <c r="H76" s="285"/>
      <c r="I76" s="248">
        <f t="shared" si="6"/>
        <v>1</v>
      </c>
      <c r="J76" s="117">
        <f t="shared" si="5"/>
        <v>0</v>
      </c>
      <c r="K76" s="117">
        <f t="shared" si="3"/>
        <v>0</v>
      </c>
      <c r="L76" s="117">
        <f t="shared" si="4"/>
        <v>0</v>
      </c>
      <c r="M76" s="117">
        <f t="shared" si="1"/>
        <v>0</v>
      </c>
      <c r="N76" s="117">
        <f t="shared" si="2"/>
        <v>0</v>
      </c>
      <c r="O76" s="271"/>
      <c r="P76" s="276"/>
      <c r="Q76" s="292"/>
    </row>
    <row r="77" spans="1:17" x14ac:dyDescent="0.3">
      <c r="A77" s="287"/>
      <c r="B77" s="286"/>
      <c r="C77" s="286"/>
      <c r="D77" s="286"/>
      <c r="E77" s="286"/>
      <c r="F77" s="285"/>
      <c r="G77" s="285"/>
      <c r="H77" s="285"/>
      <c r="I77" s="248">
        <f t="shared" si="6"/>
        <v>1</v>
      </c>
      <c r="J77" s="117">
        <f t="shared" si="5"/>
        <v>0</v>
      </c>
      <c r="K77" s="117">
        <f t="shared" si="3"/>
        <v>0</v>
      </c>
      <c r="L77" s="117">
        <f t="shared" si="4"/>
        <v>0</v>
      </c>
      <c r="M77" s="117">
        <f t="shared" si="1"/>
        <v>0</v>
      </c>
      <c r="N77" s="117">
        <f t="shared" si="2"/>
        <v>0</v>
      </c>
      <c r="O77" s="271"/>
      <c r="P77" s="276"/>
      <c r="Q77" s="292"/>
    </row>
    <row r="78" spans="1:17" x14ac:dyDescent="0.3">
      <c r="A78" s="287"/>
      <c r="B78" s="286"/>
      <c r="C78" s="286"/>
      <c r="D78" s="286"/>
      <c r="E78" s="286"/>
      <c r="F78" s="285"/>
      <c r="G78" s="285"/>
      <c r="H78" s="285"/>
      <c r="I78" s="248">
        <f t="shared" si="6"/>
        <v>1</v>
      </c>
      <c r="J78" s="117">
        <f t="shared" si="5"/>
        <v>0</v>
      </c>
      <c r="K78" s="117">
        <f t="shared" si="3"/>
        <v>0</v>
      </c>
      <c r="L78" s="117">
        <f t="shared" si="4"/>
        <v>0</v>
      </c>
      <c r="M78" s="117">
        <f t="shared" si="1"/>
        <v>0</v>
      </c>
      <c r="N78" s="117">
        <f t="shared" si="2"/>
        <v>0</v>
      </c>
      <c r="O78" s="271"/>
      <c r="P78" s="276"/>
      <c r="Q78" s="292"/>
    </row>
    <row r="79" spans="1:17" x14ac:dyDescent="0.3">
      <c r="A79" s="287"/>
      <c r="B79" s="286"/>
      <c r="C79" s="286"/>
      <c r="D79" s="286"/>
      <c r="E79" s="286"/>
      <c r="F79" s="285"/>
      <c r="G79" s="285"/>
      <c r="H79" s="285"/>
      <c r="I79" s="248">
        <f t="shared" si="6"/>
        <v>1</v>
      </c>
      <c r="J79" s="117">
        <f t="shared" si="5"/>
        <v>0</v>
      </c>
      <c r="K79" s="117">
        <f t="shared" si="3"/>
        <v>0</v>
      </c>
      <c r="L79" s="117">
        <f t="shared" si="4"/>
        <v>0</v>
      </c>
      <c r="M79" s="117">
        <f t="shared" si="1"/>
        <v>0</v>
      </c>
      <c r="N79" s="117">
        <f t="shared" si="2"/>
        <v>0</v>
      </c>
      <c r="O79" s="271"/>
      <c r="P79" s="276"/>
      <c r="Q79" s="292"/>
    </row>
    <row r="80" spans="1:17" x14ac:dyDescent="0.3">
      <c r="A80" s="287"/>
      <c r="B80" s="286"/>
      <c r="C80" s="286"/>
      <c r="D80" s="286"/>
      <c r="E80" s="286"/>
      <c r="F80" s="285"/>
      <c r="G80" s="285"/>
      <c r="H80" s="285"/>
      <c r="I80" s="248">
        <f t="shared" si="6"/>
        <v>1</v>
      </c>
      <c r="J80" s="117">
        <f t="shared" si="5"/>
        <v>0</v>
      </c>
      <c r="K80" s="117">
        <f t="shared" si="3"/>
        <v>0</v>
      </c>
      <c r="L80" s="117">
        <f t="shared" si="4"/>
        <v>0</v>
      </c>
      <c r="M80" s="117">
        <f t="shared" si="1"/>
        <v>0</v>
      </c>
      <c r="N80" s="117">
        <f t="shared" si="2"/>
        <v>0</v>
      </c>
      <c r="O80" s="271"/>
      <c r="P80" s="276"/>
      <c r="Q80" s="292"/>
    </row>
    <row r="81" spans="1:17" x14ac:dyDescent="0.3">
      <c r="A81" s="287"/>
      <c r="B81" s="286"/>
      <c r="C81" s="286"/>
      <c r="D81" s="286"/>
      <c r="E81" s="286"/>
      <c r="F81" s="285"/>
      <c r="G81" s="285"/>
      <c r="H81" s="285"/>
      <c r="I81" s="248">
        <f t="shared" si="6"/>
        <v>1</v>
      </c>
      <c r="J81" s="117">
        <f t="shared" si="5"/>
        <v>0</v>
      </c>
      <c r="K81" s="117">
        <f t="shared" si="3"/>
        <v>0</v>
      </c>
      <c r="L81" s="117">
        <f t="shared" si="4"/>
        <v>0</v>
      </c>
      <c r="M81" s="117">
        <f t="shared" si="1"/>
        <v>0</v>
      </c>
      <c r="N81" s="117">
        <f t="shared" si="2"/>
        <v>0</v>
      </c>
      <c r="O81" s="271"/>
      <c r="P81" s="276"/>
      <c r="Q81" s="292"/>
    </row>
    <row r="82" spans="1:17" x14ac:dyDescent="0.3">
      <c r="A82" s="287"/>
      <c r="B82" s="286"/>
      <c r="C82" s="286"/>
      <c r="D82" s="286"/>
      <c r="E82" s="286"/>
      <c r="F82" s="285"/>
      <c r="G82" s="285"/>
      <c r="H82" s="285"/>
      <c r="I82" s="248">
        <f t="shared" si="6"/>
        <v>1</v>
      </c>
      <c r="J82" s="117">
        <f t="shared" si="5"/>
        <v>0</v>
      </c>
      <c r="K82" s="117">
        <f t="shared" si="3"/>
        <v>0</v>
      </c>
      <c r="L82" s="117">
        <f t="shared" si="4"/>
        <v>0</v>
      </c>
      <c r="M82" s="117">
        <f t="shared" si="1"/>
        <v>0</v>
      </c>
      <c r="N82" s="117">
        <f t="shared" si="2"/>
        <v>0</v>
      </c>
      <c r="O82" s="271"/>
      <c r="P82" s="276"/>
      <c r="Q82" s="292"/>
    </row>
    <row r="83" spans="1:17" x14ac:dyDescent="0.3">
      <c r="A83" s="287"/>
      <c r="B83" s="286"/>
      <c r="C83" s="286"/>
      <c r="D83" s="286"/>
      <c r="E83" s="286"/>
      <c r="F83" s="285"/>
      <c r="G83" s="285"/>
      <c r="H83" s="285"/>
      <c r="I83" s="248">
        <f t="shared" si="6"/>
        <v>1</v>
      </c>
      <c r="J83" s="117">
        <f t="shared" si="5"/>
        <v>0</v>
      </c>
      <c r="K83" s="117">
        <f t="shared" si="3"/>
        <v>0</v>
      </c>
      <c r="L83" s="117">
        <f t="shared" si="4"/>
        <v>0</v>
      </c>
      <c r="M83" s="117">
        <f t="shared" ref="M83:M107" si="7">L83*H83</f>
        <v>0</v>
      </c>
      <c r="N83" s="117">
        <f t="shared" ref="N83:N107" si="8">L83*I83</f>
        <v>0</v>
      </c>
      <c r="O83" s="271"/>
      <c r="P83" s="276"/>
      <c r="Q83" s="292"/>
    </row>
    <row r="84" spans="1:17" x14ac:dyDescent="0.3">
      <c r="A84" s="287"/>
      <c r="B84" s="286"/>
      <c r="C84" s="286"/>
      <c r="D84" s="286"/>
      <c r="E84" s="286"/>
      <c r="F84" s="285"/>
      <c r="G84" s="285"/>
      <c r="H84" s="285"/>
      <c r="I84" s="248">
        <f t="shared" si="6"/>
        <v>1</v>
      </c>
      <c r="J84" s="117">
        <f t="shared" si="5"/>
        <v>0</v>
      </c>
      <c r="K84" s="117">
        <f t="shared" ref="K84:K107" si="9">G84*J84</f>
        <v>0</v>
      </c>
      <c r="L84" s="117">
        <f t="shared" ref="L84:L107" si="10">$L$9*K84</f>
        <v>0</v>
      </c>
      <c r="M84" s="117">
        <f t="shared" si="7"/>
        <v>0</v>
      </c>
      <c r="N84" s="117">
        <f t="shared" si="8"/>
        <v>0</v>
      </c>
      <c r="O84" s="271"/>
      <c r="P84" s="276"/>
      <c r="Q84" s="292"/>
    </row>
    <row r="85" spans="1:17" x14ac:dyDescent="0.3">
      <c r="A85" s="287"/>
      <c r="B85" s="286"/>
      <c r="C85" s="286"/>
      <c r="D85" s="286"/>
      <c r="E85" s="286"/>
      <c r="F85" s="285"/>
      <c r="G85" s="285"/>
      <c r="H85" s="285"/>
      <c r="I85" s="248">
        <f t="shared" si="6"/>
        <v>1</v>
      </c>
      <c r="J85" s="117">
        <f t="shared" si="5"/>
        <v>0</v>
      </c>
      <c r="K85" s="117">
        <f t="shared" si="9"/>
        <v>0</v>
      </c>
      <c r="L85" s="117">
        <f t="shared" si="10"/>
        <v>0</v>
      </c>
      <c r="M85" s="117">
        <f t="shared" si="7"/>
        <v>0</v>
      </c>
      <c r="N85" s="117">
        <f t="shared" si="8"/>
        <v>0</v>
      </c>
      <c r="O85" s="271"/>
      <c r="P85" s="276"/>
      <c r="Q85" s="292"/>
    </row>
    <row r="86" spans="1:17" x14ac:dyDescent="0.3">
      <c r="A86" s="287"/>
      <c r="B86" s="286"/>
      <c r="C86" s="286"/>
      <c r="D86" s="286"/>
      <c r="E86" s="286"/>
      <c r="F86" s="285"/>
      <c r="G86" s="285"/>
      <c r="H86" s="285"/>
      <c r="I86" s="248">
        <f t="shared" si="6"/>
        <v>1</v>
      </c>
      <c r="J86" s="117">
        <f t="shared" ref="J86:J107" si="11">1*F86</f>
        <v>0</v>
      </c>
      <c r="K86" s="117">
        <f t="shared" si="9"/>
        <v>0</v>
      </c>
      <c r="L86" s="117">
        <f t="shared" si="10"/>
        <v>0</v>
      </c>
      <c r="M86" s="117">
        <f t="shared" si="7"/>
        <v>0</v>
      </c>
      <c r="N86" s="117">
        <f t="shared" si="8"/>
        <v>0</v>
      </c>
      <c r="O86" s="271"/>
      <c r="P86" s="276"/>
      <c r="Q86" s="292"/>
    </row>
    <row r="87" spans="1:17" x14ac:dyDescent="0.3">
      <c r="A87" s="287"/>
      <c r="B87" s="286"/>
      <c r="C87" s="286"/>
      <c r="D87" s="286"/>
      <c r="E87" s="286"/>
      <c r="F87" s="285"/>
      <c r="G87" s="285"/>
      <c r="H87" s="285"/>
      <c r="I87" s="248">
        <f t="shared" si="6"/>
        <v>1</v>
      </c>
      <c r="J87" s="117">
        <f t="shared" si="11"/>
        <v>0</v>
      </c>
      <c r="K87" s="117">
        <f t="shared" si="9"/>
        <v>0</v>
      </c>
      <c r="L87" s="117">
        <f t="shared" si="10"/>
        <v>0</v>
      </c>
      <c r="M87" s="117">
        <f t="shared" si="7"/>
        <v>0</v>
      </c>
      <c r="N87" s="117">
        <f t="shared" si="8"/>
        <v>0</v>
      </c>
      <c r="O87" s="271"/>
      <c r="P87" s="276"/>
      <c r="Q87" s="292"/>
    </row>
    <row r="88" spans="1:17" x14ac:dyDescent="0.3">
      <c r="A88" s="287"/>
      <c r="B88" s="286"/>
      <c r="C88" s="286"/>
      <c r="D88" s="286"/>
      <c r="E88" s="286"/>
      <c r="F88" s="285"/>
      <c r="G88" s="285"/>
      <c r="H88" s="285"/>
      <c r="I88" s="248">
        <f t="shared" si="6"/>
        <v>1</v>
      </c>
      <c r="J88" s="117">
        <f t="shared" si="11"/>
        <v>0</v>
      </c>
      <c r="K88" s="117">
        <f t="shared" si="9"/>
        <v>0</v>
      </c>
      <c r="L88" s="117">
        <f t="shared" si="10"/>
        <v>0</v>
      </c>
      <c r="M88" s="117">
        <f t="shared" si="7"/>
        <v>0</v>
      </c>
      <c r="N88" s="117">
        <f t="shared" si="8"/>
        <v>0</v>
      </c>
      <c r="O88" s="271"/>
      <c r="P88" s="276"/>
      <c r="Q88" s="292"/>
    </row>
    <row r="89" spans="1:17" x14ac:dyDescent="0.3">
      <c r="A89" s="287"/>
      <c r="B89" s="286"/>
      <c r="C89" s="286"/>
      <c r="D89" s="286"/>
      <c r="E89" s="286"/>
      <c r="F89" s="285"/>
      <c r="G89" s="285"/>
      <c r="H89" s="285"/>
      <c r="I89" s="248">
        <f t="shared" si="6"/>
        <v>1</v>
      </c>
      <c r="J89" s="117">
        <f t="shared" si="11"/>
        <v>0</v>
      </c>
      <c r="K89" s="117">
        <f t="shared" si="9"/>
        <v>0</v>
      </c>
      <c r="L89" s="117">
        <f t="shared" si="10"/>
        <v>0</v>
      </c>
      <c r="M89" s="117">
        <f t="shared" si="7"/>
        <v>0</v>
      </c>
      <c r="N89" s="117">
        <f t="shared" si="8"/>
        <v>0</v>
      </c>
      <c r="O89" s="271"/>
      <c r="P89" s="276"/>
      <c r="Q89" s="292"/>
    </row>
    <row r="90" spans="1:17" x14ac:dyDescent="0.3">
      <c r="A90" s="287"/>
      <c r="B90" s="286"/>
      <c r="C90" s="286"/>
      <c r="D90" s="286"/>
      <c r="E90" s="286"/>
      <c r="F90" s="285"/>
      <c r="G90" s="285"/>
      <c r="H90" s="285"/>
      <c r="I90" s="248">
        <f t="shared" si="6"/>
        <v>1</v>
      </c>
      <c r="J90" s="117">
        <f t="shared" si="11"/>
        <v>0</v>
      </c>
      <c r="K90" s="117">
        <f t="shared" si="9"/>
        <v>0</v>
      </c>
      <c r="L90" s="117">
        <f t="shared" si="10"/>
        <v>0</v>
      </c>
      <c r="M90" s="117">
        <f t="shared" si="7"/>
        <v>0</v>
      </c>
      <c r="N90" s="117">
        <f t="shared" si="8"/>
        <v>0</v>
      </c>
      <c r="O90" s="271"/>
      <c r="P90" s="276"/>
      <c r="Q90" s="292"/>
    </row>
    <row r="91" spans="1:17" x14ac:dyDescent="0.3">
      <c r="A91" s="287"/>
      <c r="B91" s="286"/>
      <c r="C91" s="286"/>
      <c r="D91" s="286"/>
      <c r="E91" s="286"/>
      <c r="F91" s="285"/>
      <c r="G91" s="285"/>
      <c r="H91" s="285"/>
      <c r="I91" s="248">
        <f t="shared" si="6"/>
        <v>1</v>
      </c>
      <c r="J91" s="117">
        <f t="shared" si="11"/>
        <v>0</v>
      </c>
      <c r="K91" s="117">
        <f t="shared" si="9"/>
        <v>0</v>
      </c>
      <c r="L91" s="117">
        <f t="shared" si="10"/>
        <v>0</v>
      </c>
      <c r="M91" s="117">
        <f t="shared" si="7"/>
        <v>0</v>
      </c>
      <c r="N91" s="117">
        <f t="shared" si="8"/>
        <v>0</v>
      </c>
      <c r="O91" s="271"/>
      <c r="P91" s="276"/>
      <c r="Q91" s="292"/>
    </row>
    <row r="92" spans="1:17" x14ac:dyDescent="0.3">
      <c r="A92" s="287"/>
      <c r="B92" s="286"/>
      <c r="C92" s="286"/>
      <c r="D92" s="286"/>
      <c r="E92" s="286"/>
      <c r="F92" s="285"/>
      <c r="G92" s="285"/>
      <c r="H92" s="285"/>
      <c r="I92" s="248">
        <f t="shared" si="6"/>
        <v>1</v>
      </c>
      <c r="J92" s="117">
        <f t="shared" si="11"/>
        <v>0</v>
      </c>
      <c r="K92" s="117">
        <f t="shared" si="9"/>
        <v>0</v>
      </c>
      <c r="L92" s="117">
        <f t="shared" si="10"/>
        <v>0</v>
      </c>
      <c r="M92" s="117">
        <f t="shared" si="7"/>
        <v>0</v>
      </c>
      <c r="N92" s="117">
        <f t="shared" si="8"/>
        <v>0</v>
      </c>
      <c r="O92" s="271"/>
      <c r="P92" s="276"/>
      <c r="Q92" s="292"/>
    </row>
    <row r="93" spans="1:17" x14ac:dyDescent="0.3">
      <c r="A93" s="287"/>
      <c r="B93" s="286"/>
      <c r="C93" s="286"/>
      <c r="D93" s="286"/>
      <c r="E93" s="286"/>
      <c r="F93" s="285"/>
      <c r="G93" s="285"/>
      <c r="H93" s="285"/>
      <c r="I93" s="248">
        <f t="shared" si="6"/>
        <v>1</v>
      </c>
      <c r="J93" s="117">
        <f t="shared" si="11"/>
        <v>0</v>
      </c>
      <c r="K93" s="117">
        <f t="shared" si="9"/>
        <v>0</v>
      </c>
      <c r="L93" s="117">
        <f t="shared" si="10"/>
        <v>0</v>
      </c>
      <c r="M93" s="117">
        <f t="shared" si="7"/>
        <v>0</v>
      </c>
      <c r="N93" s="117">
        <f t="shared" si="8"/>
        <v>0</v>
      </c>
      <c r="O93" s="271"/>
      <c r="P93" s="276"/>
      <c r="Q93" s="292"/>
    </row>
    <row r="94" spans="1:17" x14ac:dyDescent="0.3">
      <c r="A94" s="287"/>
      <c r="B94" s="286"/>
      <c r="C94" s="286"/>
      <c r="D94" s="286"/>
      <c r="E94" s="286"/>
      <c r="F94" s="285"/>
      <c r="G94" s="285"/>
      <c r="H94" s="285"/>
      <c r="I94" s="248">
        <f t="shared" si="6"/>
        <v>1</v>
      </c>
      <c r="J94" s="117">
        <f t="shared" si="11"/>
        <v>0</v>
      </c>
      <c r="K94" s="117">
        <f t="shared" si="9"/>
        <v>0</v>
      </c>
      <c r="L94" s="117">
        <f t="shared" si="10"/>
        <v>0</v>
      </c>
      <c r="M94" s="117">
        <f t="shared" si="7"/>
        <v>0</v>
      </c>
      <c r="N94" s="117">
        <f t="shared" si="8"/>
        <v>0</v>
      </c>
      <c r="O94" s="271"/>
      <c r="P94" s="276"/>
      <c r="Q94" s="292"/>
    </row>
    <row r="95" spans="1:17" x14ac:dyDescent="0.3">
      <c r="A95" s="287"/>
      <c r="B95" s="286"/>
      <c r="C95" s="286"/>
      <c r="D95" s="286"/>
      <c r="E95" s="286"/>
      <c r="F95" s="285"/>
      <c r="G95" s="285"/>
      <c r="H95" s="285"/>
      <c r="I95" s="248">
        <f t="shared" si="6"/>
        <v>1</v>
      </c>
      <c r="J95" s="117">
        <f t="shared" si="11"/>
        <v>0</v>
      </c>
      <c r="K95" s="117">
        <f t="shared" si="9"/>
        <v>0</v>
      </c>
      <c r="L95" s="117">
        <f t="shared" si="10"/>
        <v>0</v>
      </c>
      <c r="M95" s="117">
        <f t="shared" si="7"/>
        <v>0</v>
      </c>
      <c r="N95" s="117">
        <f t="shared" si="8"/>
        <v>0</v>
      </c>
      <c r="O95" s="271"/>
      <c r="P95" s="276"/>
      <c r="Q95" s="292"/>
    </row>
    <row r="96" spans="1:17" x14ac:dyDescent="0.3">
      <c r="A96" s="287"/>
      <c r="B96" s="286"/>
      <c r="C96" s="286"/>
      <c r="D96" s="286"/>
      <c r="E96" s="286"/>
      <c r="F96" s="285"/>
      <c r="G96" s="285"/>
      <c r="H96" s="285"/>
      <c r="I96" s="248">
        <f t="shared" si="6"/>
        <v>1</v>
      </c>
      <c r="J96" s="117">
        <f t="shared" si="11"/>
        <v>0</v>
      </c>
      <c r="K96" s="117">
        <f t="shared" si="9"/>
        <v>0</v>
      </c>
      <c r="L96" s="117">
        <f t="shared" si="10"/>
        <v>0</v>
      </c>
      <c r="M96" s="117">
        <f t="shared" si="7"/>
        <v>0</v>
      </c>
      <c r="N96" s="117">
        <f t="shared" si="8"/>
        <v>0</v>
      </c>
      <c r="O96" s="271"/>
      <c r="P96" s="276"/>
      <c r="Q96" s="292"/>
    </row>
    <row r="97" spans="1:17" x14ac:dyDescent="0.3">
      <c r="A97" s="287"/>
      <c r="B97" s="286"/>
      <c r="C97" s="286"/>
      <c r="D97" s="286"/>
      <c r="E97" s="286"/>
      <c r="F97" s="285"/>
      <c r="G97" s="285"/>
      <c r="H97" s="285"/>
      <c r="I97" s="248">
        <f t="shared" ref="I97:I107" si="12">100%-H97</f>
        <v>1</v>
      </c>
      <c r="J97" s="117">
        <f t="shared" si="11"/>
        <v>0</v>
      </c>
      <c r="K97" s="117">
        <f t="shared" si="9"/>
        <v>0</v>
      </c>
      <c r="L97" s="117">
        <f t="shared" si="10"/>
        <v>0</v>
      </c>
      <c r="M97" s="117">
        <f t="shared" si="7"/>
        <v>0</v>
      </c>
      <c r="N97" s="117">
        <f t="shared" si="8"/>
        <v>0</v>
      </c>
      <c r="O97" s="271"/>
      <c r="P97" s="276"/>
      <c r="Q97" s="292"/>
    </row>
    <row r="98" spans="1:17" x14ac:dyDescent="0.3">
      <c r="A98" s="287"/>
      <c r="B98" s="286"/>
      <c r="C98" s="286"/>
      <c r="D98" s="286"/>
      <c r="E98" s="286"/>
      <c r="F98" s="285"/>
      <c r="G98" s="285"/>
      <c r="H98" s="285"/>
      <c r="I98" s="248">
        <f t="shared" si="12"/>
        <v>1</v>
      </c>
      <c r="J98" s="117">
        <f t="shared" si="11"/>
        <v>0</v>
      </c>
      <c r="K98" s="117">
        <f t="shared" si="9"/>
        <v>0</v>
      </c>
      <c r="L98" s="117">
        <f t="shared" si="10"/>
        <v>0</v>
      </c>
      <c r="M98" s="117">
        <f t="shared" si="7"/>
        <v>0</v>
      </c>
      <c r="N98" s="117">
        <f t="shared" si="8"/>
        <v>0</v>
      </c>
      <c r="O98" s="271"/>
      <c r="P98" s="276"/>
      <c r="Q98" s="292"/>
    </row>
    <row r="99" spans="1:17" x14ac:dyDescent="0.3">
      <c r="A99" s="287"/>
      <c r="B99" s="286"/>
      <c r="C99" s="286"/>
      <c r="D99" s="286"/>
      <c r="E99" s="286"/>
      <c r="F99" s="285"/>
      <c r="G99" s="285"/>
      <c r="H99" s="285"/>
      <c r="I99" s="248">
        <f t="shared" si="12"/>
        <v>1</v>
      </c>
      <c r="J99" s="117">
        <f t="shared" si="11"/>
        <v>0</v>
      </c>
      <c r="K99" s="117">
        <f t="shared" si="9"/>
        <v>0</v>
      </c>
      <c r="L99" s="117">
        <f t="shared" si="10"/>
        <v>0</v>
      </c>
      <c r="M99" s="117">
        <f t="shared" si="7"/>
        <v>0</v>
      </c>
      <c r="N99" s="117">
        <f t="shared" si="8"/>
        <v>0</v>
      </c>
      <c r="O99" s="271"/>
      <c r="P99" s="276"/>
      <c r="Q99" s="292"/>
    </row>
    <row r="100" spans="1:17" x14ac:dyDescent="0.3">
      <c r="A100" s="287"/>
      <c r="B100" s="286"/>
      <c r="C100" s="286"/>
      <c r="D100" s="286"/>
      <c r="E100" s="286"/>
      <c r="F100" s="285"/>
      <c r="G100" s="285"/>
      <c r="H100" s="285"/>
      <c r="I100" s="248">
        <f t="shared" si="12"/>
        <v>1</v>
      </c>
      <c r="J100" s="117">
        <f t="shared" si="11"/>
        <v>0</v>
      </c>
      <c r="K100" s="117">
        <f t="shared" si="9"/>
        <v>0</v>
      </c>
      <c r="L100" s="117">
        <f t="shared" si="10"/>
        <v>0</v>
      </c>
      <c r="M100" s="117">
        <f t="shared" si="7"/>
        <v>0</v>
      </c>
      <c r="N100" s="117">
        <f t="shared" si="8"/>
        <v>0</v>
      </c>
      <c r="O100" s="271"/>
      <c r="P100" s="276"/>
      <c r="Q100" s="292"/>
    </row>
    <row r="101" spans="1:17" x14ac:dyDescent="0.3">
      <c r="A101" s="287"/>
      <c r="B101" s="286"/>
      <c r="C101" s="286"/>
      <c r="D101" s="286"/>
      <c r="E101" s="286"/>
      <c r="F101" s="285"/>
      <c r="G101" s="285"/>
      <c r="H101" s="285"/>
      <c r="I101" s="248">
        <f t="shared" si="12"/>
        <v>1</v>
      </c>
      <c r="J101" s="117">
        <f t="shared" si="11"/>
        <v>0</v>
      </c>
      <c r="K101" s="117">
        <f t="shared" si="9"/>
        <v>0</v>
      </c>
      <c r="L101" s="117">
        <f t="shared" si="10"/>
        <v>0</v>
      </c>
      <c r="M101" s="117">
        <f t="shared" si="7"/>
        <v>0</v>
      </c>
      <c r="N101" s="117">
        <f t="shared" si="8"/>
        <v>0</v>
      </c>
      <c r="O101" s="271"/>
      <c r="P101" s="276"/>
      <c r="Q101" s="292"/>
    </row>
    <row r="102" spans="1:17" x14ac:dyDescent="0.3">
      <c r="A102" s="287"/>
      <c r="B102" s="286"/>
      <c r="C102" s="286"/>
      <c r="D102" s="286"/>
      <c r="E102" s="286"/>
      <c r="F102" s="285"/>
      <c r="G102" s="285"/>
      <c r="H102" s="285"/>
      <c r="I102" s="248">
        <f t="shared" si="12"/>
        <v>1</v>
      </c>
      <c r="J102" s="117">
        <f t="shared" si="11"/>
        <v>0</v>
      </c>
      <c r="K102" s="117">
        <f t="shared" si="9"/>
        <v>0</v>
      </c>
      <c r="L102" s="117">
        <f t="shared" si="10"/>
        <v>0</v>
      </c>
      <c r="M102" s="117">
        <f t="shared" si="7"/>
        <v>0</v>
      </c>
      <c r="N102" s="117">
        <f t="shared" si="8"/>
        <v>0</v>
      </c>
      <c r="O102" s="271"/>
      <c r="P102" s="276"/>
      <c r="Q102" s="292"/>
    </row>
    <row r="103" spans="1:17" x14ac:dyDescent="0.3">
      <c r="A103" s="287"/>
      <c r="B103" s="286"/>
      <c r="C103" s="286"/>
      <c r="D103" s="286"/>
      <c r="E103" s="286"/>
      <c r="F103" s="285"/>
      <c r="G103" s="285"/>
      <c r="H103" s="285"/>
      <c r="I103" s="248">
        <f t="shared" si="12"/>
        <v>1</v>
      </c>
      <c r="J103" s="117">
        <f t="shared" si="11"/>
        <v>0</v>
      </c>
      <c r="K103" s="117">
        <f t="shared" si="9"/>
        <v>0</v>
      </c>
      <c r="L103" s="117">
        <f t="shared" si="10"/>
        <v>0</v>
      </c>
      <c r="M103" s="117">
        <f t="shared" si="7"/>
        <v>0</v>
      </c>
      <c r="N103" s="117">
        <f t="shared" si="8"/>
        <v>0</v>
      </c>
      <c r="O103" s="271"/>
      <c r="P103" s="276"/>
      <c r="Q103" s="292"/>
    </row>
    <row r="104" spans="1:17" x14ac:dyDescent="0.3">
      <c r="A104" s="287"/>
      <c r="B104" s="286"/>
      <c r="C104" s="286"/>
      <c r="D104" s="286"/>
      <c r="E104" s="286"/>
      <c r="F104" s="285"/>
      <c r="G104" s="285"/>
      <c r="H104" s="285"/>
      <c r="I104" s="248">
        <f t="shared" si="12"/>
        <v>1</v>
      </c>
      <c r="J104" s="117">
        <f t="shared" si="11"/>
        <v>0</v>
      </c>
      <c r="K104" s="117">
        <f t="shared" si="9"/>
        <v>0</v>
      </c>
      <c r="L104" s="117">
        <f t="shared" si="10"/>
        <v>0</v>
      </c>
      <c r="M104" s="117">
        <f t="shared" si="7"/>
        <v>0</v>
      </c>
      <c r="N104" s="117">
        <f t="shared" si="8"/>
        <v>0</v>
      </c>
      <c r="O104" s="271"/>
      <c r="P104" s="276"/>
      <c r="Q104" s="292"/>
    </row>
    <row r="105" spans="1:17" x14ac:dyDescent="0.3">
      <c r="A105" s="287"/>
      <c r="B105" s="286"/>
      <c r="C105" s="286"/>
      <c r="D105" s="286"/>
      <c r="E105" s="286"/>
      <c r="F105" s="285"/>
      <c r="G105" s="285"/>
      <c r="H105" s="285"/>
      <c r="I105" s="248">
        <f t="shared" si="12"/>
        <v>1</v>
      </c>
      <c r="J105" s="117">
        <f t="shared" si="11"/>
        <v>0</v>
      </c>
      <c r="K105" s="117">
        <f t="shared" si="9"/>
        <v>0</v>
      </c>
      <c r="L105" s="117">
        <f t="shared" si="10"/>
        <v>0</v>
      </c>
      <c r="M105" s="117">
        <f t="shared" si="7"/>
        <v>0</v>
      </c>
      <c r="N105" s="117">
        <f t="shared" si="8"/>
        <v>0</v>
      </c>
      <c r="O105" s="271"/>
      <c r="P105" s="276"/>
      <c r="Q105" s="292"/>
    </row>
    <row r="106" spans="1:17" x14ac:dyDescent="0.3">
      <c r="A106" s="287"/>
      <c r="B106" s="286"/>
      <c r="C106" s="286"/>
      <c r="D106" s="286"/>
      <c r="E106" s="286"/>
      <c r="F106" s="285"/>
      <c r="G106" s="285"/>
      <c r="H106" s="285"/>
      <c r="I106" s="248">
        <f t="shared" si="12"/>
        <v>1</v>
      </c>
      <c r="J106" s="117">
        <f t="shared" si="11"/>
        <v>0</v>
      </c>
      <c r="K106" s="117">
        <f t="shared" si="9"/>
        <v>0</v>
      </c>
      <c r="L106" s="117">
        <f t="shared" si="10"/>
        <v>0</v>
      </c>
      <c r="M106" s="117">
        <f t="shared" si="7"/>
        <v>0</v>
      </c>
      <c r="N106" s="117">
        <f t="shared" si="8"/>
        <v>0</v>
      </c>
      <c r="O106" s="271"/>
      <c r="P106" s="276"/>
      <c r="Q106" s="292"/>
    </row>
    <row r="107" spans="1:17" ht="15" thickBot="1" x14ac:dyDescent="0.35">
      <c r="A107" s="288"/>
      <c r="B107" s="289"/>
      <c r="C107" s="289"/>
      <c r="D107" s="289"/>
      <c r="E107" s="289"/>
      <c r="F107" s="290"/>
      <c r="G107" s="290"/>
      <c r="H107" s="290"/>
      <c r="I107" s="254">
        <f t="shared" si="12"/>
        <v>1</v>
      </c>
      <c r="J107" s="157">
        <f t="shared" si="11"/>
        <v>0</v>
      </c>
      <c r="K107" s="157">
        <f t="shared" si="9"/>
        <v>0</v>
      </c>
      <c r="L107" s="157">
        <f t="shared" si="10"/>
        <v>0</v>
      </c>
      <c r="M107" s="157">
        <f t="shared" si="7"/>
        <v>0</v>
      </c>
      <c r="N107" s="157">
        <f t="shared" si="8"/>
        <v>0</v>
      </c>
      <c r="O107" s="272"/>
      <c r="P107" s="276"/>
      <c r="Q107" s="292"/>
    </row>
    <row r="108" spans="1:17" x14ac:dyDescent="0.3">
      <c r="A108" s="274"/>
      <c r="B108" s="274"/>
      <c r="C108" s="274"/>
      <c r="D108" s="236"/>
      <c r="E108" s="236"/>
      <c r="F108" s="274"/>
      <c r="G108" s="274"/>
      <c r="H108" s="274"/>
      <c r="I108" s="274"/>
      <c r="J108" s="277"/>
      <c r="K108" s="277"/>
      <c r="L108" s="277"/>
      <c r="M108" s="277"/>
      <c r="N108" s="277"/>
      <c r="O108" s="44"/>
    </row>
    <row r="109" spans="1:17" x14ac:dyDescent="0.3">
      <c r="A109" s="274"/>
      <c r="B109" s="274"/>
      <c r="C109" s="274"/>
      <c r="D109" s="236"/>
      <c r="E109" s="236"/>
      <c r="F109" s="274"/>
      <c r="G109" s="274"/>
      <c r="H109" s="274"/>
      <c r="I109" s="274"/>
      <c r="J109" s="277"/>
      <c r="K109" s="277"/>
      <c r="L109" s="277"/>
      <c r="M109" s="277"/>
      <c r="N109" s="277"/>
      <c r="O109" s="44"/>
    </row>
    <row r="110" spans="1:17" x14ac:dyDescent="0.3">
      <c r="A110" s="274"/>
      <c r="B110" s="274"/>
      <c r="C110" s="274"/>
      <c r="D110" s="236"/>
      <c r="E110" s="236"/>
      <c r="F110" s="274"/>
      <c r="G110" s="274"/>
      <c r="H110" s="274"/>
      <c r="I110" s="274"/>
      <c r="J110" s="277"/>
      <c r="K110" s="277"/>
      <c r="L110" s="277"/>
      <c r="M110" s="277"/>
      <c r="N110" s="277"/>
      <c r="O110" s="44"/>
    </row>
    <row r="111" spans="1:17" x14ac:dyDescent="0.3">
      <c r="A111" s="274"/>
      <c r="B111" s="274"/>
      <c r="C111" s="274"/>
      <c r="D111" s="236"/>
      <c r="E111" s="236"/>
      <c r="F111" s="274"/>
      <c r="G111" s="274"/>
      <c r="H111" s="274"/>
      <c r="I111" s="274"/>
      <c r="J111" s="277"/>
      <c r="K111" s="277"/>
      <c r="L111" s="277"/>
      <c r="M111" s="277"/>
      <c r="N111" s="277"/>
    </row>
    <row r="112" spans="1:17" x14ac:dyDescent="0.3">
      <c r="A112" s="274"/>
      <c r="B112" s="274"/>
      <c r="C112" s="274"/>
      <c r="D112" s="236"/>
      <c r="E112" s="236"/>
      <c r="F112" s="274"/>
      <c r="G112" s="274"/>
      <c r="H112" s="274"/>
      <c r="I112" s="274"/>
      <c r="J112" s="277"/>
      <c r="K112" s="277"/>
      <c r="L112" s="277"/>
      <c r="M112" s="277"/>
      <c r="N112" s="277"/>
    </row>
    <row r="113" spans="1:14" x14ac:dyDescent="0.3">
      <c r="A113" s="274"/>
      <c r="B113" s="274"/>
      <c r="C113" s="274"/>
      <c r="D113" s="236"/>
      <c r="E113" s="236"/>
      <c r="F113" s="274"/>
      <c r="G113" s="274"/>
      <c r="H113" s="274"/>
      <c r="I113" s="274"/>
      <c r="J113" s="277"/>
      <c r="K113" s="277"/>
      <c r="L113" s="277"/>
      <c r="M113" s="277"/>
      <c r="N113" s="277"/>
    </row>
    <row r="114" spans="1:14" x14ac:dyDescent="0.3">
      <c r="A114" s="274"/>
      <c r="B114" s="274"/>
      <c r="C114" s="274"/>
      <c r="D114" s="236"/>
      <c r="E114" s="236"/>
      <c r="F114" s="274"/>
      <c r="G114" s="274"/>
      <c r="H114" s="274"/>
      <c r="I114" s="274"/>
      <c r="J114" s="277"/>
      <c r="K114" s="277"/>
      <c r="L114" s="277"/>
      <c r="M114" s="277"/>
      <c r="N114" s="277"/>
    </row>
    <row r="115" spans="1:14" x14ac:dyDescent="0.3">
      <c r="A115" s="274"/>
      <c r="B115" s="274"/>
      <c r="C115" s="274"/>
      <c r="D115" s="236"/>
      <c r="E115" s="236"/>
      <c r="F115" s="274"/>
      <c r="G115" s="274"/>
      <c r="H115" s="274"/>
      <c r="I115" s="274"/>
      <c r="J115" s="277"/>
      <c r="K115" s="277"/>
      <c r="L115" s="277"/>
      <c r="M115" s="277"/>
      <c r="N115" s="277"/>
    </row>
    <row r="116" spans="1:14" x14ac:dyDescent="0.3">
      <c r="A116" s="274"/>
      <c r="B116" s="274"/>
      <c r="C116" s="274"/>
      <c r="D116" s="236"/>
      <c r="E116" s="236"/>
      <c r="F116" s="274"/>
      <c r="G116" s="274"/>
      <c r="H116" s="274"/>
      <c r="I116" s="274"/>
      <c r="J116" s="277"/>
      <c r="K116" s="277"/>
      <c r="L116" s="277"/>
      <c r="M116" s="277"/>
      <c r="N116" s="277"/>
    </row>
    <row r="117" spans="1:14" x14ac:dyDescent="0.3">
      <c r="A117" s="274"/>
      <c r="B117" s="274"/>
      <c r="C117" s="274"/>
      <c r="D117" s="236"/>
      <c r="E117" s="236"/>
      <c r="F117" s="274"/>
      <c r="G117" s="274"/>
      <c r="H117" s="274"/>
      <c r="I117" s="274"/>
      <c r="J117" s="277"/>
      <c r="K117" s="277"/>
      <c r="L117" s="277"/>
      <c r="M117" s="277"/>
      <c r="N117" s="277"/>
    </row>
    <row r="118" spans="1:14" x14ac:dyDescent="0.3">
      <c r="A118" s="274"/>
      <c r="B118" s="274"/>
      <c r="C118" s="274"/>
      <c r="D118" s="236"/>
      <c r="E118" s="236"/>
      <c r="F118" s="274"/>
      <c r="G118" s="274"/>
      <c r="H118" s="274"/>
      <c r="I118" s="274"/>
      <c r="J118" s="277"/>
      <c r="K118" s="277"/>
      <c r="L118" s="277"/>
      <c r="M118" s="277"/>
      <c r="N118" s="277"/>
    </row>
    <row r="119" spans="1:14" x14ac:dyDescent="0.3">
      <c r="A119" s="274"/>
      <c r="B119" s="274"/>
      <c r="C119" s="274"/>
      <c r="D119" s="236"/>
      <c r="E119" s="236"/>
      <c r="F119" s="274"/>
      <c r="G119" s="274"/>
      <c r="H119" s="274"/>
      <c r="I119" s="274"/>
      <c r="J119" s="277"/>
      <c r="K119" s="277"/>
      <c r="L119" s="277"/>
      <c r="M119" s="277"/>
      <c r="N119" s="277"/>
    </row>
    <row r="120" spans="1:14" x14ac:dyDescent="0.3">
      <c r="A120" s="274"/>
      <c r="B120" s="274"/>
      <c r="C120" s="274"/>
      <c r="D120" s="236"/>
      <c r="E120" s="236"/>
      <c r="F120" s="274"/>
      <c r="G120" s="274"/>
      <c r="H120" s="274"/>
      <c r="I120" s="274"/>
      <c r="J120" s="277"/>
      <c r="K120" s="277"/>
      <c r="L120" s="277"/>
      <c r="M120" s="277"/>
      <c r="N120" s="277"/>
    </row>
    <row r="121" spans="1:14" x14ac:dyDescent="0.3">
      <c r="A121" s="274"/>
      <c r="B121" s="274"/>
      <c r="C121" s="274"/>
      <c r="D121" s="236"/>
      <c r="E121" s="236"/>
      <c r="F121" s="274"/>
      <c r="G121" s="274"/>
      <c r="H121" s="274"/>
      <c r="I121" s="274"/>
      <c r="J121" s="277"/>
      <c r="K121" s="277"/>
      <c r="L121" s="277"/>
      <c r="M121" s="277"/>
      <c r="N121" s="277"/>
    </row>
    <row r="122" spans="1:14" x14ac:dyDescent="0.3">
      <c r="A122" s="274"/>
      <c r="B122" s="274"/>
      <c r="C122" s="274"/>
      <c r="D122" s="236"/>
      <c r="E122" s="236"/>
      <c r="F122" s="274"/>
      <c r="G122" s="274"/>
      <c r="H122" s="274"/>
      <c r="I122" s="274"/>
      <c r="J122" s="277"/>
      <c r="K122" s="277"/>
      <c r="L122" s="277"/>
      <c r="M122" s="277"/>
      <c r="N122" s="277"/>
    </row>
    <row r="123" spans="1:14" x14ac:dyDescent="0.3">
      <c r="A123" s="274"/>
      <c r="B123" s="274"/>
      <c r="C123" s="274"/>
      <c r="D123" s="236"/>
      <c r="E123" s="236"/>
      <c r="F123" s="274"/>
      <c r="G123" s="274"/>
      <c r="H123" s="274"/>
      <c r="I123" s="274"/>
      <c r="J123" s="277"/>
      <c r="K123" s="277"/>
      <c r="L123" s="277"/>
      <c r="M123" s="277"/>
      <c r="N123" s="277"/>
    </row>
    <row r="124" spans="1:14" x14ac:dyDescent="0.3">
      <c r="A124" s="274"/>
      <c r="B124" s="274"/>
      <c r="C124" s="274"/>
      <c r="D124" s="236"/>
      <c r="E124" s="236"/>
      <c r="F124" s="274"/>
      <c r="G124" s="274"/>
      <c r="H124" s="274"/>
      <c r="I124" s="274"/>
      <c r="J124" s="277"/>
      <c r="K124" s="277"/>
      <c r="L124" s="277"/>
      <c r="M124" s="277"/>
      <c r="N124" s="277"/>
    </row>
    <row r="125" spans="1:14" x14ac:dyDescent="0.3">
      <c r="A125" s="274"/>
      <c r="B125" s="274"/>
      <c r="C125" s="274"/>
      <c r="D125" s="236"/>
      <c r="E125" s="236"/>
      <c r="F125" s="274"/>
      <c r="G125" s="274"/>
      <c r="H125" s="274"/>
      <c r="I125" s="274"/>
      <c r="J125" s="277"/>
      <c r="K125" s="277"/>
      <c r="L125" s="277"/>
      <c r="M125" s="277"/>
      <c r="N125" s="277"/>
    </row>
    <row r="126" spans="1:14" x14ac:dyDescent="0.3">
      <c r="A126" s="274"/>
      <c r="B126" s="274"/>
      <c r="C126" s="274"/>
      <c r="D126" s="236"/>
      <c r="E126" s="236"/>
      <c r="F126" s="274"/>
      <c r="G126" s="274"/>
      <c r="H126" s="274"/>
      <c r="I126" s="274"/>
      <c r="J126" s="277"/>
      <c r="K126" s="277"/>
      <c r="L126" s="277"/>
      <c r="M126" s="277"/>
      <c r="N126" s="277"/>
    </row>
    <row r="127" spans="1:14" x14ac:dyDescent="0.3">
      <c r="A127" s="274"/>
      <c r="B127" s="274"/>
      <c r="C127" s="274"/>
      <c r="D127" s="236"/>
      <c r="E127" s="236"/>
      <c r="F127" s="274"/>
      <c r="G127" s="274"/>
      <c r="H127" s="274"/>
      <c r="I127" s="274"/>
      <c r="J127" s="277"/>
      <c r="K127" s="277"/>
      <c r="L127" s="277"/>
      <c r="M127" s="277"/>
      <c r="N127" s="277"/>
    </row>
    <row r="128" spans="1:14" x14ac:dyDescent="0.3">
      <c r="A128" s="274"/>
      <c r="B128" s="274"/>
      <c r="C128" s="274"/>
      <c r="D128" s="236"/>
      <c r="E128" s="236"/>
      <c r="F128" s="274"/>
      <c r="G128" s="274"/>
      <c r="H128" s="274"/>
      <c r="I128" s="274"/>
      <c r="J128" s="277"/>
      <c r="K128" s="277"/>
      <c r="L128" s="277"/>
      <c r="M128" s="277"/>
      <c r="N128" s="277"/>
    </row>
    <row r="129" spans="1:14" x14ac:dyDescent="0.3">
      <c r="A129" s="274"/>
      <c r="B129" s="274"/>
      <c r="C129" s="274"/>
      <c r="D129" s="236"/>
      <c r="E129" s="236"/>
      <c r="F129" s="274"/>
      <c r="G129" s="274"/>
      <c r="H129" s="274"/>
      <c r="I129" s="274"/>
      <c r="J129" s="277"/>
      <c r="K129" s="277"/>
      <c r="L129" s="277"/>
      <c r="M129" s="277"/>
      <c r="N129" s="277"/>
    </row>
    <row r="130" spans="1:14" x14ac:dyDescent="0.3">
      <c r="A130" s="274"/>
      <c r="B130" s="274"/>
      <c r="C130" s="274"/>
      <c r="D130" s="236"/>
      <c r="E130" s="236"/>
      <c r="F130" s="274"/>
      <c r="G130" s="274"/>
      <c r="H130" s="274"/>
      <c r="I130" s="274"/>
      <c r="J130" s="277"/>
      <c r="K130" s="277"/>
      <c r="L130" s="277"/>
      <c r="M130" s="277"/>
      <c r="N130" s="277"/>
    </row>
    <row r="131" spans="1:14" x14ac:dyDescent="0.3">
      <c r="A131" s="274"/>
      <c r="B131" s="274"/>
      <c r="C131" s="274"/>
      <c r="D131" s="236"/>
      <c r="E131" s="236"/>
      <c r="F131" s="274"/>
      <c r="G131" s="274"/>
      <c r="H131" s="274"/>
      <c r="I131" s="274"/>
      <c r="J131" s="277"/>
      <c r="K131" s="277"/>
      <c r="L131" s="277"/>
      <c r="M131" s="277"/>
      <c r="N131" s="277"/>
    </row>
    <row r="132" spans="1:14" x14ac:dyDescent="0.3">
      <c r="A132" s="274"/>
      <c r="B132" s="274"/>
      <c r="C132" s="274"/>
      <c r="D132" s="236"/>
      <c r="E132" s="236"/>
      <c r="F132" s="274"/>
      <c r="G132" s="274"/>
      <c r="H132" s="274"/>
      <c r="I132" s="274"/>
      <c r="J132" s="277"/>
      <c r="K132" s="277"/>
      <c r="L132" s="277"/>
      <c r="M132" s="277"/>
      <c r="N132" s="277"/>
    </row>
    <row r="133" spans="1:14" x14ac:dyDescent="0.3">
      <c r="A133" s="274"/>
      <c r="B133" s="274"/>
      <c r="C133" s="274"/>
      <c r="D133" s="236"/>
      <c r="E133" s="236"/>
      <c r="F133" s="274"/>
      <c r="G133" s="274"/>
      <c r="H133" s="274"/>
      <c r="I133" s="274"/>
      <c r="J133" s="277"/>
      <c r="K133" s="277"/>
      <c r="L133" s="277"/>
      <c r="M133" s="277"/>
      <c r="N133" s="277"/>
    </row>
    <row r="134" spans="1:14" x14ac:dyDescent="0.3">
      <c r="A134" s="274"/>
      <c r="B134" s="274"/>
      <c r="C134" s="274"/>
      <c r="D134" s="236"/>
      <c r="E134" s="236"/>
      <c r="F134" s="274"/>
      <c r="G134" s="274"/>
      <c r="H134" s="274"/>
      <c r="I134" s="274"/>
      <c r="J134" s="277"/>
      <c r="K134" s="277"/>
      <c r="L134" s="277"/>
      <c r="M134" s="277"/>
      <c r="N134" s="277"/>
    </row>
    <row r="135" spans="1:14" x14ac:dyDescent="0.3">
      <c r="A135" s="274"/>
      <c r="B135" s="274"/>
      <c r="C135" s="274"/>
      <c r="D135" s="236"/>
      <c r="E135" s="236"/>
      <c r="F135" s="274"/>
      <c r="G135" s="274"/>
      <c r="H135" s="274"/>
      <c r="I135" s="274"/>
      <c r="J135" s="277"/>
      <c r="K135" s="277"/>
      <c r="L135" s="277"/>
      <c r="M135" s="277"/>
      <c r="N135" s="277"/>
    </row>
    <row r="136" spans="1:14" x14ac:dyDescent="0.3">
      <c r="A136" s="274"/>
      <c r="B136" s="274"/>
      <c r="C136" s="274"/>
      <c r="D136" s="236"/>
      <c r="E136" s="236"/>
      <c r="F136" s="274"/>
      <c r="G136" s="274"/>
      <c r="H136" s="274"/>
      <c r="I136" s="274"/>
      <c r="J136" s="277"/>
      <c r="K136" s="277"/>
      <c r="L136" s="277"/>
      <c r="M136" s="277"/>
      <c r="N136" s="277"/>
    </row>
    <row r="137" spans="1:14" x14ac:dyDescent="0.3">
      <c r="A137" s="274"/>
      <c r="B137" s="274"/>
      <c r="C137" s="274"/>
      <c r="D137" s="236"/>
      <c r="E137" s="236"/>
      <c r="F137" s="274"/>
      <c r="G137" s="274"/>
      <c r="H137" s="274"/>
      <c r="I137" s="274"/>
      <c r="J137" s="277"/>
      <c r="K137" s="277"/>
      <c r="L137" s="277"/>
      <c r="M137" s="277"/>
      <c r="N137" s="277"/>
    </row>
    <row r="138" spans="1:14" x14ac:dyDescent="0.3">
      <c r="A138" s="274"/>
      <c r="B138" s="274"/>
      <c r="C138" s="274"/>
      <c r="D138" s="236"/>
      <c r="E138" s="236"/>
      <c r="F138" s="274"/>
      <c r="G138" s="274"/>
      <c r="H138" s="274"/>
      <c r="I138" s="274"/>
      <c r="J138" s="277"/>
      <c r="K138" s="277"/>
      <c r="L138" s="277"/>
      <c r="M138" s="277"/>
      <c r="N138" s="277"/>
    </row>
    <row r="139" spans="1:14" x14ac:dyDescent="0.3">
      <c r="A139" s="274"/>
      <c r="B139" s="274"/>
      <c r="C139" s="274"/>
      <c r="D139" s="236"/>
      <c r="E139" s="236"/>
      <c r="F139" s="274"/>
      <c r="G139" s="274"/>
      <c r="H139" s="274"/>
      <c r="I139" s="274"/>
      <c r="J139" s="277"/>
      <c r="K139" s="277"/>
      <c r="L139" s="277"/>
      <c r="M139" s="277"/>
      <c r="N139" s="277"/>
    </row>
    <row r="140" spans="1:14" x14ac:dyDescent="0.3">
      <c r="A140" s="274"/>
      <c r="B140" s="274"/>
      <c r="C140" s="274"/>
      <c r="D140" s="236"/>
      <c r="E140" s="236"/>
      <c r="F140" s="274"/>
      <c r="G140" s="274"/>
      <c r="H140" s="274"/>
      <c r="I140" s="274"/>
      <c r="J140" s="277"/>
      <c r="K140" s="277"/>
      <c r="L140" s="277"/>
      <c r="M140" s="277"/>
      <c r="N140" s="277"/>
    </row>
    <row r="141" spans="1:14" x14ac:dyDescent="0.3">
      <c r="A141" s="274"/>
      <c r="B141" s="274"/>
      <c r="C141" s="274"/>
      <c r="D141" s="236"/>
      <c r="E141" s="236"/>
      <c r="F141" s="274"/>
      <c r="G141" s="274"/>
      <c r="H141" s="274"/>
      <c r="I141" s="274"/>
      <c r="J141" s="277"/>
      <c r="K141" s="277"/>
      <c r="L141" s="277"/>
      <c r="M141" s="277"/>
      <c r="N141" s="277"/>
    </row>
    <row r="142" spans="1:14" x14ac:dyDescent="0.3">
      <c r="A142" s="274"/>
      <c r="B142" s="274"/>
      <c r="C142" s="274"/>
      <c r="D142" s="236"/>
      <c r="E142" s="236"/>
      <c r="F142" s="274"/>
      <c r="G142" s="274"/>
      <c r="H142" s="274"/>
      <c r="I142" s="274"/>
      <c r="J142" s="277"/>
      <c r="K142" s="277"/>
      <c r="L142" s="277"/>
      <c r="M142" s="277"/>
      <c r="N142" s="277"/>
    </row>
    <row r="143" spans="1:14" x14ac:dyDescent="0.3">
      <c r="A143" s="274"/>
      <c r="B143" s="274"/>
      <c r="C143" s="274"/>
      <c r="D143" s="236"/>
      <c r="E143" s="236"/>
      <c r="F143" s="274"/>
      <c r="G143" s="274"/>
      <c r="H143" s="274"/>
      <c r="I143" s="274"/>
      <c r="J143" s="277"/>
      <c r="K143" s="277"/>
      <c r="L143" s="277"/>
      <c r="M143" s="277"/>
      <c r="N143" s="277"/>
    </row>
    <row r="144" spans="1:14" x14ac:dyDescent="0.3">
      <c r="A144" s="274"/>
      <c r="B144" s="274"/>
      <c r="C144" s="274"/>
      <c r="D144" s="236"/>
      <c r="E144" s="236"/>
      <c r="F144" s="274"/>
      <c r="G144" s="274"/>
      <c r="H144" s="274"/>
      <c r="I144" s="274"/>
      <c r="J144" s="277"/>
      <c r="K144" s="277"/>
      <c r="L144" s="277"/>
      <c r="M144" s="277"/>
      <c r="N144" s="277"/>
    </row>
    <row r="145" spans="1:14" x14ac:dyDescent="0.3">
      <c r="A145" s="274"/>
      <c r="B145" s="274"/>
      <c r="C145" s="274"/>
      <c r="D145" s="236"/>
      <c r="E145" s="236"/>
      <c r="F145" s="274"/>
      <c r="G145" s="274"/>
      <c r="H145" s="274"/>
      <c r="I145" s="274"/>
      <c r="J145" s="277"/>
      <c r="K145" s="277"/>
      <c r="L145" s="277"/>
      <c r="M145" s="277"/>
      <c r="N145" s="277"/>
    </row>
    <row r="146" spans="1:14" x14ac:dyDescent="0.3">
      <c r="A146" s="274"/>
      <c r="B146" s="274"/>
      <c r="C146" s="274"/>
      <c r="D146" s="236"/>
      <c r="E146" s="236"/>
      <c r="F146" s="274"/>
      <c r="G146" s="274"/>
      <c r="H146" s="274"/>
      <c r="I146" s="274"/>
      <c r="J146" s="277"/>
      <c r="K146" s="277"/>
      <c r="L146" s="277"/>
      <c r="M146" s="277"/>
      <c r="N146" s="277"/>
    </row>
    <row r="147" spans="1:14" x14ac:dyDescent="0.3">
      <c r="A147" s="274"/>
      <c r="B147" s="274"/>
      <c r="C147" s="274"/>
      <c r="D147" s="236"/>
      <c r="E147" s="236"/>
      <c r="F147" s="274"/>
      <c r="G147" s="274"/>
      <c r="H147" s="274"/>
      <c r="I147" s="274"/>
      <c r="J147" s="277"/>
      <c r="K147" s="277"/>
      <c r="L147" s="277"/>
      <c r="M147" s="277"/>
      <c r="N147" s="277"/>
    </row>
    <row r="148" spans="1:14" x14ac:dyDescent="0.3">
      <c r="A148" s="274"/>
      <c r="B148" s="274"/>
      <c r="C148" s="274"/>
      <c r="D148" s="236"/>
      <c r="E148" s="236"/>
      <c r="F148" s="274"/>
      <c r="G148" s="274"/>
      <c r="H148" s="274"/>
      <c r="I148" s="274"/>
      <c r="J148" s="277"/>
      <c r="K148" s="277"/>
      <c r="L148" s="277"/>
      <c r="M148" s="277"/>
      <c r="N148" s="277"/>
    </row>
    <row r="149" spans="1:14" x14ac:dyDescent="0.3">
      <c r="A149" s="274"/>
      <c r="B149" s="274"/>
      <c r="C149" s="274"/>
      <c r="D149" s="236"/>
      <c r="E149" s="236"/>
      <c r="F149" s="274"/>
      <c r="G149" s="274"/>
      <c r="H149" s="274"/>
      <c r="I149" s="274"/>
      <c r="J149" s="277"/>
      <c r="K149" s="277"/>
      <c r="L149" s="277"/>
      <c r="M149" s="277"/>
      <c r="N149" s="277"/>
    </row>
    <row r="150" spans="1:14" x14ac:dyDescent="0.3">
      <c r="A150" s="274"/>
      <c r="B150" s="274"/>
      <c r="C150" s="274"/>
      <c r="D150" s="236"/>
      <c r="E150" s="236"/>
      <c r="F150" s="274"/>
      <c r="G150" s="274"/>
      <c r="H150" s="274"/>
      <c r="I150" s="274"/>
      <c r="J150" s="277"/>
      <c r="K150" s="277"/>
      <c r="L150" s="277"/>
      <c r="M150" s="277"/>
      <c r="N150" s="277"/>
    </row>
    <row r="151" spans="1:14" x14ac:dyDescent="0.3">
      <c r="A151" s="274"/>
      <c r="B151" s="274"/>
      <c r="C151" s="274"/>
      <c r="D151" s="236"/>
      <c r="E151" s="236"/>
      <c r="F151" s="274"/>
      <c r="G151" s="274"/>
      <c r="H151" s="274"/>
      <c r="I151" s="274"/>
      <c r="J151" s="277"/>
      <c r="K151" s="277"/>
      <c r="L151" s="277"/>
      <c r="M151" s="277"/>
      <c r="N151" s="277"/>
    </row>
    <row r="152" spans="1:14" x14ac:dyDescent="0.3">
      <c r="A152" s="274"/>
      <c r="B152" s="274"/>
      <c r="C152" s="274"/>
      <c r="D152" s="236"/>
      <c r="E152" s="236"/>
      <c r="F152" s="274"/>
      <c r="G152" s="274"/>
      <c r="H152" s="274"/>
      <c r="I152" s="274"/>
      <c r="J152" s="277"/>
      <c r="K152" s="277"/>
      <c r="L152" s="277"/>
      <c r="M152" s="277"/>
      <c r="N152" s="277"/>
    </row>
    <row r="153" spans="1:14" x14ac:dyDescent="0.3">
      <c r="A153" s="274"/>
      <c r="B153" s="274"/>
      <c r="C153" s="274"/>
      <c r="D153" s="236"/>
      <c r="E153" s="236"/>
      <c r="F153" s="274"/>
      <c r="G153" s="274"/>
      <c r="H153" s="274"/>
      <c r="I153" s="274"/>
      <c r="J153" s="277"/>
      <c r="K153" s="277"/>
      <c r="L153" s="277"/>
      <c r="M153" s="277"/>
      <c r="N153" s="277"/>
    </row>
    <row r="154" spans="1:14" x14ac:dyDescent="0.3">
      <c r="A154" s="274"/>
      <c r="B154" s="274"/>
      <c r="C154" s="274"/>
      <c r="D154" s="236"/>
      <c r="E154" s="236"/>
      <c r="F154" s="274"/>
      <c r="G154" s="274"/>
      <c r="H154" s="274"/>
      <c r="I154" s="274"/>
      <c r="J154" s="277"/>
      <c r="K154" s="277"/>
      <c r="L154" s="277"/>
      <c r="M154" s="277"/>
      <c r="N154" s="277"/>
    </row>
  </sheetData>
  <sheetProtection formatCells="0" formatColumns="0" formatRows="0" insertColumns="0" insertRows="0" insertHyperlinks="0" sort="0"/>
  <mergeCells count="7">
    <mergeCell ref="D13:L13"/>
    <mergeCell ref="A1:L1"/>
    <mergeCell ref="A2:L2"/>
    <mergeCell ref="A3:L3"/>
    <mergeCell ref="A4:L4"/>
    <mergeCell ref="C5:K5"/>
    <mergeCell ref="C10:L12"/>
  </mergeCells>
  <phoneticPr fontId="33" type="noConversion"/>
  <pageMargins left="0.7" right="0.7" top="0.75" bottom="0.75" header="0.3" footer="0.3"/>
  <pageSetup paperSize="8" scale="53"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43973EBB-E570-4C1B-AB22-C558F5E45ABC}">
            <xm:f>NOT(ISERROR(SEARCH(Keuzelijst!$M$5,D13)))</xm:f>
            <xm:f>Keuzelijst!$M$5</xm:f>
            <x14:dxf>
              <fill>
                <patternFill>
                  <bgColor theme="7" tint="0.79998168889431442"/>
                </patternFill>
              </fill>
            </x14:dxf>
          </x14:cfRule>
          <xm:sqref>D13:L13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CD9AFB76-0746-419D-8D26-C84E95FD4611}">
          <x14:formula1>
            <xm:f>Keuzelijst!$N$4:$N$6</xm:f>
          </x14:formula1>
          <xm:sqref>E18:E107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3BDDC-789B-4332-88A3-40CF251E93D3}">
  <sheetPr>
    <tabColor theme="7" tint="0.79998168889431442"/>
    <pageSetUpPr fitToPage="1"/>
  </sheetPr>
  <dimension ref="A1:T54"/>
  <sheetViews>
    <sheetView topLeftCell="A34" zoomScale="80" zoomScaleNormal="80" workbookViewId="0">
      <selection activeCell="C6" sqref="C6"/>
    </sheetView>
  </sheetViews>
  <sheetFormatPr defaultRowHeight="14.4" x14ac:dyDescent="0.3"/>
  <cols>
    <col min="1" max="1" width="50.44140625" customWidth="1"/>
    <col min="2" max="2" width="21.6640625" customWidth="1"/>
    <col min="3" max="3" width="25.33203125" customWidth="1"/>
    <col min="4" max="4" width="26.33203125" customWidth="1"/>
    <col min="5" max="5" width="9.44140625" style="14" customWidth="1"/>
    <col min="6" max="6" width="19.88671875" bestFit="1" customWidth="1"/>
    <col min="7" max="7" width="22.109375" customWidth="1"/>
    <col min="8" max="8" width="18.33203125" customWidth="1"/>
    <col min="9" max="9" width="34" customWidth="1"/>
    <col min="10" max="10" width="35.5546875" customWidth="1"/>
  </cols>
  <sheetData>
    <row r="1" spans="1:20" ht="21" x14ac:dyDescent="0.4">
      <c r="A1" s="567" t="s">
        <v>190</v>
      </c>
      <c r="B1" s="567"/>
      <c r="C1" s="567"/>
      <c r="D1" s="567"/>
      <c r="E1" s="567"/>
      <c r="F1" s="567"/>
    </row>
    <row r="2" spans="1:20" ht="16.2" customHeight="1" thickBot="1" x14ac:dyDescent="0.45">
      <c r="A2" s="580"/>
      <c r="B2" s="580"/>
      <c r="C2" s="580"/>
      <c r="D2" s="580"/>
      <c r="E2" s="580"/>
      <c r="F2" s="580"/>
    </row>
    <row r="3" spans="1:20" ht="119.4" customHeight="1" thickBot="1" x14ac:dyDescent="0.35">
      <c r="A3" s="555" t="s">
        <v>191</v>
      </c>
      <c r="B3" s="556"/>
      <c r="C3" s="556"/>
      <c r="D3" s="556"/>
      <c r="E3" s="556"/>
      <c r="F3" s="556"/>
      <c r="G3" s="577"/>
      <c r="H3" s="578"/>
    </row>
    <row r="4" spans="1:20" ht="16.95" customHeight="1" thickBot="1" x14ac:dyDescent="0.35">
      <c r="A4" s="15"/>
      <c r="B4" s="15"/>
      <c r="C4" s="16"/>
      <c r="D4" s="16"/>
      <c r="E4" s="18"/>
      <c r="F4" s="16"/>
    </row>
    <row r="5" spans="1:20" x14ac:dyDescent="0.3">
      <c r="A5" s="315" t="s">
        <v>192</v>
      </c>
      <c r="B5" s="316" t="str">
        <f>'1 Entiteit'!B6</f>
        <v>Entiteit</v>
      </c>
      <c r="D5" s="16"/>
      <c r="E5" s="18"/>
      <c r="F5" s="16"/>
    </row>
    <row r="6" spans="1:20" s="39" customFormat="1" x14ac:dyDescent="0.3">
      <c r="A6" s="317" t="s">
        <v>193</v>
      </c>
      <c r="B6" s="318">
        <f>D35</f>
        <v>0</v>
      </c>
      <c r="D6" s="40"/>
      <c r="E6" s="41"/>
      <c r="F6" s="40"/>
      <c r="H6"/>
      <c r="I6"/>
      <c r="J6"/>
      <c r="K6"/>
      <c r="L6"/>
      <c r="M6"/>
      <c r="N6"/>
      <c r="O6"/>
      <c r="P6"/>
      <c r="Q6"/>
      <c r="R6"/>
      <c r="S6"/>
      <c r="T6"/>
    </row>
    <row r="7" spans="1:20" s="39" customFormat="1" ht="15" thickBot="1" x14ac:dyDescent="0.35">
      <c r="A7" s="319" t="s">
        <v>194</v>
      </c>
      <c r="B7" s="320" t="str">
        <f>D37</f>
        <v>JA / NEE</v>
      </c>
      <c r="C7" s="20"/>
      <c r="D7" s="40"/>
      <c r="E7" s="41"/>
      <c r="F7" s="40"/>
      <c r="K7"/>
      <c r="L7"/>
      <c r="M7"/>
      <c r="N7"/>
      <c r="O7"/>
      <c r="P7"/>
      <c r="Q7"/>
      <c r="R7"/>
      <c r="S7"/>
      <c r="T7"/>
    </row>
    <row r="8" spans="1:20" ht="15" thickBot="1" x14ac:dyDescent="0.35">
      <c r="A8" s="579"/>
      <c r="B8" s="579"/>
      <c r="C8" s="579"/>
      <c r="D8" s="579"/>
      <c r="E8" s="579"/>
      <c r="F8" s="579"/>
    </row>
    <row r="9" spans="1:20" s="7" customFormat="1" ht="63.75" customHeight="1" thickBot="1" x14ac:dyDescent="0.35">
      <c r="A9" s="159" t="s">
        <v>195</v>
      </c>
      <c r="B9" s="160" t="s">
        <v>196</v>
      </c>
      <c r="C9" s="161" t="s">
        <v>197</v>
      </c>
      <c r="D9" s="162" t="s">
        <v>198</v>
      </c>
      <c r="E9" s="161" t="s">
        <v>199</v>
      </c>
      <c r="F9" s="161" t="s">
        <v>200</v>
      </c>
      <c r="G9" s="161" t="s">
        <v>201</v>
      </c>
      <c r="H9" s="163" t="s">
        <v>202</v>
      </c>
      <c r="I9" s="239" t="s">
        <v>64</v>
      </c>
      <c r="J9" s="302" t="s">
        <v>65</v>
      </c>
      <c r="K9"/>
      <c r="L9"/>
      <c r="M9"/>
      <c r="N9"/>
      <c r="O9"/>
      <c r="P9"/>
      <c r="Q9"/>
      <c r="R9"/>
      <c r="S9"/>
      <c r="T9"/>
    </row>
    <row r="10" spans="1:20" s="7" customFormat="1" ht="14.4" customHeight="1" x14ac:dyDescent="0.3">
      <c r="A10" s="331" t="s">
        <v>203</v>
      </c>
      <c r="B10" s="332"/>
      <c r="C10" s="333"/>
      <c r="D10" s="334"/>
      <c r="E10" s="333"/>
      <c r="F10" s="333"/>
      <c r="G10" s="333"/>
      <c r="H10" s="335"/>
      <c r="I10" s="61"/>
      <c r="J10" s="291"/>
      <c r="K10"/>
      <c r="L10"/>
      <c r="M10"/>
      <c r="N10"/>
      <c r="O10"/>
      <c r="P10"/>
      <c r="Q10"/>
      <c r="R10"/>
      <c r="S10"/>
      <c r="T10"/>
    </row>
    <row r="11" spans="1:20" ht="14.4" customHeight="1" x14ac:dyDescent="0.3">
      <c r="A11" s="336" t="s">
        <v>204</v>
      </c>
      <c r="B11" s="402"/>
      <c r="C11" s="403"/>
      <c r="D11" s="399"/>
      <c r="E11" s="158"/>
      <c r="F11" s="158"/>
      <c r="G11" s="158"/>
      <c r="H11" s="404"/>
      <c r="I11" s="61"/>
      <c r="J11" s="291"/>
    </row>
    <row r="12" spans="1:20" x14ac:dyDescent="0.3">
      <c r="A12" s="336" t="s">
        <v>205</v>
      </c>
      <c r="B12" s="42"/>
      <c r="C12" s="19"/>
      <c r="D12" s="42"/>
      <c r="E12" s="19"/>
      <c r="F12" s="19"/>
      <c r="G12" s="19"/>
      <c r="H12" s="337"/>
      <c r="I12" s="61"/>
      <c r="J12" s="291"/>
    </row>
    <row r="13" spans="1:20" x14ac:dyDescent="0.3">
      <c r="A13" s="336" t="s">
        <v>206</v>
      </c>
      <c r="B13" s="42"/>
      <c r="C13" s="19"/>
      <c r="D13" s="42"/>
      <c r="E13" s="19"/>
      <c r="F13" s="19"/>
      <c r="G13" s="19"/>
      <c r="H13" s="337"/>
      <c r="I13" s="61"/>
      <c r="J13" s="291"/>
    </row>
    <row r="14" spans="1:20" ht="15" customHeight="1" x14ac:dyDescent="0.3">
      <c r="A14" s="336" t="s">
        <v>207</v>
      </c>
      <c r="B14" s="42"/>
      <c r="C14" s="19"/>
      <c r="D14" s="42"/>
      <c r="E14" s="19"/>
      <c r="F14" s="19"/>
      <c r="G14" s="19"/>
      <c r="H14" s="337"/>
      <c r="I14" s="61"/>
      <c r="J14" s="291"/>
    </row>
    <row r="15" spans="1:20" x14ac:dyDescent="0.3">
      <c r="A15" s="336" t="s">
        <v>208</v>
      </c>
      <c r="B15" s="42"/>
      <c r="C15" s="19"/>
      <c r="D15" s="42"/>
      <c r="E15" s="19"/>
      <c r="F15" s="19"/>
      <c r="G15" s="19"/>
      <c r="H15" s="337"/>
      <c r="I15" s="61"/>
      <c r="J15" s="291"/>
    </row>
    <row r="16" spans="1:20" x14ac:dyDescent="0.3">
      <c r="A16" t="s">
        <v>209</v>
      </c>
      <c r="B16" s="14" t="s">
        <v>210</v>
      </c>
      <c r="C16" s="330">
        <v>4</v>
      </c>
      <c r="D16" s="42"/>
      <c r="E16" s="19"/>
      <c r="F16" s="19"/>
      <c r="G16" s="19"/>
      <c r="H16" s="337"/>
      <c r="I16" s="61"/>
      <c r="J16" s="291"/>
    </row>
    <row r="17" spans="1:10" x14ac:dyDescent="0.3">
      <c r="A17" t="s">
        <v>211</v>
      </c>
      <c r="B17" s="14" t="s">
        <v>210</v>
      </c>
      <c r="C17" s="330">
        <v>6</v>
      </c>
      <c r="D17" s="42"/>
      <c r="E17" s="19"/>
      <c r="F17" s="19"/>
      <c r="G17" s="19"/>
      <c r="H17" s="337"/>
      <c r="I17" s="61"/>
      <c r="J17" s="291"/>
    </row>
    <row r="18" spans="1:10" x14ac:dyDescent="0.3">
      <c r="A18" t="s">
        <v>212</v>
      </c>
      <c r="B18" s="14" t="s">
        <v>210</v>
      </c>
      <c r="C18" s="330">
        <v>10</v>
      </c>
      <c r="D18" s="42"/>
      <c r="E18" s="19"/>
      <c r="F18" s="19"/>
      <c r="G18" s="19"/>
      <c r="H18" s="337"/>
      <c r="I18" s="61"/>
      <c r="J18" s="291"/>
    </row>
    <row r="19" spans="1:10" x14ac:dyDescent="0.3">
      <c r="A19" t="s">
        <v>213</v>
      </c>
      <c r="B19" s="14" t="s">
        <v>210</v>
      </c>
      <c r="C19" s="330">
        <v>25</v>
      </c>
      <c r="D19" s="42"/>
      <c r="E19" s="19"/>
      <c r="F19" s="19"/>
      <c r="G19" s="19"/>
      <c r="H19" s="337"/>
      <c r="I19" s="61"/>
      <c r="J19" s="291"/>
    </row>
    <row r="20" spans="1:10" x14ac:dyDescent="0.3">
      <c r="A20" t="s">
        <v>214</v>
      </c>
      <c r="B20" s="14" t="s">
        <v>210</v>
      </c>
      <c r="C20" s="330">
        <v>40</v>
      </c>
      <c r="D20" s="42"/>
      <c r="E20" s="19"/>
      <c r="F20" s="19"/>
      <c r="G20" s="19"/>
      <c r="H20" s="337"/>
      <c r="I20" s="61"/>
      <c r="J20" s="291"/>
    </row>
    <row r="21" spans="1:10" ht="15" thickBot="1" x14ac:dyDescent="0.35">
      <c r="A21" s="336" t="s">
        <v>215</v>
      </c>
      <c r="B21" s="19"/>
      <c r="C21" s="19"/>
      <c r="D21" s="19"/>
      <c r="E21" s="19"/>
      <c r="F21" s="19"/>
      <c r="G21" s="19"/>
      <c r="H21" s="337"/>
      <c r="I21" s="61"/>
      <c r="J21" s="291"/>
    </row>
    <row r="22" spans="1:10" x14ac:dyDescent="0.3">
      <c r="A22" s="331" t="s">
        <v>216</v>
      </c>
      <c r="B22" s="324"/>
      <c r="C22" s="325"/>
      <c r="D22" s="324"/>
      <c r="E22" s="325"/>
      <c r="F22" s="325"/>
      <c r="G22" s="325"/>
      <c r="H22" s="338"/>
      <c r="I22" s="61"/>
      <c r="J22" s="291"/>
    </row>
    <row r="23" spans="1:10" x14ac:dyDescent="0.3">
      <c r="A23" s="336" t="s">
        <v>217</v>
      </c>
      <c r="B23" s="42"/>
      <c r="C23" s="19"/>
      <c r="D23" s="42"/>
      <c r="E23" s="19"/>
      <c r="F23" s="19"/>
      <c r="G23" s="19"/>
      <c r="H23" s="337"/>
      <c r="I23" s="61"/>
      <c r="J23" s="291"/>
    </row>
    <row r="24" spans="1:10" x14ac:dyDescent="0.3">
      <c r="A24" s="336" t="s">
        <v>218</v>
      </c>
      <c r="B24" s="42"/>
      <c r="C24" s="401" t="s">
        <v>219</v>
      </c>
      <c r="D24" s="42"/>
      <c r="E24" s="19"/>
      <c r="F24" s="19"/>
      <c r="G24" s="19"/>
      <c r="H24" s="337"/>
      <c r="I24" s="61"/>
      <c r="J24" s="291"/>
    </row>
    <row r="25" spans="1:10" x14ac:dyDescent="0.3">
      <c r="A25" s="336" t="s">
        <v>220</v>
      </c>
      <c r="B25" s="42"/>
      <c r="C25" s="401" t="s">
        <v>219</v>
      </c>
      <c r="D25" s="42"/>
      <c r="E25" s="19"/>
      <c r="F25" s="19"/>
      <c r="G25" s="19"/>
      <c r="H25" s="337"/>
      <c r="I25" s="61"/>
      <c r="J25" s="291"/>
    </row>
    <row r="26" spans="1:10" x14ac:dyDescent="0.3">
      <c r="A26" t="s">
        <v>221</v>
      </c>
      <c r="B26" s="42"/>
      <c r="C26" s="330">
        <v>4</v>
      </c>
      <c r="D26" s="42">
        <v>12</v>
      </c>
      <c r="E26" s="19"/>
      <c r="F26" s="19"/>
      <c r="G26" s="19"/>
      <c r="H26" s="337"/>
      <c r="I26" s="61"/>
      <c r="J26" s="291"/>
    </row>
    <row r="27" spans="1:10" x14ac:dyDescent="0.3">
      <c r="A27" s="336" t="s">
        <v>222</v>
      </c>
      <c r="B27" s="42"/>
      <c r="C27" s="330">
        <v>6</v>
      </c>
      <c r="D27" s="42">
        <v>18</v>
      </c>
      <c r="E27" s="19"/>
      <c r="F27" s="19"/>
      <c r="G27" s="19"/>
      <c r="H27" s="337"/>
      <c r="I27" s="61"/>
      <c r="J27" s="291"/>
    </row>
    <row r="28" spans="1:10" x14ac:dyDescent="0.3">
      <c r="A28" t="s">
        <v>223</v>
      </c>
      <c r="B28" s="42"/>
      <c r="C28" s="330">
        <v>10</v>
      </c>
      <c r="D28" s="42">
        <v>30</v>
      </c>
      <c r="E28" s="19"/>
      <c r="F28" s="19"/>
      <c r="G28" s="19"/>
      <c r="H28" s="337"/>
      <c r="I28" s="61"/>
      <c r="J28" s="291"/>
    </row>
    <row r="29" spans="1:10" x14ac:dyDescent="0.3">
      <c r="A29" t="s">
        <v>224</v>
      </c>
      <c r="B29" s="42"/>
      <c r="C29" s="330">
        <v>20</v>
      </c>
      <c r="D29" s="42">
        <v>60</v>
      </c>
      <c r="E29" s="19"/>
      <c r="F29" s="19"/>
      <c r="G29" s="19"/>
      <c r="H29" s="337"/>
      <c r="I29" s="61"/>
      <c r="J29" s="291"/>
    </row>
    <row r="30" spans="1:10" x14ac:dyDescent="0.3">
      <c r="A30" s="336" t="s">
        <v>225</v>
      </c>
      <c r="B30" s="42"/>
      <c r="C30" s="19"/>
      <c r="D30" s="42"/>
      <c r="E30" s="19"/>
      <c r="F30" s="19"/>
      <c r="G30" s="19"/>
      <c r="H30" s="337"/>
      <c r="I30" s="61"/>
      <c r="J30" s="291"/>
    </row>
    <row r="31" spans="1:10" x14ac:dyDescent="0.3">
      <c r="A31" s="336" t="s">
        <v>226</v>
      </c>
      <c r="B31" s="42"/>
      <c r="C31" s="19"/>
      <c r="D31" s="42"/>
      <c r="E31" s="19"/>
      <c r="F31" s="19"/>
      <c r="G31" s="19"/>
      <c r="H31" s="337"/>
      <c r="I31" s="61"/>
      <c r="J31" s="291"/>
    </row>
    <row r="32" spans="1:10" x14ac:dyDescent="0.3">
      <c r="A32" s="336" t="s">
        <v>227</v>
      </c>
      <c r="B32" s="42"/>
      <c r="C32" s="19"/>
      <c r="D32" s="42"/>
      <c r="E32" s="19"/>
      <c r="F32" s="19"/>
      <c r="G32" s="19"/>
      <c r="H32" s="337"/>
      <c r="I32" s="61"/>
      <c r="J32" s="291"/>
    </row>
    <row r="33" spans="1:10" x14ac:dyDescent="0.3">
      <c r="A33" t="s">
        <v>228</v>
      </c>
      <c r="B33" s="398"/>
      <c r="C33" s="397"/>
      <c r="D33" s="399"/>
      <c r="E33" s="397"/>
      <c r="F33" s="397"/>
      <c r="G33" s="36"/>
      <c r="H33" s="400"/>
      <c r="I33" s="61"/>
      <c r="J33" s="291"/>
    </row>
    <row r="34" spans="1:10" ht="15" thickBot="1" x14ac:dyDescent="0.35">
      <c r="A34" s="339" t="s">
        <v>215</v>
      </c>
      <c r="B34" s="322"/>
      <c r="C34" s="340"/>
      <c r="D34" s="341"/>
      <c r="E34" s="340"/>
      <c r="F34" s="340"/>
      <c r="G34" s="342"/>
      <c r="H34" s="343"/>
      <c r="I34" s="61"/>
      <c r="J34" s="291"/>
    </row>
    <row r="35" spans="1:10" ht="15" thickBot="1" x14ac:dyDescent="0.35">
      <c r="A35" s="114" t="s">
        <v>229</v>
      </c>
      <c r="B35" s="115"/>
      <c r="C35" s="111"/>
      <c r="D35" s="115"/>
      <c r="E35" s="111"/>
      <c r="F35" s="111"/>
      <c r="G35" s="110"/>
      <c r="H35" s="116"/>
      <c r="I35" s="61"/>
      <c r="J35" s="291"/>
    </row>
    <row r="36" spans="1:10" ht="15" thickBot="1" x14ac:dyDescent="0.35">
      <c r="A36" s="329" t="s">
        <v>230</v>
      </c>
      <c r="B36" s="326"/>
      <c r="C36" s="326"/>
      <c r="D36" s="326"/>
      <c r="E36" s="327"/>
      <c r="F36" s="326"/>
      <c r="G36" s="326"/>
      <c r="H36" s="328"/>
      <c r="I36" s="323"/>
      <c r="J36" s="291"/>
    </row>
    <row r="37" spans="1:10" ht="29.25" customHeight="1" x14ac:dyDescent="0.3">
      <c r="A37" s="575" t="s">
        <v>231</v>
      </c>
      <c r="B37" s="576"/>
      <c r="C37" s="576"/>
      <c r="D37" s="446" t="s">
        <v>232</v>
      </c>
      <c r="E37" s="447"/>
      <c r="F37" s="447"/>
      <c r="G37" s="447"/>
      <c r="H37" s="448"/>
      <c r="I37" s="61"/>
      <c r="J37" s="291"/>
    </row>
    <row r="38" spans="1:10" x14ac:dyDescent="0.3">
      <c r="A38" s="321" t="s">
        <v>233</v>
      </c>
      <c r="D38" s="446"/>
      <c r="E38" s="447"/>
      <c r="F38" s="447"/>
      <c r="G38" s="447"/>
      <c r="H38" s="448"/>
      <c r="I38" s="61"/>
      <c r="J38" s="291"/>
    </row>
    <row r="39" spans="1:10" x14ac:dyDescent="0.3">
      <c r="A39" s="321" t="s">
        <v>234</v>
      </c>
      <c r="D39" s="446"/>
      <c r="E39" s="447"/>
      <c r="F39" s="447"/>
      <c r="G39" s="447"/>
      <c r="H39" s="448"/>
      <c r="I39" s="61"/>
      <c r="J39" s="291"/>
    </row>
    <row r="40" spans="1:10" x14ac:dyDescent="0.3">
      <c r="A40" s="321" t="s">
        <v>235</v>
      </c>
      <c r="D40" s="123"/>
      <c r="E40" s="42"/>
      <c r="F40" s="42"/>
      <c r="G40" s="42"/>
      <c r="H40" s="449"/>
      <c r="I40" s="61"/>
      <c r="J40" s="291"/>
    </row>
    <row r="41" spans="1:10" x14ac:dyDescent="0.3">
      <c r="A41" s="224"/>
      <c r="D41" s="123"/>
      <c r="E41" s="42"/>
      <c r="F41" s="42"/>
      <c r="G41" s="42"/>
      <c r="H41" s="449"/>
      <c r="I41" s="61"/>
      <c r="J41" s="291"/>
    </row>
    <row r="42" spans="1:10" x14ac:dyDescent="0.3">
      <c r="A42" s="224"/>
      <c r="D42" s="123"/>
      <c r="E42" s="42"/>
      <c r="F42" s="42"/>
      <c r="G42" s="42"/>
      <c r="H42" s="449"/>
      <c r="I42" s="61"/>
      <c r="J42" s="291"/>
    </row>
    <row r="43" spans="1:10" ht="15" thickBot="1" x14ac:dyDescent="0.35">
      <c r="A43" s="225"/>
      <c r="B43" s="226"/>
      <c r="C43" s="226"/>
      <c r="D43" s="450"/>
      <c r="E43" s="451"/>
      <c r="F43" s="451"/>
      <c r="G43" s="451"/>
      <c r="H43" s="452"/>
      <c r="I43" s="61"/>
      <c r="J43" s="291"/>
    </row>
    <row r="46" spans="1:10" x14ac:dyDescent="0.3">
      <c r="A46" s="10"/>
      <c r="B46" s="10"/>
    </row>
    <row r="47" spans="1:10" x14ac:dyDescent="0.3">
      <c r="A47" s="10"/>
      <c r="B47" s="10"/>
    </row>
    <row r="48" spans="1:10" x14ac:dyDescent="0.3">
      <c r="A48" s="10"/>
      <c r="B48" s="10"/>
    </row>
    <row r="49" spans="1:2" x14ac:dyDescent="0.3">
      <c r="A49" s="11"/>
      <c r="B49" s="11"/>
    </row>
    <row r="50" spans="1:2" x14ac:dyDescent="0.3">
      <c r="A50" s="11"/>
      <c r="B50" s="11"/>
    </row>
    <row r="51" spans="1:2" x14ac:dyDescent="0.3">
      <c r="A51" s="11"/>
      <c r="B51" s="11"/>
    </row>
    <row r="52" spans="1:2" x14ac:dyDescent="0.3">
      <c r="A52" s="11"/>
      <c r="B52" s="11"/>
    </row>
    <row r="53" spans="1:2" x14ac:dyDescent="0.3">
      <c r="A53" s="11"/>
      <c r="B53" s="11"/>
    </row>
    <row r="54" spans="1:2" x14ac:dyDescent="0.3">
      <c r="A54" s="11"/>
      <c r="B54" s="11"/>
    </row>
  </sheetData>
  <mergeCells count="5">
    <mergeCell ref="A37:C37"/>
    <mergeCell ref="A3:H3"/>
    <mergeCell ref="A1:F1"/>
    <mergeCell ref="A8:F8"/>
    <mergeCell ref="A2:F2"/>
  </mergeCells>
  <pageMargins left="0.7" right="0.7" top="0.75" bottom="0.75" header="0.3" footer="0.3"/>
  <pageSetup paperSize="9" scale="54"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xr:uid="{09CBE880-B64A-484A-9C05-8C7C9F473715}">
          <x14:formula1>
            <xm:f>Keuzelijst!$J$4:$J$5</xm:f>
          </x14:formula1>
          <xm:sqref>D37</xm:sqref>
        </x14:dataValidation>
        <x14:dataValidation type="list" allowBlank="1" showInputMessage="1" showErrorMessage="1" xr:uid="{8ABC1076-DA05-4D4F-B093-CC2F37132A73}">
          <x14:formula1>
            <xm:f>Keuzelijst!$H$4:$H$7</xm:f>
          </x14:formula1>
          <xm:sqref>G14:G34</xm:sqref>
        </x14:dataValidation>
        <x14:dataValidation type="list" allowBlank="1" showInputMessage="1" showErrorMessage="1" xr:uid="{1C5CC30C-635D-42D1-9179-2BBFAB729239}">
          <x14:formula1>
            <xm:f>Keuzelijst!$K$4:$K$5</xm:f>
          </x14:formula1>
          <xm:sqref>B14:B34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3E74-204E-4BBF-BFE7-3EDD221CD89F}">
  <sheetPr>
    <tabColor theme="7" tint="0.79998168889431442"/>
    <pageSetUpPr fitToPage="1"/>
  </sheetPr>
  <dimension ref="A1:M27"/>
  <sheetViews>
    <sheetView topLeftCell="A3" zoomScale="80" zoomScaleNormal="80" workbookViewId="0">
      <selection activeCell="C12" sqref="C12"/>
    </sheetView>
  </sheetViews>
  <sheetFormatPr defaultColWidth="8.88671875" defaultRowHeight="14.4" x14ac:dyDescent="0.3"/>
  <cols>
    <col min="1" max="1" width="12.5546875" style="14" customWidth="1"/>
    <col min="2" max="2" width="13.44140625" style="14" customWidth="1"/>
    <col min="3" max="3" width="46.5546875" customWidth="1"/>
    <col min="4" max="4" width="27.6640625" style="21" customWidth="1"/>
    <col min="5" max="5" width="27.5546875" customWidth="1"/>
    <col min="6" max="6" width="19.88671875" style="21" customWidth="1"/>
    <col min="7" max="7" width="12" style="21" customWidth="1"/>
    <col min="8" max="8" width="11.6640625" style="21" customWidth="1"/>
    <col min="9" max="9" width="19.5546875" style="21" customWidth="1"/>
    <col min="10" max="10" width="29" style="21" customWidth="1"/>
    <col min="11" max="11" width="15.33203125" style="21" customWidth="1"/>
    <col min="12" max="12" width="29.33203125" customWidth="1"/>
    <col min="13" max="13" width="27.109375" customWidth="1"/>
  </cols>
  <sheetData>
    <row r="1" spans="1:13" ht="21" x14ac:dyDescent="0.3">
      <c r="A1" s="503" t="s">
        <v>236</v>
      </c>
      <c r="B1" s="503"/>
      <c r="C1" s="503"/>
      <c r="D1" s="503"/>
      <c r="E1" s="503"/>
      <c r="F1" s="503"/>
      <c r="G1" s="503"/>
      <c r="H1" s="503"/>
      <c r="I1" s="503"/>
      <c r="J1" s="503"/>
      <c r="K1" s="503"/>
    </row>
    <row r="2" spans="1:13" ht="13.65" customHeight="1" thickBot="1" x14ac:dyDescent="0.35">
      <c r="A2" s="581"/>
      <c r="B2" s="581"/>
      <c r="C2" s="581"/>
      <c r="D2" s="581"/>
      <c r="E2" s="581"/>
      <c r="F2" s="581"/>
      <c r="G2" s="581"/>
      <c r="H2" s="581"/>
      <c r="I2" s="581"/>
      <c r="J2" s="581"/>
      <c r="K2" s="581"/>
    </row>
    <row r="3" spans="1:13" ht="269.25" customHeight="1" thickBot="1" x14ac:dyDescent="0.35">
      <c r="A3" s="537" t="s">
        <v>237</v>
      </c>
      <c r="B3" s="570"/>
      <c r="C3" s="570"/>
      <c r="D3" s="570"/>
      <c r="E3" s="570"/>
      <c r="F3" s="570"/>
      <c r="G3" s="570"/>
      <c r="H3" s="570"/>
      <c r="I3" s="570"/>
      <c r="J3" s="570"/>
      <c r="K3" s="538"/>
    </row>
    <row r="4" spans="1:13" ht="13.65" customHeight="1" thickBot="1" x14ac:dyDescent="0.35">
      <c r="A4" s="574"/>
      <c r="B4" s="574"/>
      <c r="C4" s="574"/>
      <c r="D4" s="574"/>
      <c r="E4" s="574"/>
      <c r="F4" s="574"/>
      <c r="G4" s="574"/>
      <c r="H4" s="574"/>
      <c r="I4" s="574"/>
      <c r="J4" s="574"/>
      <c r="K4" s="574"/>
    </row>
    <row r="5" spans="1:13" ht="15" thickBot="1" x14ac:dyDescent="0.35">
      <c r="A5" s="218" t="s">
        <v>238</v>
      </c>
      <c r="B5" s="219"/>
      <c r="C5" s="220"/>
      <c r="D5" s="221" t="str">
        <f>'1 Entiteit'!B6</f>
        <v>Entiteit</v>
      </c>
      <c r="E5" s="584"/>
      <c r="F5" s="584"/>
      <c r="G5" s="584"/>
      <c r="H5" s="584"/>
      <c r="I5" s="584"/>
      <c r="J5" s="584"/>
      <c r="K5" s="584"/>
    </row>
    <row r="6" spans="1:13" ht="15" thickBot="1" x14ac:dyDescent="0.35">
      <c r="A6" s="585" t="s">
        <v>239</v>
      </c>
      <c r="B6" s="586"/>
      <c r="C6" s="586"/>
      <c r="D6" s="223">
        <f>(A27)</f>
        <v>30</v>
      </c>
      <c r="E6" s="583"/>
      <c r="F6" s="583"/>
      <c r="G6" s="583"/>
      <c r="H6" s="583"/>
      <c r="I6" s="583"/>
      <c r="J6" s="583"/>
      <c r="K6" s="583"/>
    </row>
    <row r="7" spans="1:13" x14ac:dyDescent="0.3">
      <c r="A7" s="587" t="s">
        <v>240</v>
      </c>
      <c r="B7" s="588"/>
      <c r="C7" s="588"/>
      <c r="D7" s="222" t="s">
        <v>183</v>
      </c>
      <c r="E7" s="583"/>
      <c r="F7" s="583"/>
      <c r="G7" s="583"/>
      <c r="H7" s="583"/>
      <c r="I7" s="583"/>
      <c r="J7" s="583"/>
      <c r="K7" s="583"/>
    </row>
    <row r="8" spans="1:13" ht="34.5" customHeight="1" x14ac:dyDescent="0.3">
      <c r="A8" s="589" t="s">
        <v>241</v>
      </c>
      <c r="B8" s="590"/>
      <c r="C8" s="590"/>
      <c r="D8" s="216" t="s">
        <v>242</v>
      </c>
      <c r="E8" s="583"/>
      <c r="F8" s="583"/>
      <c r="G8" s="583"/>
      <c r="H8" s="583"/>
      <c r="I8" s="583"/>
      <c r="J8" s="583"/>
      <c r="K8" s="583"/>
    </row>
    <row r="9" spans="1:13" ht="36.75" customHeight="1" thickBot="1" x14ac:dyDescent="0.35">
      <c r="A9" s="591" t="s">
        <v>243</v>
      </c>
      <c r="B9" s="592"/>
      <c r="C9" s="592"/>
      <c r="D9" s="217" t="s">
        <v>242</v>
      </c>
      <c r="E9" s="54"/>
      <c r="F9" s="54"/>
      <c r="G9" s="54"/>
      <c r="H9" s="54"/>
      <c r="I9" s="54"/>
      <c r="J9" s="54"/>
      <c r="K9" s="54"/>
    </row>
    <row r="10" spans="1:13" ht="15" thickBot="1" x14ac:dyDescent="0.35">
      <c r="A10" s="582"/>
      <c r="B10" s="579"/>
      <c r="C10" s="579"/>
      <c r="D10" s="579"/>
      <c r="E10" s="579"/>
      <c r="F10" s="579"/>
      <c r="G10" s="579"/>
      <c r="H10" s="579"/>
      <c r="I10" s="579"/>
      <c r="J10" s="579"/>
      <c r="K10" s="579"/>
    </row>
    <row r="11" spans="1:13" s="9" customFormat="1" ht="62.25" customHeight="1" thickBot="1" x14ac:dyDescent="0.35">
      <c r="A11" s="62" t="s">
        <v>239</v>
      </c>
      <c r="B11" s="63" t="s">
        <v>244</v>
      </c>
      <c r="C11" s="63" t="s">
        <v>245</v>
      </c>
      <c r="D11" s="63" t="s">
        <v>246</v>
      </c>
      <c r="E11" s="63" t="s">
        <v>247</v>
      </c>
      <c r="F11" s="63" t="s">
        <v>248</v>
      </c>
      <c r="G11" s="63" t="s">
        <v>249</v>
      </c>
      <c r="H11" s="63" t="s">
        <v>250</v>
      </c>
      <c r="I11" s="63" t="s">
        <v>251</v>
      </c>
      <c r="J11" s="63" t="s">
        <v>252</v>
      </c>
      <c r="K11" s="64" t="s">
        <v>253</v>
      </c>
      <c r="L11" s="239" t="s">
        <v>64</v>
      </c>
      <c r="M11" s="302" t="s">
        <v>65</v>
      </c>
    </row>
    <row r="12" spans="1:13" s="22" customFormat="1" ht="57.6" x14ac:dyDescent="0.3">
      <c r="A12" s="70">
        <v>0</v>
      </c>
      <c r="B12" s="71">
        <v>10</v>
      </c>
      <c r="C12" s="72" t="s">
        <v>254</v>
      </c>
      <c r="D12" s="73" t="s">
        <v>255</v>
      </c>
      <c r="E12" s="74" t="s">
        <v>242</v>
      </c>
      <c r="F12" s="74" t="s">
        <v>256</v>
      </c>
      <c r="G12" s="74" t="s">
        <v>257</v>
      </c>
      <c r="H12" s="74" t="s">
        <v>183</v>
      </c>
      <c r="I12" s="75" t="s">
        <v>183</v>
      </c>
      <c r="J12" s="76" t="s">
        <v>258</v>
      </c>
      <c r="K12" s="77" t="s">
        <v>259</v>
      </c>
      <c r="L12" s="61"/>
      <c r="M12" s="293"/>
    </row>
    <row r="13" spans="1:13" s="22" customFormat="1" ht="100.8" x14ac:dyDescent="0.3">
      <c r="A13" s="78">
        <v>30</v>
      </c>
      <c r="B13" s="30">
        <v>120</v>
      </c>
      <c r="C13" s="31" t="s">
        <v>260</v>
      </c>
      <c r="D13" s="23" t="s">
        <v>261</v>
      </c>
      <c r="E13" s="32" t="s">
        <v>242</v>
      </c>
      <c r="F13" s="32" t="s">
        <v>262</v>
      </c>
      <c r="G13" s="32" t="s">
        <v>183</v>
      </c>
      <c r="H13" s="32" t="s">
        <v>242</v>
      </c>
      <c r="I13" s="33" t="s">
        <v>183</v>
      </c>
      <c r="J13" s="25" t="s">
        <v>263</v>
      </c>
      <c r="K13" s="79" t="s">
        <v>264</v>
      </c>
      <c r="L13" s="61"/>
      <c r="M13" s="293"/>
    </row>
    <row r="14" spans="1:13" s="22" customFormat="1" x14ac:dyDescent="0.3">
      <c r="A14" s="78"/>
      <c r="B14" s="30"/>
      <c r="C14" s="31"/>
      <c r="D14" s="23"/>
      <c r="E14" s="32"/>
      <c r="F14" s="32"/>
      <c r="G14" s="32"/>
      <c r="H14" s="32"/>
      <c r="I14" s="33"/>
      <c r="J14" s="24"/>
      <c r="K14" s="79"/>
      <c r="L14" s="61"/>
      <c r="M14" s="293"/>
    </row>
    <row r="15" spans="1:13" s="22" customFormat="1" x14ac:dyDescent="0.3">
      <c r="A15" s="78"/>
      <c r="B15" s="30"/>
      <c r="C15" s="31"/>
      <c r="D15" s="23"/>
      <c r="E15" s="32"/>
      <c r="F15" s="32"/>
      <c r="G15" s="32"/>
      <c r="H15" s="32"/>
      <c r="I15" s="33"/>
      <c r="J15" s="24"/>
      <c r="K15" s="79"/>
      <c r="L15" s="61"/>
      <c r="M15" s="293"/>
    </row>
    <row r="16" spans="1:13" s="22" customFormat="1" x14ac:dyDescent="0.3">
      <c r="A16" s="78"/>
      <c r="B16" s="30"/>
      <c r="C16" s="31"/>
      <c r="D16" s="23"/>
      <c r="E16" s="32"/>
      <c r="F16" s="32"/>
      <c r="G16" s="32"/>
      <c r="H16" s="32"/>
      <c r="I16" s="33"/>
      <c r="J16" s="24"/>
      <c r="K16" s="79"/>
      <c r="L16" s="61"/>
      <c r="M16" s="293"/>
    </row>
    <row r="17" spans="1:13" s="22" customFormat="1" x14ac:dyDescent="0.3">
      <c r="A17" s="78"/>
      <c r="B17" s="30"/>
      <c r="C17" s="31"/>
      <c r="D17" s="23"/>
      <c r="E17" s="32"/>
      <c r="F17" s="32"/>
      <c r="G17" s="32"/>
      <c r="H17" s="32"/>
      <c r="I17" s="33"/>
      <c r="J17" s="24"/>
      <c r="K17" s="79"/>
      <c r="L17" s="61"/>
      <c r="M17" s="293"/>
    </row>
    <row r="18" spans="1:13" s="22" customFormat="1" x14ac:dyDescent="0.3">
      <c r="A18" s="80"/>
      <c r="B18" s="30"/>
      <c r="C18" s="31"/>
      <c r="D18" s="26"/>
      <c r="E18" s="34"/>
      <c r="F18" s="34"/>
      <c r="G18" s="34"/>
      <c r="H18" s="34"/>
      <c r="I18" s="35"/>
      <c r="J18" s="27"/>
      <c r="K18" s="81"/>
      <c r="L18" s="61"/>
      <c r="M18" s="293"/>
    </row>
    <row r="19" spans="1:13" s="22" customFormat="1" x14ac:dyDescent="0.3">
      <c r="A19" s="80"/>
      <c r="B19" s="30"/>
      <c r="C19" s="31"/>
      <c r="D19" s="26"/>
      <c r="E19" s="34"/>
      <c r="F19" s="34"/>
      <c r="G19" s="34"/>
      <c r="H19" s="34"/>
      <c r="I19" s="35"/>
      <c r="J19" s="27"/>
      <c r="K19" s="81"/>
      <c r="L19" s="61"/>
      <c r="M19" s="293"/>
    </row>
    <row r="20" spans="1:13" s="22" customFormat="1" x14ac:dyDescent="0.3">
      <c r="A20" s="80"/>
      <c r="B20" s="30"/>
      <c r="C20" s="31"/>
      <c r="D20" s="26"/>
      <c r="E20" s="34"/>
      <c r="F20" s="34"/>
      <c r="G20" s="34"/>
      <c r="H20" s="34"/>
      <c r="I20" s="35"/>
      <c r="J20" s="27"/>
      <c r="K20" s="81"/>
      <c r="L20" s="61"/>
      <c r="M20" s="293"/>
    </row>
    <row r="21" spans="1:13" s="22" customFormat="1" x14ac:dyDescent="0.3">
      <c r="A21" s="80"/>
      <c r="B21" s="30"/>
      <c r="C21" s="31"/>
      <c r="D21" s="26"/>
      <c r="E21" s="34"/>
      <c r="F21" s="34"/>
      <c r="G21" s="34"/>
      <c r="H21" s="34"/>
      <c r="I21" s="35"/>
      <c r="J21" s="27"/>
      <c r="K21" s="81"/>
      <c r="L21" s="61"/>
      <c r="M21" s="293"/>
    </row>
    <row r="22" spans="1:13" s="22" customFormat="1" x14ac:dyDescent="0.3">
      <c r="A22" s="80"/>
      <c r="B22" s="30"/>
      <c r="C22" s="31"/>
      <c r="D22" s="26"/>
      <c r="E22" s="34"/>
      <c r="F22" s="34"/>
      <c r="G22" s="34"/>
      <c r="H22" s="34"/>
      <c r="I22" s="35"/>
      <c r="J22" s="27"/>
      <c r="K22" s="81"/>
      <c r="L22" s="61"/>
      <c r="M22" s="293"/>
    </row>
    <row r="23" spans="1:13" s="22" customFormat="1" x14ac:dyDescent="0.3">
      <c r="A23" s="80"/>
      <c r="B23" s="30"/>
      <c r="C23" s="31"/>
      <c r="D23" s="26"/>
      <c r="E23" s="34"/>
      <c r="F23" s="34"/>
      <c r="G23" s="34"/>
      <c r="H23" s="34"/>
      <c r="I23" s="35"/>
      <c r="J23" s="27"/>
      <c r="K23" s="81"/>
      <c r="L23" s="61"/>
      <c r="M23" s="293"/>
    </row>
    <row r="24" spans="1:13" s="22" customFormat="1" x14ac:dyDescent="0.3">
      <c r="A24" s="80"/>
      <c r="B24" s="30"/>
      <c r="C24" s="31"/>
      <c r="D24" s="26"/>
      <c r="E24" s="34"/>
      <c r="F24" s="34"/>
      <c r="G24" s="34"/>
      <c r="H24" s="34"/>
      <c r="I24" s="35"/>
      <c r="J24" s="27"/>
      <c r="K24" s="81"/>
      <c r="L24" s="61"/>
      <c r="M24" s="293"/>
    </row>
    <row r="25" spans="1:13" s="22" customFormat="1" x14ac:dyDescent="0.3">
      <c r="A25" s="80"/>
      <c r="B25" s="30"/>
      <c r="C25" s="31"/>
      <c r="D25" s="26"/>
      <c r="E25" s="34"/>
      <c r="F25" s="34"/>
      <c r="G25" s="34"/>
      <c r="H25" s="34"/>
      <c r="I25" s="35"/>
      <c r="J25" s="27"/>
      <c r="K25" s="81"/>
      <c r="L25" s="61"/>
      <c r="M25" s="293"/>
    </row>
    <row r="26" spans="1:13" s="22" customFormat="1" ht="15" thickBot="1" x14ac:dyDescent="0.35">
      <c r="A26" s="82"/>
      <c r="B26" s="83"/>
      <c r="C26" s="84"/>
      <c r="D26" s="85"/>
      <c r="E26" s="86"/>
      <c r="F26" s="86"/>
      <c r="G26" s="86"/>
      <c r="H26" s="86"/>
      <c r="I26" s="87"/>
      <c r="J26" s="88"/>
      <c r="K26" s="89"/>
      <c r="L26" s="61"/>
      <c r="M26" s="293"/>
    </row>
    <row r="27" spans="1:13" ht="15" thickBot="1" x14ac:dyDescent="0.35">
      <c r="A27" s="65">
        <f>SUM(A12:A26)</f>
        <v>30</v>
      </c>
      <c r="B27" s="66">
        <f>SUM(B12:B26)</f>
        <v>130</v>
      </c>
      <c r="C27" s="67"/>
      <c r="D27" s="68"/>
      <c r="E27" s="68"/>
      <c r="F27" s="68"/>
      <c r="G27" s="68"/>
      <c r="H27" s="68"/>
      <c r="I27" s="68"/>
      <c r="J27" s="68"/>
      <c r="K27" s="69"/>
      <c r="L27" s="61"/>
      <c r="M27" s="291"/>
    </row>
  </sheetData>
  <mergeCells count="13">
    <mergeCell ref="A3:K3"/>
    <mergeCell ref="A1:K1"/>
    <mergeCell ref="A2:K2"/>
    <mergeCell ref="A4:K4"/>
    <mergeCell ref="A10:K10"/>
    <mergeCell ref="E8:K8"/>
    <mergeCell ref="E7:K7"/>
    <mergeCell ref="E6:K6"/>
    <mergeCell ref="E5:K5"/>
    <mergeCell ref="A6:C6"/>
    <mergeCell ref="A7:C7"/>
    <mergeCell ref="A8:C8"/>
    <mergeCell ref="A9:C9"/>
  </mergeCells>
  <pageMargins left="0.7" right="0.7" top="0.75" bottom="0.75" header="0.3" footer="0.3"/>
  <pageSetup paperSize="8" scale="7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25EF67C-EC62-498E-B25A-5AC196C20649}">
          <x14:formula1>
            <xm:f>Keuzelijst!$J$4:$J$5</xm:f>
          </x14:formula1>
          <xm:sqref>D7:D9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432B8-0B0F-4FC1-8F48-DCD5598B4A2C}">
  <sheetPr>
    <tabColor theme="7" tint="0.79998168889431442"/>
    <pageSetUpPr fitToPage="1"/>
  </sheetPr>
  <dimension ref="A1:J41"/>
  <sheetViews>
    <sheetView zoomScale="90" zoomScaleNormal="90" workbookViewId="0">
      <selection activeCell="H7" sqref="H7"/>
    </sheetView>
  </sheetViews>
  <sheetFormatPr defaultColWidth="8.88671875" defaultRowHeight="14.4" x14ac:dyDescent="0.3"/>
  <cols>
    <col min="1" max="1" width="11.44140625" customWidth="1"/>
    <col min="2" max="2" width="28.88671875" customWidth="1"/>
    <col min="3" max="3" width="19.6640625" customWidth="1"/>
    <col min="4" max="4" width="19.33203125" customWidth="1"/>
    <col min="5" max="5" width="19.6640625" bestFit="1" customWidth="1"/>
    <col min="6" max="6" width="19.6640625" customWidth="1"/>
    <col min="7" max="7" width="20.44140625" customWidth="1"/>
    <col min="8" max="8" width="36.5546875" customWidth="1"/>
    <col min="9" max="9" width="30.5546875" customWidth="1"/>
  </cols>
  <sheetData>
    <row r="1" spans="1:10" ht="21" x14ac:dyDescent="0.3">
      <c r="A1" s="503" t="s">
        <v>265</v>
      </c>
      <c r="B1" s="503"/>
      <c r="C1" s="503"/>
      <c r="D1" s="503"/>
      <c r="E1" s="503"/>
      <c r="F1" s="503"/>
      <c r="G1" s="503"/>
    </row>
    <row r="2" spans="1:10" ht="13.95" customHeight="1" thickBot="1" x14ac:dyDescent="0.35">
      <c r="A2" s="593"/>
      <c r="B2" s="593"/>
      <c r="C2" s="593"/>
      <c r="D2" s="593"/>
      <c r="E2" s="593"/>
      <c r="F2" s="593"/>
      <c r="G2" s="593"/>
    </row>
    <row r="3" spans="1:10" ht="106.95" customHeight="1" x14ac:dyDescent="0.3">
      <c r="A3" s="596" t="s">
        <v>603</v>
      </c>
      <c r="B3" s="597"/>
      <c r="C3" s="597"/>
      <c r="D3" s="597"/>
      <c r="E3" s="597"/>
      <c r="F3" s="597"/>
      <c r="G3" s="598"/>
      <c r="I3" s="479"/>
    </row>
    <row r="4" spans="1:10" ht="28.8" x14ac:dyDescent="0.3">
      <c r="A4" s="366" t="s">
        <v>266</v>
      </c>
      <c r="B4" s="367"/>
      <c r="E4" s="368" t="s">
        <v>267</v>
      </c>
      <c r="F4" s="368" t="s">
        <v>268</v>
      </c>
      <c r="G4" s="369"/>
      <c r="I4" s="17"/>
    </row>
    <row r="5" spans="1:10" x14ac:dyDescent="0.3">
      <c r="A5" s="370" t="s">
        <v>601</v>
      </c>
      <c r="B5" s="371">
        <f>'4 Behoefte werkpl (intern)'!A20+'5 Behoefte werkpl (extern) '!A17</f>
        <v>16</v>
      </c>
      <c r="C5" s="372" t="s">
        <v>269</v>
      </c>
      <c r="D5" s="367"/>
      <c r="E5" s="373">
        <f>$B$5/20</f>
        <v>0.8</v>
      </c>
      <c r="F5" s="373">
        <f>$B$5/10</f>
        <v>1.6</v>
      </c>
      <c r="G5" s="369"/>
    </row>
    <row r="6" spans="1:10" x14ac:dyDescent="0.3">
      <c r="A6" s="224"/>
      <c r="C6" s="372" t="s">
        <v>270</v>
      </c>
      <c r="D6" s="367"/>
      <c r="E6" s="373">
        <f>$B$5/75</f>
        <v>0.21333333333333335</v>
      </c>
      <c r="F6" s="373">
        <f>$B$5/75</f>
        <v>0.21333333333333335</v>
      </c>
      <c r="G6" s="369"/>
    </row>
    <row r="7" spans="1:10" ht="15" thickBot="1" x14ac:dyDescent="0.35">
      <c r="A7" s="225"/>
      <c r="B7" s="226"/>
      <c r="C7" s="374" t="s">
        <v>271</v>
      </c>
      <c r="D7" s="375"/>
      <c r="E7" s="376">
        <f>$B$5/20</f>
        <v>0.8</v>
      </c>
      <c r="F7" s="376">
        <f>$B$5/10</f>
        <v>1.6</v>
      </c>
      <c r="G7" s="377"/>
    </row>
    <row r="8" spans="1:10" ht="15" thickBot="1" x14ac:dyDescent="0.35">
      <c r="E8" s="367"/>
      <c r="F8" s="367"/>
      <c r="G8" s="367"/>
    </row>
    <row r="9" spans="1:10" x14ac:dyDescent="0.3">
      <c r="A9" s="209" t="s">
        <v>272</v>
      </c>
      <c r="B9" s="378"/>
      <c r="C9" s="379" t="str">
        <f>'1 Entiteit'!B6</f>
        <v>Entiteit</v>
      </c>
      <c r="D9" s="379"/>
      <c r="E9" s="380"/>
      <c r="F9" s="380"/>
      <c r="G9" s="381"/>
    </row>
    <row r="10" spans="1:10" x14ac:dyDescent="0.3">
      <c r="A10" s="227" t="s">
        <v>273</v>
      </c>
      <c r="B10" s="382"/>
      <c r="C10" s="383">
        <f>A25</f>
        <v>4</v>
      </c>
      <c r="D10" s="384" t="s">
        <v>274</v>
      </c>
      <c r="E10" s="385">
        <f>G25</f>
        <v>1</v>
      </c>
      <c r="F10" s="386" t="s">
        <v>275</v>
      </c>
      <c r="G10" s="387"/>
    </row>
    <row r="11" spans="1:10" x14ac:dyDescent="0.3">
      <c r="A11" s="227" t="s">
        <v>276</v>
      </c>
      <c r="B11" s="382"/>
      <c r="C11" s="383">
        <f>A32</f>
        <v>3</v>
      </c>
      <c r="D11" s="155" t="s">
        <v>274</v>
      </c>
      <c r="E11" s="388">
        <f>D32</f>
        <v>0</v>
      </c>
      <c r="F11" s="389" t="s">
        <v>275</v>
      </c>
      <c r="G11" s="390"/>
    </row>
    <row r="12" spans="1:10" ht="15.75" customHeight="1" thickBot="1" x14ac:dyDescent="0.35">
      <c r="A12" s="594" t="s">
        <v>277</v>
      </c>
      <c r="B12" s="595"/>
      <c r="C12" s="391">
        <f>A39</f>
        <v>23</v>
      </c>
      <c r="D12" s="392" t="s">
        <v>274</v>
      </c>
      <c r="E12" s="393">
        <f>D39</f>
        <v>7</v>
      </c>
      <c r="F12" s="394" t="s">
        <v>275</v>
      </c>
      <c r="G12" s="395"/>
    </row>
    <row r="13" spans="1:10" x14ac:dyDescent="0.3">
      <c r="A13" s="38"/>
      <c r="B13" s="38"/>
      <c r="C13" s="38"/>
      <c r="D13" s="38"/>
      <c r="E13" s="38"/>
      <c r="F13" s="38"/>
      <c r="G13" s="38"/>
    </row>
    <row r="14" spans="1:10" ht="15" thickBot="1" x14ac:dyDescent="0.35">
      <c r="A14" s="57" t="s">
        <v>278</v>
      </c>
      <c r="B14" s="38"/>
      <c r="C14" s="38"/>
      <c r="D14" s="38"/>
      <c r="E14" s="38"/>
      <c r="F14" s="38"/>
      <c r="G14" s="38"/>
    </row>
    <row r="15" spans="1:10" s="9" customFormat="1" ht="30" customHeight="1" thickBot="1" x14ac:dyDescent="0.35">
      <c r="A15" s="103" t="s">
        <v>199</v>
      </c>
      <c r="B15" s="104" t="s">
        <v>279</v>
      </c>
      <c r="C15" s="105" t="s">
        <v>280</v>
      </c>
      <c r="D15" s="105" t="s">
        <v>281</v>
      </c>
      <c r="E15" s="105" t="s">
        <v>282</v>
      </c>
      <c r="F15" s="106" t="s">
        <v>283</v>
      </c>
      <c r="G15" s="107" t="s">
        <v>284</v>
      </c>
      <c r="H15" s="239" t="s">
        <v>64</v>
      </c>
      <c r="I15" s="302" t="s">
        <v>65</v>
      </c>
      <c r="J15"/>
    </row>
    <row r="16" spans="1:10" x14ac:dyDescent="0.3">
      <c r="A16" s="90">
        <v>1</v>
      </c>
      <c r="B16" s="91" t="s">
        <v>285</v>
      </c>
      <c r="C16" s="93" t="s">
        <v>286</v>
      </c>
      <c r="D16" s="93" t="s">
        <v>287</v>
      </c>
      <c r="E16" s="93" t="s">
        <v>288</v>
      </c>
      <c r="F16" s="118"/>
      <c r="G16" s="94"/>
      <c r="H16" s="61"/>
      <c r="I16" s="291"/>
    </row>
    <row r="17" spans="1:9" x14ac:dyDescent="0.3">
      <c r="A17" s="95">
        <v>1</v>
      </c>
      <c r="B17" s="12" t="s">
        <v>289</v>
      </c>
      <c r="C17" s="19" t="s">
        <v>290</v>
      </c>
      <c r="D17" s="19" t="s">
        <v>291</v>
      </c>
      <c r="E17" s="19" t="s">
        <v>288</v>
      </c>
      <c r="F17" s="123"/>
      <c r="G17" s="96"/>
      <c r="H17" s="61"/>
      <c r="I17" s="291"/>
    </row>
    <row r="18" spans="1:9" x14ac:dyDescent="0.3">
      <c r="A18" s="95">
        <v>1</v>
      </c>
      <c r="B18" s="12" t="s">
        <v>292</v>
      </c>
      <c r="C18" s="19" t="s">
        <v>293</v>
      </c>
      <c r="D18" s="19" t="s">
        <v>294</v>
      </c>
      <c r="E18" s="19" t="s">
        <v>295</v>
      </c>
      <c r="F18" s="123" t="s">
        <v>296</v>
      </c>
      <c r="G18" s="96"/>
      <c r="H18" s="61"/>
      <c r="I18" s="291"/>
    </row>
    <row r="19" spans="1:9" x14ac:dyDescent="0.3">
      <c r="A19" s="95">
        <v>1</v>
      </c>
      <c r="B19" s="12" t="s">
        <v>297</v>
      </c>
      <c r="C19" s="19" t="s">
        <v>298</v>
      </c>
      <c r="D19" s="19" t="s">
        <v>299</v>
      </c>
      <c r="E19" s="19" t="s">
        <v>288</v>
      </c>
      <c r="F19" s="123"/>
      <c r="G19" s="96">
        <v>1</v>
      </c>
      <c r="H19" s="61"/>
      <c r="I19" s="291"/>
    </row>
    <row r="20" spans="1:9" x14ac:dyDescent="0.3">
      <c r="A20" s="95"/>
      <c r="B20" s="12"/>
      <c r="C20" s="19"/>
      <c r="D20" s="19"/>
      <c r="E20" s="19"/>
      <c r="F20" s="123"/>
      <c r="G20" s="96"/>
      <c r="H20" s="61"/>
      <c r="I20" s="291"/>
    </row>
    <row r="21" spans="1:9" x14ac:dyDescent="0.3">
      <c r="A21" s="95"/>
      <c r="B21" s="12"/>
      <c r="C21" s="19"/>
      <c r="D21" s="19"/>
      <c r="E21" s="19"/>
      <c r="F21" s="123"/>
      <c r="G21" s="96"/>
      <c r="H21" s="61"/>
      <c r="I21" s="291"/>
    </row>
    <row r="22" spans="1:9" x14ac:dyDescent="0.3">
      <c r="A22" s="97"/>
      <c r="B22" s="12"/>
      <c r="C22" s="36"/>
      <c r="D22" s="36"/>
      <c r="E22" s="36"/>
      <c r="F22" s="124"/>
      <c r="G22" s="98"/>
      <c r="H22" s="61"/>
      <c r="I22" s="291"/>
    </row>
    <row r="23" spans="1:9" x14ac:dyDescent="0.3">
      <c r="A23" s="97"/>
      <c r="B23" s="12"/>
      <c r="C23" s="36"/>
      <c r="D23" s="36"/>
      <c r="E23" s="36"/>
      <c r="F23" s="124"/>
      <c r="G23" s="98"/>
      <c r="H23" s="61"/>
      <c r="I23" s="291"/>
    </row>
    <row r="24" spans="1:9" ht="15" thickBot="1" x14ac:dyDescent="0.35">
      <c r="A24" s="99"/>
      <c r="B24" s="100"/>
      <c r="C24" s="101"/>
      <c r="D24" s="101"/>
      <c r="E24" s="101"/>
      <c r="F24" s="125"/>
      <c r="G24" s="102"/>
      <c r="H24" s="61"/>
      <c r="I24" s="291"/>
    </row>
    <row r="25" spans="1:9" ht="15" thickBot="1" x14ac:dyDescent="0.35">
      <c r="A25" s="108">
        <f>COUNTA(A16:A24)</f>
        <v>4</v>
      </c>
      <c r="B25" s="109"/>
      <c r="C25" s="111"/>
      <c r="D25" s="111"/>
      <c r="E25" s="111"/>
      <c r="F25" s="126"/>
      <c r="G25" s="112">
        <f>SUM(G16:G24)</f>
        <v>1</v>
      </c>
      <c r="H25" s="61"/>
      <c r="I25" s="291"/>
    </row>
    <row r="26" spans="1:9" x14ac:dyDescent="0.3">
      <c r="A26" s="38"/>
      <c r="B26" s="5"/>
      <c r="E26" s="14"/>
      <c r="G26" s="38"/>
      <c r="H26" s="61"/>
      <c r="I26" s="291"/>
    </row>
    <row r="27" spans="1:9" ht="15" thickBot="1" x14ac:dyDescent="0.35">
      <c r="A27" s="57" t="s">
        <v>300</v>
      </c>
      <c r="B27" s="5"/>
      <c r="E27" s="14"/>
      <c r="G27" s="38"/>
      <c r="H27" s="61"/>
      <c r="I27" s="291"/>
    </row>
    <row r="28" spans="1:9" ht="29.4" thickBot="1" x14ac:dyDescent="0.35">
      <c r="A28" s="103" t="s">
        <v>199</v>
      </c>
      <c r="B28" s="104" t="s">
        <v>301</v>
      </c>
      <c r="C28" s="105" t="s">
        <v>283</v>
      </c>
      <c r="D28" s="107" t="s">
        <v>284</v>
      </c>
      <c r="E28" s="14"/>
      <c r="G28" s="38"/>
      <c r="H28" s="61"/>
      <c r="I28" s="291"/>
    </row>
    <row r="29" spans="1:9" x14ac:dyDescent="0.3">
      <c r="A29" s="90">
        <v>3</v>
      </c>
      <c r="B29" s="91" t="s">
        <v>302</v>
      </c>
      <c r="C29" s="92"/>
      <c r="D29" s="94">
        <v>0</v>
      </c>
      <c r="E29" s="14"/>
      <c r="G29" s="38"/>
      <c r="H29" s="61"/>
      <c r="I29" s="291"/>
    </row>
    <row r="30" spans="1:9" x14ac:dyDescent="0.3">
      <c r="A30" s="95"/>
      <c r="B30" s="12"/>
      <c r="C30" s="2"/>
      <c r="D30" s="96"/>
      <c r="E30" s="14"/>
      <c r="G30" s="38"/>
      <c r="H30" s="61"/>
      <c r="I30" s="291"/>
    </row>
    <row r="31" spans="1:9" x14ac:dyDescent="0.3">
      <c r="A31" s="97"/>
      <c r="B31" s="12"/>
      <c r="C31" s="4"/>
      <c r="D31" s="96"/>
      <c r="E31" s="14"/>
      <c r="G31" s="38"/>
      <c r="H31" s="61"/>
      <c r="I31" s="291"/>
    </row>
    <row r="32" spans="1:9" ht="15" thickBot="1" x14ac:dyDescent="0.35">
      <c r="A32" s="108">
        <f>SUM(A29:A31)</f>
        <v>3</v>
      </c>
      <c r="B32" s="109"/>
      <c r="C32" s="113"/>
      <c r="D32" s="112">
        <f>SUM(D29:D31)</f>
        <v>0</v>
      </c>
      <c r="E32" s="14"/>
      <c r="G32" s="38"/>
      <c r="H32" s="61"/>
      <c r="I32" s="291"/>
    </row>
    <row r="33" spans="1:9" x14ac:dyDescent="0.3">
      <c r="A33" s="38"/>
      <c r="B33" s="5"/>
      <c r="E33" s="14"/>
      <c r="G33" s="38"/>
      <c r="H33" s="61"/>
      <c r="I33" s="291"/>
    </row>
    <row r="34" spans="1:9" ht="15" thickBot="1" x14ac:dyDescent="0.35">
      <c r="A34" s="5" t="s">
        <v>303</v>
      </c>
      <c r="E34" s="14"/>
      <c r="G34" s="38"/>
      <c r="H34" s="61"/>
      <c r="I34" s="291"/>
    </row>
    <row r="35" spans="1:9" ht="42.6" customHeight="1" thickBot="1" x14ac:dyDescent="0.35">
      <c r="A35" s="103" t="s">
        <v>199</v>
      </c>
      <c r="B35" s="104" t="s">
        <v>301</v>
      </c>
      <c r="C35" s="105" t="s">
        <v>283</v>
      </c>
      <c r="D35" s="107" t="s">
        <v>284</v>
      </c>
      <c r="E35" s="14"/>
      <c r="G35" s="38"/>
      <c r="H35" s="61"/>
      <c r="I35" s="291"/>
    </row>
    <row r="36" spans="1:9" x14ac:dyDescent="0.3">
      <c r="A36" s="90">
        <v>20</v>
      </c>
      <c r="B36" s="91" t="s">
        <v>288</v>
      </c>
      <c r="C36" s="92"/>
      <c r="D36" s="94">
        <v>6</v>
      </c>
      <c r="E36" s="14"/>
      <c r="G36" s="38"/>
      <c r="H36" s="61"/>
      <c r="I36" s="291"/>
    </row>
    <row r="37" spans="1:9" x14ac:dyDescent="0.3">
      <c r="A37" s="95">
        <v>3</v>
      </c>
      <c r="B37" s="12" t="s">
        <v>295</v>
      </c>
      <c r="C37" s="2" t="s">
        <v>304</v>
      </c>
      <c r="D37" s="96">
        <v>1</v>
      </c>
      <c r="E37" s="14"/>
      <c r="G37" s="38"/>
      <c r="H37" s="61"/>
      <c r="I37" s="291"/>
    </row>
    <row r="38" spans="1:9" x14ac:dyDescent="0.3">
      <c r="A38" s="97"/>
      <c r="B38" s="12"/>
      <c r="C38" s="4"/>
      <c r="D38" s="96"/>
      <c r="E38" s="14"/>
      <c r="G38" s="38"/>
      <c r="H38" s="61"/>
      <c r="I38" s="291"/>
    </row>
    <row r="39" spans="1:9" s="5" customFormat="1" ht="15" thickBot="1" x14ac:dyDescent="0.35">
      <c r="A39" s="108">
        <f>SUM(A36:A38)</f>
        <v>23</v>
      </c>
      <c r="B39" s="109"/>
      <c r="C39" s="113"/>
      <c r="D39" s="112">
        <f>SUM(D36:D38)</f>
        <v>7</v>
      </c>
      <c r="E39" s="14"/>
      <c r="F39"/>
      <c r="G39" s="38"/>
      <c r="H39" s="61"/>
      <c r="I39" s="294"/>
    </row>
    <row r="40" spans="1:9" x14ac:dyDescent="0.3">
      <c r="E40" s="14"/>
      <c r="G40" s="38"/>
    </row>
    <row r="41" spans="1:9" x14ac:dyDescent="0.3">
      <c r="E41" s="14"/>
      <c r="G41" s="38"/>
    </row>
  </sheetData>
  <sheetProtection formatCells="0" formatColumns="0" formatRows="0" insertColumns="0" insertRows="0" insertHyperlinks="0" sort="0"/>
  <mergeCells count="4">
    <mergeCell ref="A1:G1"/>
    <mergeCell ref="A2:G2"/>
    <mergeCell ref="A12:B12"/>
    <mergeCell ref="A3:G3"/>
  </mergeCells>
  <pageMargins left="0.7" right="0.7" top="0.75" bottom="0.75" header="0.3" footer="0.3"/>
  <pageSetup paperSize="9" scale="6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ategorie xmlns="3301dedf-b972-4f3e-ad53-365b955a2e53">Sjablonen</Categorie>
    <SubSubCategorie xmlns="3301dedf-b972-4f3e-ad53-365b955a2e53" xsi:nil="true"/>
    <SubCategorie xmlns="3301dedf-b972-4f3e-ad53-365b955a2e53">Behoeftevalidatie</SubCategorie>
    <_dlc_DocId xmlns="f2018528-1da4-41c7-8a42-759687759166">HFBID-177994060-1267</_dlc_DocId>
    <_dlc_DocIdUrl xmlns="f2018528-1da4-41c7-8a42-759687759166">
      <Url>https://vlaamseoverheid.sharepoint.com/sites/afb/VG/_layouts/15/DocIdRedir.aspx?ID=HFBID-177994060-1267</Url>
      <Description>HFBID-177994060-1267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BB2EDBA1B64814CB6D81ED417EC15B0" ma:contentTypeVersion="398" ma:contentTypeDescription="Een nieuw document maken." ma:contentTypeScope="" ma:versionID="4cab91d414e5e32c8f5228fd794fa09e">
  <xsd:schema xmlns:xsd="http://www.w3.org/2001/XMLSchema" xmlns:xs="http://www.w3.org/2001/XMLSchema" xmlns:p="http://schemas.microsoft.com/office/2006/metadata/properties" xmlns:ns2="3301dedf-b972-4f3e-ad53-365b955a2e53" xmlns:ns3="87ecb645-c452-4f07-a4f2-0bee1c64990e" xmlns:ns4="f2018528-1da4-41c7-8a42-759687759166" targetNamespace="http://schemas.microsoft.com/office/2006/metadata/properties" ma:root="true" ma:fieldsID="c6f220fa94fc8c8eaeb6a9b81250857c" ns2:_="" ns3:_="" ns4:_="">
    <xsd:import namespace="3301dedf-b972-4f3e-ad53-365b955a2e53"/>
    <xsd:import namespace="87ecb645-c452-4f07-a4f2-0bee1c64990e"/>
    <xsd:import namespace="f2018528-1da4-41c7-8a42-759687759166"/>
    <xsd:element name="properties">
      <xsd:complexType>
        <xsd:sequence>
          <xsd:element name="documentManagement">
            <xsd:complexType>
              <xsd:all>
                <xsd:element ref="ns2:Categorie" minOccurs="0"/>
                <xsd:element ref="ns2:SubCategorie" minOccurs="0"/>
                <xsd:element ref="ns2:SubSubCategorie" minOccurs="0"/>
                <xsd:element ref="ns3:MediaServiceMetadata" minOccurs="0"/>
                <xsd:element ref="ns3:MediaServiceFastMetadata" minOccurs="0"/>
                <xsd:element ref="ns4:_dlc_DocId" minOccurs="0"/>
                <xsd:element ref="ns4:_dlc_DocIdUrl" minOccurs="0"/>
                <xsd:element ref="ns4:_dlc_DocIdPersistId" minOccurs="0"/>
                <xsd:element ref="ns3:MediaServiceAutoTags" minOccurs="0"/>
                <xsd:element ref="ns3:MediaServiceOCR" minOccurs="0"/>
                <xsd:element ref="ns4:SharedWithUsers" minOccurs="0"/>
                <xsd:element ref="ns4:SharedWithDetails"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01dedf-b972-4f3e-ad53-365b955a2e53" elementFormDefault="qualified">
    <xsd:import namespace="http://schemas.microsoft.com/office/2006/documentManagement/types"/>
    <xsd:import namespace="http://schemas.microsoft.com/office/infopath/2007/PartnerControls"/>
    <xsd:element name="Categorie" ma:index="8" nillable="true" ma:displayName="Categorie" ma:format="Dropdown" ma:indexed="true" ma:internalName="Categorie">
      <xsd:simpleType>
        <xsd:union memberTypes="dms:Text">
          <xsd:simpleType>
            <xsd:restriction base="dms:Choice">
              <xsd:enumeration value="A"/>
            </xsd:restriction>
          </xsd:simpleType>
        </xsd:union>
      </xsd:simpleType>
    </xsd:element>
    <xsd:element name="SubCategorie" ma:index="9" nillable="true" ma:displayName="SubCategorie" ma:format="Dropdown" ma:indexed="true" ma:internalName="SubCategorie">
      <xsd:simpleType>
        <xsd:union memberTypes="dms:Text">
          <xsd:simpleType>
            <xsd:restriction base="dms:Choice">
              <xsd:enumeration value="A"/>
            </xsd:restriction>
          </xsd:simpleType>
        </xsd:union>
      </xsd:simpleType>
    </xsd:element>
    <xsd:element name="SubSubCategorie" ma:index="10" nillable="true" ma:displayName="SubSubCategorie" ma:format="Dropdown" ma:indexed="true" ma:internalName="SubSubCategorie">
      <xsd:simpleType>
        <xsd:union memberTypes="dms:Text">
          <xsd:simpleType>
            <xsd:restriction base="dms:Choice">
              <xsd:enumeration value="A"/>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87ecb645-c452-4f07-a4f2-0bee1c64990e"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018528-1da4-41c7-8a42-759687759166" elementFormDefault="qualified">
    <xsd:import namespace="http://schemas.microsoft.com/office/2006/documentManagement/types"/>
    <xsd:import namespace="http://schemas.microsoft.com/office/infopath/2007/PartnerControls"/>
    <xsd:element name="_dlc_DocId" ma:index="13" nillable="true" ma:displayName="Waarde van de document-id" ma:description="De waarde van de document-id die aan dit item is toegewezen." ma:internalName="_dlc_DocId" ma:readOnly="true">
      <xsd:simpleType>
        <xsd:restriction base="dms:Text"/>
      </xsd:simpleType>
    </xsd:element>
    <xsd:element name="_dlc_DocIdUrl" ma:index="14"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7CA8D4-E9B8-497D-9B09-B465C920E382}">
  <ds:schemaRefs>
    <ds:schemaRef ds:uri="http://schemas.microsoft.com/sharepoint/events"/>
  </ds:schemaRefs>
</ds:datastoreItem>
</file>

<file path=customXml/itemProps2.xml><?xml version="1.0" encoding="utf-8"?>
<ds:datastoreItem xmlns:ds="http://schemas.openxmlformats.org/officeDocument/2006/customXml" ds:itemID="{B71AFB17-E875-4505-A371-3E44927D30F5}">
  <ds:schemaRefs>
    <ds:schemaRef ds:uri="http://schemas.microsoft.com/office/2006/metadata/properties"/>
    <ds:schemaRef ds:uri="http://schemas.microsoft.com/office/infopath/2007/PartnerControls"/>
    <ds:schemaRef ds:uri="3301dedf-b972-4f3e-ad53-365b955a2e53"/>
    <ds:schemaRef ds:uri="f2018528-1da4-41c7-8a42-759687759166"/>
  </ds:schemaRefs>
</ds:datastoreItem>
</file>

<file path=customXml/itemProps3.xml><?xml version="1.0" encoding="utf-8"?>
<ds:datastoreItem xmlns:ds="http://schemas.openxmlformats.org/officeDocument/2006/customXml" ds:itemID="{758AF72A-1ACE-4837-B53C-6B75466BEE3A}">
  <ds:schemaRefs>
    <ds:schemaRef ds:uri="http://schemas.microsoft.com/sharepoint/v3/contenttype/forms"/>
  </ds:schemaRefs>
</ds:datastoreItem>
</file>

<file path=customXml/itemProps4.xml><?xml version="1.0" encoding="utf-8"?>
<ds:datastoreItem xmlns:ds="http://schemas.openxmlformats.org/officeDocument/2006/customXml" ds:itemID="{1AB9FF7F-754F-49AE-AAD9-0BA3DEDEBC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01dedf-b972-4f3e-ad53-365b955a2e53"/>
    <ds:schemaRef ds:uri="87ecb645-c452-4f07-a4f2-0bee1c64990e"/>
    <ds:schemaRef ds:uri="f2018528-1da4-41c7-8a42-7596877591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16</vt:i4>
      </vt:variant>
      <vt:variant>
        <vt:lpstr>Benoemde bereiken</vt:lpstr>
      </vt:variant>
      <vt:variant>
        <vt:i4>19</vt:i4>
      </vt:variant>
    </vt:vector>
  </HeadingPairs>
  <TitlesOfParts>
    <vt:vector size="35" baseType="lpstr">
      <vt:lpstr>Algemeen</vt:lpstr>
      <vt:lpstr>1 Entiteit</vt:lpstr>
      <vt:lpstr>2 Bezettingsmeting</vt:lpstr>
      <vt:lpstr>3 Toekomstige strategie</vt:lpstr>
      <vt:lpstr>4 Behoefte werkpl (intern)</vt:lpstr>
      <vt:lpstr>5 Behoefte werkpl (extern) </vt:lpstr>
      <vt:lpstr>6 Specifieke noden</vt:lpstr>
      <vt:lpstr>7 Behoefte papieren dossiers</vt:lpstr>
      <vt:lpstr>8 Dienstvoertuigen</vt:lpstr>
      <vt:lpstr>9 ICT noden</vt:lpstr>
      <vt:lpstr>10 Kosten</vt:lpstr>
      <vt:lpstr>11 Beoordeling HFB</vt:lpstr>
      <vt:lpstr>Brief IF</vt:lpstr>
      <vt:lpstr>Cijfers brief IF</vt:lpstr>
      <vt:lpstr>Personeelsbesparing</vt:lpstr>
      <vt:lpstr>Keuzelijst</vt:lpstr>
      <vt:lpstr>'1 Entiteit'!Afdrukbereik</vt:lpstr>
      <vt:lpstr>'10 Kosten'!Afdrukbereik</vt:lpstr>
      <vt:lpstr>'2 Bezettingsmeting'!Afdrukbereik</vt:lpstr>
      <vt:lpstr>'3 Toekomstige strategie'!Afdrukbereik</vt:lpstr>
      <vt:lpstr>'4 Behoefte werkpl (intern)'!Afdrukbereik</vt:lpstr>
      <vt:lpstr>'5 Behoefte werkpl (extern) '!Afdrukbereik</vt:lpstr>
      <vt:lpstr>'6 Specifieke noden'!Afdrukbereik</vt:lpstr>
      <vt:lpstr>'7 Behoefte papieren dossiers'!Afdrukbereik</vt:lpstr>
      <vt:lpstr>'8 Dienstvoertuigen'!Afdrukbereik</vt:lpstr>
      <vt:lpstr>Algemeen!Afdrukbereik</vt:lpstr>
      <vt:lpstr>'Brief IF'!Afdrukbereik</vt:lpstr>
      <vt:lpstr>'Brief IF'!okenm</vt:lpstr>
      <vt:lpstr>Text16</vt:lpstr>
      <vt:lpstr>Text33</vt:lpstr>
      <vt:lpstr>Text39</vt:lpstr>
      <vt:lpstr>Text40</vt:lpstr>
      <vt:lpstr>Text41</vt:lpstr>
      <vt:lpstr>Text42</vt:lpstr>
      <vt:lpstr>'Brief IF'!ukenm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Cornelis, Sven</dc:creator>
  <cp:keywords/>
  <dc:description/>
  <cp:lastModifiedBy>Prieus Sabrina</cp:lastModifiedBy>
  <cp:revision/>
  <dcterms:created xsi:type="dcterms:W3CDTF">2019-04-03T09:49:19Z</dcterms:created>
  <dcterms:modified xsi:type="dcterms:W3CDTF">2024-08-26T13:24:15Z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0x010100ABB2EDBA1B64814CB6D81ED417EC15B0</vt:lpwstr>
  </property>
  <property fmtid="{D5CDD505-2E9C-101B-9397-08002B2CF9AE}" pid="3" name="_dlc_DocIdItemGuid">
    <vt:lpwstr>7e62bb35-ea8b-4900-835f-b2fd3554d587</vt:lpwstr>
  </property>
</Properties>
</file>