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ttps://vlaamseoverheid.sharepoint.com/sites/Abb-LokFin/Themadossiers/Beleidsrapporten/Financiële analyses en data JR/JR2023/"/>
    </mc:Choice>
  </mc:AlternateContent>
  <xr:revisionPtr revIDLastSave="0" documentId="8_{5D8BFC78-8650-4FB5-8F17-A3E5373958CA}" xr6:coauthVersionLast="47" xr6:coauthVersionMax="47" xr10:uidLastSave="{00000000-0000-0000-0000-000000000000}"/>
  <bookViews>
    <workbookView xWindow="-108" yWindow="-108" windowWidth="23256" windowHeight="12576" xr2:uid="{00000000-000D-0000-FFFF-FFFF00000000}"/>
  </bookViews>
  <sheets>
    <sheet name="JR_2023_indicatoren" sheetId="5" r:id="rId1"/>
    <sheet name="Definitie_indicatoren" sheetId="6" r:id="rId2"/>
  </sheets>
  <definedNames>
    <definedName name="_xlnm._FilterDatabase" localSheetId="0" hidden="1">JR_2023_indicatoren!$A$6:$H$306</definedName>
    <definedName name="_xlnm.Print_Titles" localSheetId="0">JR_2023_indicatoren!$1:$5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06" i="5" l="1"/>
  <c r="O306" i="5"/>
  <c r="N306" i="5"/>
  <c r="M306" i="5"/>
  <c r="L306" i="5"/>
  <c r="K306" i="5"/>
  <c r="J306" i="5"/>
  <c r="P305" i="5"/>
  <c r="O305" i="5"/>
  <c r="N305" i="5"/>
  <c r="M305" i="5"/>
  <c r="L305" i="5"/>
  <c r="K305" i="5"/>
  <c r="J305" i="5"/>
  <c r="P304" i="5"/>
  <c r="O304" i="5"/>
  <c r="N304" i="5"/>
  <c r="M304" i="5"/>
  <c r="L304" i="5"/>
  <c r="K304" i="5"/>
  <c r="J304" i="5"/>
  <c r="P303" i="5"/>
  <c r="O303" i="5"/>
  <c r="N303" i="5"/>
  <c r="M303" i="5"/>
  <c r="L303" i="5"/>
  <c r="K303" i="5"/>
  <c r="J303" i="5"/>
  <c r="P302" i="5"/>
  <c r="O302" i="5"/>
  <c r="N302" i="5"/>
  <c r="M302" i="5"/>
  <c r="L302" i="5"/>
  <c r="K302" i="5"/>
  <c r="J302" i="5"/>
  <c r="P301" i="5"/>
  <c r="O301" i="5"/>
  <c r="N301" i="5"/>
  <c r="M301" i="5"/>
  <c r="L301" i="5"/>
  <c r="K301" i="5"/>
  <c r="J301" i="5"/>
  <c r="P300" i="5"/>
  <c r="O300" i="5"/>
  <c r="N300" i="5"/>
  <c r="M300" i="5"/>
  <c r="L300" i="5"/>
  <c r="K300" i="5"/>
  <c r="J300" i="5"/>
  <c r="P299" i="5"/>
  <c r="O299" i="5"/>
  <c r="N299" i="5"/>
  <c r="M299" i="5"/>
  <c r="L299" i="5"/>
  <c r="K299" i="5"/>
  <c r="J299" i="5"/>
  <c r="P298" i="5"/>
  <c r="O298" i="5"/>
  <c r="N298" i="5"/>
  <c r="M298" i="5"/>
  <c r="L298" i="5"/>
  <c r="K298" i="5"/>
  <c r="J298" i="5"/>
  <c r="P297" i="5"/>
  <c r="O297" i="5"/>
  <c r="N297" i="5"/>
  <c r="M297" i="5"/>
  <c r="L297" i="5"/>
  <c r="K297" i="5"/>
  <c r="J297" i="5"/>
  <c r="P296" i="5"/>
  <c r="O296" i="5"/>
  <c r="N296" i="5"/>
  <c r="M296" i="5"/>
  <c r="L296" i="5"/>
  <c r="K296" i="5"/>
  <c r="J296" i="5"/>
  <c r="P295" i="5"/>
  <c r="O295" i="5"/>
  <c r="N295" i="5"/>
  <c r="M295" i="5"/>
  <c r="L295" i="5"/>
  <c r="K295" i="5"/>
  <c r="J295" i="5"/>
  <c r="P294" i="5"/>
  <c r="O294" i="5"/>
  <c r="N294" i="5"/>
  <c r="M294" i="5"/>
  <c r="L294" i="5"/>
  <c r="K294" i="5"/>
  <c r="J294" i="5"/>
  <c r="P293" i="5"/>
  <c r="O293" i="5"/>
  <c r="N293" i="5"/>
  <c r="M293" i="5"/>
  <c r="L293" i="5"/>
  <c r="K293" i="5"/>
  <c r="J293" i="5"/>
  <c r="P292" i="5"/>
  <c r="O292" i="5"/>
  <c r="N292" i="5"/>
  <c r="M292" i="5"/>
  <c r="L292" i="5"/>
  <c r="K292" i="5"/>
  <c r="J292" i="5"/>
  <c r="P291" i="5"/>
  <c r="O291" i="5"/>
  <c r="N291" i="5"/>
  <c r="M291" i="5"/>
  <c r="L291" i="5"/>
  <c r="K291" i="5"/>
  <c r="J291" i="5"/>
  <c r="P290" i="5"/>
  <c r="O290" i="5"/>
  <c r="N290" i="5"/>
  <c r="M290" i="5"/>
  <c r="L290" i="5"/>
  <c r="K290" i="5"/>
  <c r="J290" i="5"/>
  <c r="P289" i="5"/>
  <c r="O289" i="5"/>
  <c r="N289" i="5"/>
  <c r="M289" i="5"/>
  <c r="L289" i="5"/>
  <c r="K289" i="5"/>
  <c r="J289" i="5"/>
  <c r="P288" i="5"/>
  <c r="O288" i="5"/>
  <c r="N288" i="5"/>
  <c r="M288" i="5"/>
  <c r="L288" i="5"/>
  <c r="K288" i="5"/>
  <c r="J288" i="5"/>
  <c r="P287" i="5"/>
  <c r="O287" i="5"/>
  <c r="N287" i="5"/>
  <c r="M287" i="5"/>
  <c r="L287" i="5"/>
  <c r="K287" i="5"/>
  <c r="J287" i="5"/>
  <c r="P286" i="5"/>
  <c r="O286" i="5"/>
  <c r="N286" i="5"/>
  <c r="M286" i="5"/>
  <c r="L286" i="5"/>
  <c r="K286" i="5"/>
  <c r="J286" i="5"/>
  <c r="P285" i="5"/>
  <c r="O285" i="5"/>
  <c r="N285" i="5"/>
  <c r="M285" i="5"/>
  <c r="L285" i="5"/>
  <c r="K285" i="5"/>
  <c r="J285" i="5"/>
  <c r="P284" i="5"/>
  <c r="O284" i="5"/>
  <c r="N284" i="5"/>
  <c r="M284" i="5"/>
  <c r="L284" i="5"/>
  <c r="K284" i="5"/>
  <c r="J284" i="5"/>
  <c r="P283" i="5"/>
  <c r="O283" i="5"/>
  <c r="N283" i="5"/>
  <c r="M283" i="5"/>
  <c r="L283" i="5"/>
  <c r="K283" i="5"/>
  <c r="J283" i="5"/>
  <c r="P282" i="5"/>
  <c r="O282" i="5"/>
  <c r="N282" i="5"/>
  <c r="M282" i="5"/>
  <c r="L282" i="5"/>
  <c r="K282" i="5"/>
  <c r="J282" i="5"/>
  <c r="P281" i="5"/>
  <c r="O281" i="5"/>
  <c r="N281" i="5"/>
  <c r="M281" i="5"/>
  <c r="L281" i="5"/>
  <c r="K281" i="5"/>
  <c r="J281" i="5"/>
  <c r="P280" i="5"/>
  <c r="O280" i="5"/>
  <c r="N280" i="5"/>
  <c r="M280" i="5"/>
  <c r="L280" i="5"/>
  <c r="K280" i="5"/>
  <c r="J280" i="5"/>
  <c r="P279" i="5"/>
  <c r="O279" i="5"/>
  <c r="N279" i="5"/>
  <c r="M279" i="5"/>
  <c r="L279" i="5"/>
  <c r="K279" i="5"/>
  <c r="J279" i="5"/>
  <c r="P278" i="5"/>
  <c r="O278" i="5"/>
  <c r="N278" i="5"/>
  <c r="M278" i="5"/>
  <c r="L278" i="5"/>
  <c r="K278" i="5"/>
  <c r="J278" i="5"/>
  <c r="P277" i="5"/>
  <c r="O277" i="5"/>
  <c r="N277" i="5"/>
  <c r="M277" i="5"/>
  <c r="L277" i="5"/>
  <c r="K277" i="5"/>
  <c r="J277" i="5"/>
  <c r="P276" i="5"/>
  <c r="O276" i="5"/>
  <c r="N276" i="5"/>
  <c r="M276" i="5"/>
  <c r="L276" i="5"/>
  <c r="K276" i="5"/>
  <c r="J276" i="5"/>
  <c r="P275" i="5"/>
  <c r="O275" i="5"/>
  <c r="N275" i="5"/>
  <c r="M275" i="5"/>
  <c r="L275" i="5"/>
  <c r="K275" i="5"/>
  <c r="J275" i="5"/>
  <c r="P274" i="5"/>
  <c r="O274" i="5"/>
  <c r="N274" i="5"/>
  <c r="M274" i="5"/>
  <c r="L274" i="5"/>
  <c r="K274" i="5"/>
  <c r="J274" i="5"/>
  <c r="P273" i="5"/>
  <c r="O273" i="5"/>
  <c r="N273" i="5"/>
  <c r="M273" i="5"/>
  <c r="L273" i="5"/>
  <c r="K273" i="5"/>
  <c r="J273" i="5"/>
  <c r="P272" i="5"/>
  <c r="O272" i="5"/>
  <c r="N272" i="5"/>
  <c r="M272" i="5"/>
  <c r="L272" i="5"/>
  <c r="K272" i="5"/>
  <c r="J272" i="5"/>
  <c r="P271" i="5"/>
  <c r="O271" i="5"/>
  <c r="N271" i="5"/>
  <c r="M271" i="5"/>
  <c r="L271" i="5"/>
  <c r="K271" i="5"/>
  <c r="J271" i="5"/>
  <c r="P270" i="5"/>
  <c r="O270" i="5"/>
  <c r="N270" i="5"/>
  <c r="M270" i="5"/>
  <c r="L270" i="5"/>
  <c r="K270" i="5"/>
  <c r="J270" i="5"/>
  <c r="P269" i="5"/>
  <c r="O269" i="5"/>
  <c r="N269" i="5"/>
  <c r="M269" i="5"/>
  <c r="L269" i="5"/>
  <c r="K269" i="5"/>
  <c r="J269" i="5"/>
  <c r="P268" i="5"/>
  <c r="O268" i="5"/>
  <c r="N268" i="5"/>
  <c r="M268" i="5"/>
  <c r="L268" i="5"/>
  <c r="K268" i="5"/>
  <c r="J268" i="5"/>
  <c r="P267" i="5"/>
  <c r="O267" i="5"/>
  <c r="N267" i="5"/>
  <c r="M267" i="5"/>
  <c r="L267" i="5"/>
  <c r="K267" i="5"/>
  <c r="J267" i="5"/>
  <c r="P266" i="5"/>
  <c r="O266" i="5"/>
  <c r="N266" i="5"/>
  <c r="M266" i="5"/>
  <c r="L266" i="5"/>
  <c r="K266" i="5"/>
  <c r="J266" i="5"/>
  <c r="P265" i="5"/>
  <c r="O265" i="5"/>
  <c r="N265" i="5"/>
  <c r="M265" i="5"/>
  <c r="L265" i="5"/>
  <c r="K265" i="5"/>
  <c r="J265" i="5"/>
  <c r="P264" i="5"/>
  <c r="O264" i="5"/>
  <c r="N264" i="5"/>
  <c r="M264" i="5"/>
  <c r="L264" i="5"/>
  <c r="K264" i="5"/>
  <c r="J264" i="5"/>
  <c r="P263" i="5"/>
  <c r="O263" i="5"/>
  <c r="N263" i="5"/>
  <c r="M263" i="5"/>
  <c r="L263" i="5"/>
  <c r="K263" i="5"/>
  <c r="J263" i="5"/>
  <c r="P262" i="5"/>
  <c r="O262" i="5"/>
  <c r="N262" i="5"/>
  <c r="M262" i="5"/>
  <c r="L262" i="5"/>
  <c r="K262" i="5"/>
  <c r="J262" i="5"/>
  <c r="P261" i="5"/>
  <c r="O261" i="5"/>
  <c r="N261" i="5"/>
  <c r="M261" i="5"/>
  <c r="L261" i="5"/>
  <c r="K261" i="5"/>
  <c r="J261" i="5"/>
  <c r="P260" i="5"/>
  <c r="O260" i="5"/>
  <c r="N260" i="5"/>
  <c r="M260" i="5"/>
  <c r="L260" i="5"/>
  <c r="K260" i="5"/>
  <c r="J260" i="5"/>
  <c r="P259" i="5"/>
  <c r="O259" i="5"/>
  <c r="N259" i="5"/>
  <c r="M259" i="5"/>
  <c r="L259" i="5"/>
  <c r="K259" i="5"/>
  <c r="J259" i="5"/>
  <c r="P258" i="5"/>
  <c r="O258" i="5"/>
  <c r="N258" i="5"/>
  <c r="M258" i="5"/>
  <c r="L258" i="5"/>
  <c r="K258" i="5"/>
  <c r="J258" i="5"/>
  <c r="P257" i="5"/>
  <c r="O257" i="5"/>
  <c r="N257" i="5"/>
  <c r="M257" i="5"/>
  <c r="L257" i="5"/>
  <c r="K257" i="5"/>
  <c r="J257" i="5"/>
  <c r="P256" i="5"/>
  <c r="O256" i="5"/>
  <c r="N256" i="5"/>
  <c r="M256" i="5"/>
  <c r="L256" i="5"/>
  <c r="K256" i="5"/>
  <c r="J256" i="5"/>
  <c r="P255" i="5"/>
  <c r="O255" i="5"/>
  <c r="N255" i="5"/>
  <c r="M255" i="5"/>
  <c r="L255" i="5"/>
  <c r="K255" i="5"/>
  <c r="J255" i="5"/>
  <c r="P254" i="5"/>
  <c r="O254" i="5"/>
  <c r="N254" i="5"/>
  <c r="M254" i="5"/>
  <c r="L254" i="5"/>
  <c r="K254" i="5"/>
  <c r="J254" i="5"/>
  <c r="P253" i="5"/>
  <c r="O253" i="5"/>
  <c r="N253" i="5"/>
  <c r="M253" i="5"/>
  <c r="L253" i="5"/>
  <c r="K253" i="5"/>
  <c r="J253" i="5"/>
  <c r="P252" i="5"/>
  <c r="O252" i="5"/>
  <c r="N252" i="5"/>
  <c r="M252" i="5"/>
  <c r="L252" i="5"/>
  <c r="K252" i="5"/>
  <c r="J252" i="5"/>
  <c r="P251" i="5"/>
  <c r="O251" i="5"/>
  <c r="N251" i="5"/>
  <c r="M251" i="5"/>
  <c r="L251" i="5"/>
  <c r="K251" i="5"/>
  <c r="J251" i="5"/>
  <c r="P250" i="5"/>
  <c r="O250" i="5"/>
  <c r="N250" i="5"/>
  <c r="M250" i="5"/>
  <c r="L250" i="5"/>
  <c r="K250" i="5"/>
  <c r="J250" i="5"/>
  <c r="P249" i="5"/>
  <c r="O249" i="5"/>
  <c r="N249" i="5"/>
  <c r="M249" i="5"/>
  <c r="L249" i="5"/>
  <c r="K249" i="5"/>
  <c r="J249" i="5"/>
  <c r="P248" i="5"/>
  <c r="O248" i="5"/>
  <c r="N248" i="5"/>
  <c r="M248" i="5"/>
  <c r="L248" i="5"/>
  <c r="K248" i="5"/>
  <c r="J248" i="5"/>
  <c r="P247" i="5"/>
  <c r="O247" i="5"/>
  <c r="N247" i="5"/>
  <c r="M247" i="5"/>
  <c r="L247" i="5"/>
  <c r="K247" i="5"/>
  <c r="J247" i="5"/>
  <c r="P246" i="5"/>
  <c r="O246" i="5"/>
  <c r="N246" i="5"/>
  <c r="M246" i="5"/>
  <c r="L246" i="5"/>
  <c r="K246" i="5"/>
  <c r="J246" i="5"/>
  <c r="P245" i="5"/>
  <c r="O245" i="5"/>
  <c r="N245" i="5"/>
  <c r="M245" i="5"/>
  <c r="L245" i="5"/>
  <c r="K245" i="5"/>
  <c r="J245" i="5"/>
  <c r="P244" i="5"/>
  <c r="O244" i="5"/>
  <c r="N244" i="5"/>
  <c r="M244" i="5"/>
  <c r="L244" i="5"/>
  <c r="K244" i="5"/>
  <c r="J244" i="5"/>
  <c r="P243" i="5"/>
  <c r="O243" i="5"/>
  <c r="N243" i="5"/>
  <c r="M243" i="5"/>
  <c r="L243" i="5"/>
  <c r="K243" i="5"/>
  <c r="J243" i="5"/>
  <c r="P242" i="5"/>
  <c r="O242" i="5"/>
  <c r="N242" i="5"/>
  <c r="M242" i="5"/>
  <c r="L242" i="5"/>
  <c r="K242" i="5"/>
  <c r="J242" i="5"/>
  <c r="P241" i="5"/>
  <c r="O241" i="5"/>
  <c r="N241" i="5"/>
  <c r="M241" i="5"/>
  <c r="L241" i="5"/>
  <c r="K241" i="5"/>
  <c r="J241" i="5"/>
  <c r="P240" i="5"/>
  <c r="O240" i="5"/>
  <c r="N240" i="5"/>
  <c r="M240" i="5"/>
  <c r="L240" i="5"/>
  <c r="K240" i="5"/>
  <c r="J240" i="5"/>
  <c r="P239" i="5"/>
  <c r="O239" i="5"/>
  <c r="N239" i="5"/>
  <c r="M239" i="5"/>
  <c r="L239" i="5"/>
  <c r="K239" i="5"/>
  <c r="J239" i="5"/>
  <c r="P238" i="5"/>
  <c r="O238" i="5"/>
  <c r="N238" i="5"/>
  <c r="M238" i="5"/>
  <c r="L238" i="5"/>
  <c r="K238" i="5"/>
  <c r="J238" i="5"/>
  <c r="P237" i="5"/>
  <c r="O237" i="5"/>
  <c r="N237" i="5"/>
  <c r="M237" i="5"/>
  <c r="L237" i="5"/>
  <c r="K237" i="5"/>
  <c r="J237" i="5"/>
  <c r="P236" i="5"/>
  <c r="O236" i="5"/>
  <c r="N236" i="5"/>
  <c r="M236" i="5"/>
  <c r="L236" i="5"/>
  <c r="K236" i="5"/>
  <c r="J236" i="5"/>
  <c r="P235" i="5"/>
  <c r="O235" i="5"/>
  <c r="N235" i="5"/>
  <c r="M235" i="5"/>
  <c r="L235" i="5"/>
  <c r="K235" i="5"/>
  <c r="J235" i="5"/>
  <c r="P234" i="5"/>
  <c r="O234" i="5"/>
  <c r="N234" i="5"/>
  <c r="M234" i="5"/>
  <c r="L234" i="5"/>
  <c r="K234" i="5"/>
  <c r="J234" i="5"/>
  <c r="P233" i="5"/>
  <c r="O233" i="5"/>
  <c r="N233" i="5"/>
  <c r="M233" i="5"/>
  <c r="L233" i="5"/>
  <c r="K233" i="5"/>
  <c r="J233" i="5"/>
  <c r="P232" i="5"/>
  <c r="O232" i="5"/>
  <c r="N232" i="5"/>
  <c r="M232" i="5"/>
  <c r="L232" i="5"/>
  <c r="K232" i="5"/>
  <c r="J232" i="5"/>
  <c r="P231" i="5"/>
  <c r="O231" i="5"/>
  <c r="N231" i="5"/>
  <c r="M231" i="5"/>
  <c r="L231" i="5"/>
  <c r="K231" i="5"/>
  <c r="J231" i="5"/>
  <c r="P230" i="5"/>
  <c r="O230" i="5"/>
  <c r="N230" i="5"/>
  <c r="M230" i="5"/>
  <c r="L230" i="5"/>
  <c r="K230" i="5"/>
  <c r="J230" i="5"/>
  <c r="P229" i="5"/>
  <c r="O229" i="5"/>
  <c r="N229" i="5"/>
  <c r="M229" i="5"/>
  <c r="L229" i="5"/>
  <c r="K229" i="5"/>
  <c r="J229" i="5"/>
  <c r="P228" i="5"/>
  <c r="O228" i="5"/>
  <c r="N228" i="5"/>
  <c r="M228" i="5"/>
  <c r="L228" i="5"/>
  <c r="K228" i="5"/>
  <c r="J228" i="5"/>
  <c r="P227" i="5"/>
  <c r="O227" i="5"/>
  <c r="N227" i="5"/>
  <c r="M227" i="5"/>
  <c r="L227" i="5"/>
  <c r="K227" i="5"/>
  <c r="J227" i="5"/>
  <c r="P226" i="5"/>
  <c r="O226" i="5"/>
  <c r="N226" i="5"/>
  <c r="M226" i="5"/>
  <c r="L226" i="5"/>
  <c r="K226" i="5"/>
  <c r="J226" i="5"/>
  <c r="P225" i="5"/>
  <c r="O225" i="5"/>
  <c r="N225" i="5"/>
  <c r="M225" i="5"/>
  <c r="L225" i="5"/>
  <c r="K225" i="5"/>
  <c r="J225" i="5"/>
  <c r="P224" i="5"/>
  <c r="O224" i="5"/>
  <c r="N224" i="5"/>
  <c r="M224" i="5"/>
  <c r="L224" i="5"/>
  <c r="K224" i="5"/>
  <c r="J224" i="5"/>
  <c r="P223" i="5"/>
  <c r="O223" i="5"/>
  <c r="N223" i="5"/>
  <c r="M223" i="5"/>
  <c r="L223" i="5"/>
  <c r="K223" i="5"/>
  <c r="J223" i="5"/>
  <c r="P222" i="5"/>
  <c r="O222" i="5"/>
  <c r="N222" i="5"/>
  <c r="M222" i="5"/>
  <c r="L222" i="5"/>
  <c r="K222" i="5"/>
  <c r="J222" i="5"/>
  <c r="P221" i="5"/>
  <c r="O221" i="5"/>
  <c r="N221" i="5"/>
  <c r="M221" i="5"/>
  <c r="L221" i="5"/>
  <c r="K221" i="5"/>
  <c r="J221" i="5"/>
  <c r="P220" i="5"/>
  <c r="O220" i="5"/>
  <c r="N220" i="5"/>
  <c r="M220" i="5"/>
  <c r="L220" i="5"/>
  <c r="K220" i="5"/>
  <c r="J220" i="5"/>
  <c r="P219" i="5"/>
  <c r="O219" i="5"/>
  <c r="N219" i="5"/>
  <c r="M219" i="5"/>
  <c r="L219" i="5"/>
  <c r="K219" i="5"/>
  <c r="J219" i="5"/>
  <c r="P218" i="5"/>
  <c r="O218" i="5"/>
  <c r="N218" i="5"/>
  <c r="M218" i="5"/>
  <c r="L218" i="5"/>
  <c r="K218" i="5"/>
  <c r="J218" i="5"/>
  <c r="P217" i="5"/>
  <c r="O217" i="5"/>
  <c r="N217" i="5"/>
  <c r="M217" i="5"/>
  <c r="L217" i="5"/>
  <c r="K217" i="5"/>
  <c r="J217" i="5"/>
  <c r="P216" i="5"/>
  <c r="O216" i="5"/>
  <c r="N216" i="5"/>
  <c r="M216" i="5"/>
  <c r="L216" i="5"/>
  <c r="K216" i="5"/>
  <c r="J216" i="5"/>
  <c r="P215" i="5"/>
  <c r="O215" i="5"/>
  <c r="N215" i="5"/>
  <c r="M215" i="5"/>
  <c r="L215" i="5"/>
  <c r="K215" i="5"/>
  <c r="J215" i="5"/>
  <c r="P214" i="5"/>
  <c r="O214" i="5"/>
  <c r="N214" i="5"/>
  <c r="M214" i="5"/>
  <c r="L214" i="5"/>
  <c r="K214" i="5"/>
  <c r="J214" i="5"/>
  <c r="P213" i="5"/>
  <c r="O213" i="5"/>
  <c r="N213" i="5"/>
  <c r="M213" i="5"/>
  <c r="L213" i="5"/>
  <c r="K213" i="5"/>
  <c r="J213" i="5"/>
  <c r="P212" i="5"/>
  <c r="O212" i="5"/>
  <c r="N212" i="5"/>
  <c r="M212" i="5"/>
  <c r="L212" i="5"/>
  <c r="K212" i="5"/>
  <c r="J212" i="5"/>
  <c r="P211" i="5"/>
  <c r="O211" i="5"/>
  <c r="N211" i="5"/>
  <c r="M211" i="5"/>
  <c r="L211" i="5"/>
  <c r="K211" i="5"/>
  <c r="J211" i="5"/>
  <c r="P210" i="5"/>
  <c r="O210" i="5"/>
  <c r="N210" i="5"/>
  <c r="M210" i="5"/>
  <c r="L210" i="5"/>
  <c r="K210" i="5"/>
  <c r="J210" i="5"/>
  <c r="P209" i="5"/>
  <c r="O209" i="5"/>
  <c r="N209" i="5"/>
  <c r="M209" i="5"/>
  <c r="L209" i="5"/>
  <c r="K209" i="5"/>
  <c r="J209" i="5"/>
  <c r="P208" i="5"/>
  <c r="O208" i="5"/>
  <c r="N208" i="5"/>
  <c r="M208" i="5"/>
  <c r="L208" i="5"/>
  <c r="K208" i="5"/>
  <c r="J208" i="5"/>
  <c r="P207" i="5"/>
  <c r="O207" i="5"/>
  <c r="N207" i="5"/>
  <c r="M207" i="5"/>
  <c r="L207" i="5"/>
  <c r="K207" i="5"/>
  <c r="J207" i="5"/>
  <c r="P206" i="5"/>
  <c r="O206" i="5"/>
  <c r="N206" i="5"/>
  <c r="M206" i="5"/>
  <c r="L206" i="5"/>
  <c r="K206" i="5"/>
  <c r="J206" i="5"/>
  <c r="P205" i="5"/>
  <c r="O205" i="5"/>
  <c r="N205" i="5"/>
  <c r="M205" i="5"/>
  <c r="L205" i="5"/>
  <c r="K205" i="5"/>
  <c r="J205" i="5"/>
  <c r="P204" i="5"/>
  <c r="O204" i="5"/>
  <c r="N204" i="5"/>
  <c r="M204" i="5"/>
  <c r="L204" i="5"/>
  <c r="K204" i="5"/>
  <c r="J204" i="5"/>
  <c r="P203" i="5"/>
  <c r="O203" i="5"/>
  <c r="N203" i="5"/>
  <c r="M203" i="5"/>
  <c r="L203" i="5"/>
  <c r="K203" i="5"/>
  <c r="J203" i="5"/>
  <c r="P202" i="5"/>
  <c r="O202" i="5"/>
  <c r="N202" i="5"/>
  <c r="M202" i="5"/>
  <c r="L202" i="5"/>
  <c r="K202" i="5"/>
  <c r="J202" i="5"/>
  <c r="P201" i="5"/>
  <c r="O201" i="5"/>
  <c r="N201" i="5"/>
  <c r="M201" i="5"/>
  <c r="L201" i="5"/>
  <c r="K201" i="5"/>
  <c r="J201" i="5"/>
  <c r="P200" i="5"/>
  <c r="O200" i="5"/>
  <c r="N200" i="5"/>
  <c r="M200" i="5"/>
  <c r="L200" i="5"/>
  <c r="K200" i="5"/>
  <c r="J200" i="5"/>
  <c r="P199" i="5"/>
  <c r="O199" i="5"/>
  <c r="N199" i="5"/>
  <c r="M199" i="5"/>
  <c r="L199" i="5"/>
  <c r="K199" i="5"/>
  <c r="J199" i="5"/>
  <c r="P198" i="5"/>
  <c r="O198" i="5"/>
  <c r="N198" i="5"/>
  <c r="M198" i="5"/>
  <c r="L198" i="5"/>
  <c r="K198" i="5"/>
  <c r="J198" i="5"/>
  <c r="P197" i="5"/>
  <c r="O197" i="5"/>
  <c r="N197" i="5"/>
  <c r="M197" i="5"/>
  <c r="L197" i="5"/>
  <c r="K197" i="5"/>
  <c r="J197" i="5"/>
  <c r="P196" i="5"/>
  <c r="O196" i="5"/>
  <c r="N196" i="5"/>
  <c r="M196" i="5"/>
  <c r="L196" i="5"/>
  <c r="K196" i="5"/>
  <c r="J196" i="5"/>
  <c r="P195" i="5"/>
  <c r="O195" i="5"/>
  <c r="N195" i="5"/>
  <c r="M195" i="5"/>
  <c r="L195" i="5"/>
  <c r="K195" i="5"/>
  <c r="J195" i="5"/>
  <c r="P194" i="5"/>
  <c r="O194" i="5"/>
  <c r="N194" i="5"/>
  <c r="M194" i="5"/>
  <c r="L194" i="5"/>
  <c r="K194" i="5"/>
  <c r="J194" i="5"/>
  <c r="P193" i="5"/>
  <c r="O193" i="5"/>
  <c r="N193" i="5"/>
  <c r="M193" i="5"/>
  <c r="L193" i="5"/>
  <c r="K193" i="5"/>
  <c r="J193" i="5"/>
  <c r="P192" i="5"/>
  <c r="O192" i="5"/>
  <c r="N192" i="5"/>
  <c r="M192" i="5"/>
  <c r="L192" i="5"/>
  <c r="K192" i="5"/>
  <c r="J192" i="5"/>
  <c r="P191" i="5"/>
  <c r="O191" i="5"/>
  <c r="N191" i="5"/>
  <c r="M191" i="5"/>
  <c r="L191" i="5"/>
  <c r="K191" i="5"/>
  <c r="J191" i="5"/>
  <c r="P190" i="5"/>
  <c r="O190" i="5"/>
  <c r="N190" i="5"/>
  <c r="M190" i="5"/>
  <c r="L190" i="5"/>
  <c r="K190" i="5"/>
  <c r="J190" i="5"/>
  <c r="P189" i="5"/>
  <c r="O189" i="5"/>
  <c r="N189" i="5"/>
  <c r="M189" i="5"/>
  <c r="L189" i="5"/>
  <c r="K189" i="5"/>
  <c r="J189" i="5"/>
  <c r="P188" i="5"/>
  <c r="O188" i="5"/>
  <c r="N188" i="5"/>
  <c r="M188" i="5"/>
  <c r="L188" i="5"/>
  <c r="K188" i="5"/>
  <c r="J188" i="5"/>
  <c r="P187" i="5"/>
  <c r="O187" i="5"/>
  <c r="N187" i="5"/>
  <c r="M187" i="5"/>
  <c r="L187" i="5"/>
  <c r="K187" i="5"/>
  <c r="J187" i="5"/>
  <c r="P186" i="5"/>
  <c r="O186" i="5"/>
  <c r="N186" i="5"/>
  <c r="M186" i="5"/>
  <c r="L186" i="5"/>
  <c r="K186" i="5"/>
  <c r="J186" i="5"/>
  <c r="P185" i="5"/>
  <c r="O185" i="5"/>
  <c r="N185" i="5"/>
  <c r="M185" i="5"/>
  <c r="L185" i="5"/>
  <c r="K185" i="5"/>
  <c r="J185" i="5"/>
  <c r="P184" i="5"/>
  <c r="O184" i="5"/>
  <c r="N184" i="5"/>
  <c r="M184" i="5"/>
  <c r="L184" i="5"/>
  <c r="K184" i="5"/>
  <c r="J184" i="5"/>
  <c r="P183" i="5"/>
  <c r="O183" i="5"/>
  <c r="N183" i="5"/>
  <c r="M183" i="5"/>
  <c r="L183" i="5"/>
  <c r="K183" i="5"/>
  <c r="J183" i="5"/>
  <c r="P182" i="5"/>
  <c r="O182" i="5"/>
  <c r="N182" i="5"/>
  <c r="M182" i="5"/>
  <c r="L182" i="5"/>
  <c r="K182" i="5"/>
  <c r="J182" i="5"/>
  <c r="P181" i="5"/>
  <c r="O181" i="5"/>
  <c r="N181" i="5"/>
  <c r="M181" i="5"/>
  <c r="L181" i="5"/>
  <c r="K181" i="5"/>
  <c r="J181" i="5"/>
  <c r="P180" i="5"/>
  <c r="O180" i="5"/>
  <c r="N180" i="5"/>
  <c r="M180" i="5"/>
  <c r="L180" i="5"/>
  <c r="K180" i="5"/>
  <c r="J180" i="5"/>
  <c r="P179" i="5"/>
  <c r="O179" i="5"/>
  <c r="N179" i="5"/>
  <c r="M179" i="5"/>
  <c r="L179" i="5"/>
  <c r="K179" i="5"/>
  <c r="J179" i="5"/>
  <c r="P178" i="5"/>
  <c r="O178" i="5"/>
  <c r="N178" i="5"/>
  <c r="M178" i="5"/>
  <c r="L178" i="5"/>
  <c r="K178" i="5"/>
  <c r="J178" i="5"/>
  <c r="P177" i="5"/>
  <c r="O177" i="5"/>
  <c r="N177" i="5"/>
  <c r="M177" i="5"/>
  <c r="L177" i="5"/>
  <c r="K177" i="5"/>
  <c r="J177" i="5"/>
  <c r="P176" i="5"/>
  <c r="O176" i="5"/>
  <c r="N176" i="5"/>
  <c r="M176" i="5"/>
  <c r="L176" i="5"/>
  <c r="K176" i="5"/>
  <c r="J176" i="5"/>
  <c r="P175" i="5"/>
  <c r="O175" i="5"/>
  <c r="N175" i="5"/>
  <c r="M175" i="5"/>
  <c r="L175" i="5"/>
  <c r="K175" i="5"/>
  <c r="J175" i="5"/>
  <c r="P174" i="5"/>
  <c r="O174" i="5"/>
  <c r="N174" i="5"/>
  <c r="M174" i="5"/>
  <c r="L174" i="5"/>
  <c r="K174" i="5"/>
  <c r="J174" i="5"/>
  <c r="P173" i="5"/>
  <c r="O173" i="5"/>
  <c r="N173" i="5"/>
  <c r="M173" i="5"/>
  <c r="L173" i="5"/>
  <c r="K173" i="5"/>
  <c r="J173" i="5"/>
  <c r="P172" i="5"/>
  <c r="O172" i="5"/>
  <c r="N172" i="5"/>
  <c r="M172" i="5"/>
  <c r="L172" i="5"/>
  <c r="K172" i="5"/>
  <c r="J172" i="5"/>
  <c r="P171" i="5"/>
  <c r="O171" i="5"/>
  <c r="N171" i="5"/>
  <c r="M171" i="5"/>
  <c r="L171" i="5"/>
  <c r="K171" i="5"/>
  <c r="J171" i="5"/>
  <c r="P170" i="5"/>
  <c r="O170" i="5"/>
  <c r="N170" i="5"/>
  <c r="M170" i="5"/>
  <c r="L170" i="5"/>
  <c r="K170" i="5"/>
  <c r="J170" i="5"/>
  <c r="P169" i="5"/>
  <c r="O169" i="5"/>
  <c r="N169" i="5"/>
  <c r="M169" i="5"/>
  <c r="L169" i="5"/>
  <c r="K169" i="5"/>
  <c r="J169" i="5"/>
  <c r="P168" i="5"/>
  <c r="O168" i="5"/>
  <c r="N168" i="5"/>
  <c r="M168" i="5"/>
  <c r="L168" i="5"/>
  <c r="K168" i="5"/>
  <c r="J168" i="5"/>
  <c r="P167" i="5"/>
  <c r="O167" i="5"/>
  <c r="N167" i="5"/>
  <c r="M167" i="5"/>
  <c r="L167" i="5"/>
  <c r="K167" i="5"/>
  <c r="J167" i="5"/>
  <c r="P166" i="5"/>
  <c r="O166" i="5"/>
  <c r="N166" i="5"/>
  <c r="M166" i="5"/>
  <c r="L166" i="5"/>
  <c r="K166" i="5"/>
  <c r="J166" i="5"/>
  <c r="P165" i="5"/>
  <c r="O165" i="5"/>
  <c r="N165" i="5"/>
  <c r="M165" i="5"/>
  <c r="L165" i="5"/>
  <c r="K165" i="5"/>
  <c r="J165" i="5"/>
  <c r="P164" i="5"/>
  <c r="O164" i="5"/>
  <c r="N164" i="5"/>
  <c r="M164" i="5"/>
  <c r="L164" i="5"/>
  <c r="K164" i="5"/>
  <c r="J164" i="5"/>
  <c r="P163" i="5"/>
  <c r="O163" i="5"/>
  <c r="N163" i="5"/>
  <c r="M163" i="5"/>
  <c r="L163" i="5"/>
  <c r="K163" i="5"/>
  <c r="J163" i="5"/>
  <c r="P162" i="5"/>
  <c r="O162" i="5"/>
  <c r="N162" i="5"/>
  <c r="M162" i="5"/>
  <c r="L162" i="5"/>
  <c r="K162" i="5"/>
  <c r="J162" i="5"/>
  <c r="P161" i="5"/>
  <c r="O161" i="5"/>
  <c r="N161" i="5"/>
  <c r="M161" i="5"/>
  <c r="L161" i="5"/>
  <c r="K161" i="5"/>
  <c r="J161" i="5"/>
  <c r="P160" i="5"/>
  <c r="O160" i="5"/>
  <c r="N160" i="5"/>
  <c r="M160" i="5"/>
  <c r="L160" i="5"/>
  <c r="K160" i="5"/>
  <c r="J160" i="5"/>
  <c r="P159" i="5"/>
  <c r="O159" i="5"/>
  <c r="N159" i="5"/>
  <c r="M159" i="5"/>
  <c r="L159" i="5"/>
  <c r="K159" i="5"/>
  <c r="J159" i="5"/>
  <c r="P158" i="5"/>
  <c r="O158" i="5"/>
  <c r="N158" i="5"/>
  <c r="M158" i="5"/>
  <c r="L158" i="5"/>
  <c r="K158" i="5"/>
  <c r="J158" i="5"/>
  <c r="P157" i="5"/>
  <c r="O157" i="5"/>
  <c r="N157" i="5"/>
  <c r="M157" i="5"/>
  <c r="L157" i="5"/>
  <c r="K157" i="5"/>
  <c r="J157" i="5"/>
  <c r="P156" i="5"/>
  <c r="O156" i="5"/>
  <c r="N156" i="5"/>
  <c r="M156" i="5"/>
  <c r="L156" i="5"/>
  <c r="K156" i="5"/>
  <c r="J156" i="5"/>
  <c r="P155" i="5"/>
  <c r="O155" i="5"/>
  <c r="N155" i="5"/>
  <c r="M155" i="5"/>
  <c r="L155" i="5"/>
  <c r="K155" i="5"/>
  <c r="J155" i="5"/>
  <c r="P154" i="5"/>
  <c r="O154" i="5"/>
  <c r="N154" i="5"/>
  <c r="M154" i="5"/>
  <c r="L154" i="5"/>
  <c r="K154" i="5"/>
  <c r="J154" i="5"/>
  <c r="P153" i="5"/>
  <c r="O153" i="5"/>
  <c r="N153" i="5"/>
  <c r="M153" i="5"/>
  <c r="L153" i="5"/>
  <c r="K153" i="5"/>
  <c r="J153" i="5"/>
  <c r="P152" i="5"/>
  <c r="O152" i="5"/>
  <c r="N152" i="5"/>
  <c r="M152" i="5"/>
  <c r="L152" i="5"/>
  <c r="K152" i="5"/>
  <c r="J152" i="5"/>
  <c r="P151" i="5"/>
  <c r="O151" i="5"/>
  <c r="N151" i="5"/>
  <c r="M151" i="5"/>
  <c r="L151" i="5"/>
  <c r="K151" i="5"/>
  <c r="J151" i="5"/>
  <c r="P150" i="5"/>
  <c r="O150" i="5"/>
  <c r="N150" i="5"/>
  <c r="M150" i="5"/>
  <c r="L150" i="5"/>
  <c r="K150" i="5"/>
  <c r="J150" i="5"/>
  <c r="P149" i="5"/>
  <c r="O149" i="5"/>
  <c r="N149" i="5"/>
  <c r="M149" i="5"/>
  <c r="L149" i="5"/>
  <c r="K149" i="5"/>
  <c r="J149" i="5"/>
  <c r="P148" i="5"/>
  <c r="O148" i="5"/>
  <c r="N148" i="5"/>
  <c r="M148" i="5"/>
  <c r="L148" i="5"/>
  <c r="K148" i="5"/>
  <c r="J148" i="5"/>
  <c r="P147" i="5"/>
  <c r="O147" i="5"/>
  <c r="N147" i="5"/>
  <c r="M147" i="5"/>
  <c r="L147" i="5"/>
  <c r="K147" i="5"/>
  <c r="J147" i="5"/>
  <c r="P146" i="5"/>
  <c r="O146" i="5"/>
  <c r="N146" i="5"/>
  <c r="M146" i="5"/>
  <c r="L146" i="5"/>
  <c r="K146" i="5"/>
  <c r="J146" i="5"/>
  <c r="P145" i="5"/>
  <c r="O145" i="5"/>
  <c r="N145" i="5"/>
  <c r="M145" i="5"/>
  <c r="L145" i="5"/>
  <c r="K145" i="5"/>
  <c r="J145" i="5"/>
  <c r="P144" i="5"/>
  <c r="O144" i="5"/>
  <c r="N144" i="5"/>
  <c r="M144" i="5"/>
  <c r="L144" i="5"/>
  <c r="K144" i="5"/>
  <c r="J144" i="5"/>
  <c r="P143" i="5"/>
  <c r="O143" i="5"/>
  <c r="N143" i="5"/>
  <c r="M143" i="5"/>
  <c r="L143" i="5"/>
  <c r="K143" i="5"/>
  <c r="J143" i="5"/>
  <c r="P142" i="5"/>
  <c r="O142" i="5"/>
  <c r="N142" i="5"/>
  <c r="M142" i="5"/>
  <c r="L142" i="5"/>
  <c r="K142" i="5"/>
  <c r="J142" i="5"/>
  <c r="P141" i="5"/>
  <c r="O141" i="5"/>
  <c r="N141" i="5"/>
  <c r="M141" i="5"/>
  <c r="L141" i="5"/>
  <c r="K141" i="5"/>
  <c r="J141" i="5"/>
  <c r="P140" i="5"/>
  <c r="O140" i="5"/>
  <c r="N140" i="5"/>
  <c r="M140" i="5"/>
  <c r="L140" i="5"/>
  <c r="K140" i="5"/>
  <c r="J140" i="5"/>
  <c r="P139" i="5"/>
  <c r="O139" i="5"/>
  <c r="N139" i="5"/>
  <c r="M139" i="5"/>
  <c r="L139" i="5"/>
  <c r="K139" i="5"/>
  <c r="J139" i="5"/>
  <c r="P138" i="5"/>
  <c r="O138" i="5"/>
  <c r="N138" i="5"/>
  <c r="M138" i="5"/>
  <c r="L138" i="5"/>
  <c r="K138" i="5"/>
  <c r="J138" i="5"/>
  <c r="P137" i="5"/>
  <c r="O137" i="5"/>
  <c r="N137" i="5"/>
  <c r="M137" i="5"/>
  <c r="L137" i="5"/>
  <c r="K137" i="5"/>
  <c r="J137" i="5"/>
  <c r="P136" i="5"/>
  <c r="O136" i="5"/>
  <c r="N136" i="5"/>
  <c r="M136" i="5"/>
  <c r="L136" i="5"/>
  <c r="K136" i="5"/>
  <c r="J136" i="5"/>
  <c r="P135" i="5"/>
  <c r="O135" i="5"/>
  <c r="N135" i="5"/>
  <c r="M135" i="5"/>
  <c r="L135" i="5"/>
  <c r="K135" i="5"/>
  <c r="J135" i="5"/>
  <c r="P134" i="5"/>
  <c r="O134" i="5"/>
  <c r="N134" i="5"/>
  <c r="M134" i="5"/>
  <c r="L134" i="5"/>
  <c r="K134" i="5"/>
  <c r="J134" i="5"/>
  <c r="P133" i="5"/>
  <c r="O133" i="5"/>
  <c r="N133" i="5"/>
  <c r="M133" i="5"/>
  <c r="L133" i="5"/>
  <c r="K133" i="5"/>
  <c r="J133" i="5"/>
  <c r="P132" i="5"/>
  <c r="O132" i="5"/>
  <c r="N132" i="5"/>
  <c r="M132" i="5"/>
  <c r="L132" i="5"/>
  <c r="K132" i="5"/>
  <c r="J132" i="5"/>
  <c r="P131" i="5"/>
  <c r="O131" i="5"/>
  <c r="N131" i="5"/>
  <c r="M131" i="5"/>
  <c r="L131" i="5"/>
  <c r="K131" i="5"/>
  <c r="J131" i="5"/>
  <c r="P130" i="5"/>
  <c r="O130" i="5"/>
  <c r="N130" i="5"/>
  <c r="M130" i="5"/>
  <c r="L130" i="5"/>
  <c r="K130" i="5"/>
  <c r="J130" i="5"/>
  <c r="P129" i="5"/>
  <c r="O129" i="5"/>
  <c r="N129" i="5"/>
  <c r="M129" i="5"/>
  <c r="L129" i="5"/>
  <c r="K129" i="5"/>
  <c r="J129" i="5"/>
  <c r="P128" i="5"/>
  <c r="O128" i="5"/>
  <c r="N128" i="5"/>
  <c r="M128" i="5"/>
  <c r="L128" i="5"/>
  <c r="K128" i="5"/>
  <c r="J128" i="5"/>
  <c r="P127" i="5"/>
  <c r="O127" i="5"/>
  <c r="N127" i="5"/>
  <c r="M127" i="5"/>
  <c r="L127" i="5"/>
  <c r="K127" i="5"/>
  <c r="J127" i="5"/>
  <c r="P126" i="5"/>
  <c r="O126" i="5"/>
  <c r="N126" i="5"/>
  <c r="M126" i="5"/>
  <c r="L126" i="5"/>
  <c r="K126" i="5"/>
  <c r="J126" i="5"/>
  <c r="P125" i="5"/>
  <c r="O125" i="5"/>
  <c r="N125" i="5"/>
  <c r="M125" i="5"/>
  <c r="L125" i="5"/>
  <c r="K125" i="5"/>
  <c r="J125" i="5"/>
  <c r="P124" i="5"/>
  <c r="O124" i="5"/>
  <c r="N124" i="5"/>
  <c r="M124" i="5"/>
  <c r="L124" i="5"/>
  <c r="K124" i="5"/>
  <c r="J124" i="5"/>
  <c r="P123" i="5"/>
  <c r="O123" i="5"/>
  <c r="N123" i="5"/>
  <c r="M123" i="5"/>
  <c r="L123" i="5"/>
  <c r="K123" i="5"/>
  <c r="J123" i="5"/>
  <c r="P122" i="5"/>
  <c r="O122" i="5"/>
  <c r="N122" i="5"/>
  <c r="M122" i="5"/>
  <c r="L122" i="5"/>
  <c r="K122" i="5"/>
  <c r="J122" i="5"/>
  <c r="P121" i="5"/>
  <c r="O121" i="5"/>
  <c r="N121" i="5"/>
  <c r="M121" i="5"/>
  <c r="L121" i="5"/>
  <c r="K121" i="5"/>
  <c r="J121" i="5"/>
  <c r="P120" i="5"/>
  <c r="O120" i="5"/>
  <c r="N120" i="5"/>
  <c r="M120" i="5"/>
  <c r="L120" i="5"/>
  <c r="K120" i="5"/>
  <c r="J120" i="5"/>
  <c r="P119" i="5"/>
  <c r="O119" i="5"/>
  <c r="N119" i="5"/>
  <c r="M119" i="5"/>
  <c r="L119" i="5"/>
  <c r="K119" i="5"/>
  <c r="J119" i="5"/>
  <c r="P118" i="5"/>
  <c r="O118" i="5"/>
  <c r="N118" i="5"/>
  <c r="M118" i="5"/>
  <c r="L118" i="5"/>
  <c r="K118" i="5"/>
  <c r="J118" i="5"/>
  <c r="P117" i="5"/>
  <c r="O117" i="5"/>
  <c r="N117" i="5"/>
  <c r="M117" i="5"/>
  <c r="L117" i="5"/>
  <c r="K117" i="5"/>
  <c r="J117" i="5"/>
  <c r="P116" i="5"/>
  <c r="O116" i="5"/>
  <c r="N116" i="5"/>
  <c r="M116" i="5"/>
  <c r="L116" i="5"/>
  <c r="K116" i="5"/>
  <c r="J116" i="5"/>
  <c r="P115" i="5"/>
  <c r="O115" i="5"/>
  <c r="N115" i="5"/>
  <c r="M115" i="5"/>
  <c r="L115" i="5"/>
  <c r="K115" i="5"/>
  <c r="J115" i="5"/>
  <c r="P114" i="5"/>
  <c r="O114" i="5"/>
  <c r="N114" i="5"/>
  <c r="M114" i="5"/>
  <c r="L114" i="5"/>
  <c r="K114" i="5"/>
  <c r="J114" i="5"/>
  <c r="P113" i="5"/>
  <c r="O113" i="5"/>
  <c r="N113" i="5"/>
  <c r="M113" i="5"/>
  <c r="L113" i="5"/>
  <c r="K113" i="5"/>
  <c r="J113" i="5"/>
  <c r="P112" i="5"/>
  <c r="O112" i="5"/>
  <c r="N112" i="5"/>
  <c r="M112" i="5"/>
  <c r="L112" i="5"/>
  <c r="K112" i="5"/>
  <c r="J112" i="5"/>
  <c r="P111" i="5"/>
  <c r="O111" i="5"/>
  <c r="N111" i="5"/>
  <c r="M111" i="5"/>
  <c r="L111" i="5"/>
  <c r="K111" i="5"/>
  <c r="J111" i="5"/>
  <c r="P110" i="5"/>
  <c r="O110" i="5"/>
  <c r="N110" i="5"/>
  <c r="M110" i="5"/>
  <c r="L110" i="5"/>
  <c r="K110" i="5"/>
  <c r="J110" i="5"/>
  <c r="P109" i="5"/>
  <c r="O109" i="5"/>
  <c r="N109" i="5"/>
  <c r="M109" i="5"/>
  <c r="L109" i="5"/>
  <c r="K109" i="5"/>
  <c r="J109" i="5"/>
  <c r="P108" i="5"/>
  <c r="O108" i="5"/>
  <c r="N108" i="5"/>
  <c r="M108" i="5"/>
  <c r="L108" i="5"/>
  <c r="K108" i="5"/>
  <c r="J108" i="5"/>
  <c r="P107" i="5"/>
  <c r="O107" i="5"/>
  <c r="N107" i="5"/>
  <c r="M107" i="5"/>
  <c r="L107" i="5"/>
  <c r="K107" i="5"/>
  <c r="J107" i="5"/>
  <c r="P106" i="5"/>
  <c r="O106" i="5"/>
  <c r="N106" i="5"/>
  <c r="M106" i="5"/>
  <c r="L106" i="5"/>
  <c r="K106" i="5"/>
  <c r="J106" i="5"/>
  <c r="P105" i="5"/>
  <c r="O105" i="5"/>
  <c r="N105" i="5"/>
  <c r="M105" i="5"/>
  <c r="L105" i="5"/>
  <c r="K105" i="5"/>
  <c r="J105" i="5"/>
  <c r="P104" i="5"/>
  <c r="O104" i="5"/>
  <c r="N104" i="5"/>
  <c r="M104" i="5"/>
  <c r="L104" i="5"/>
  <c r="K104" i="5"/>
  <c r="J104" i="5"/>
  <c r="P103" i="5"/>
  <c r="O103" i="5"/>
  <c r="N103" i="5"/>
  <c r="M103" i="5"/>
  <c r="L103" i="5"/>
  <c r="K103" i="5"/>
  <c r="J103" i="5"/>
  <c r="P102" i="5"/>
  <c r="O102" i="5"/>
  <c r="N102" i="5"/>
  <c r="M102" i="5"/>
  <c r="L102" i="5"/>
  <c r="K102" i="5"/>
  <c r="J102" i="5"/>
  <c r="P101" i="5"/>
  <c r="O101" i="5"/>
  <c r="N101" i="5"/>
  <c r="M101" i="5"/>
  <c r="L101" i="5"/>
  <c r="K101" i="5"/>
  <c r="J101" i="5"/>
  <c r="P100" i="5"/>
  <c r="O100" i="5"/>
  <c r="N100" i="5"/>
  <c r="M100" i="5"/>
  <c r="L100" i="5"/>
  <c r="K100" i="5"/>
  <c r="J100" i="5"/>
  <c r="P99" i="5"/>
  <c r="O99" i="5"/>
  <c r="N99" i="5"/>
  <c r="M99" i="5"/>
  <c r="L99" i="5"/>
  <c r="K99" i="5"/>
  <c r="J99" i="5"/>
  <c r="P98" i="5"/>
  <c r="O98" i="5"/>
  <c r="N98" i="5"/>
  <c r="M98" i="5"/>
  <c r="L98" i="5"/>
  <c r="K98" i="5"/>
  <c r="J98" i="5"/>
  <c r="P97" i="5"/>
  <c r="O97" i="5"/>
  <c r="N97" i="5"/>
  <c r="M97" i="5"/>
  <c r="L97" i="5"/>
  <c r="K97" i="5"/>
  <c r="J97" i="5"/>
  <c r="P96" i="5"/>
  <c r="O96" i="5"/>
  <c r="N96" i="5"/>
  <c r="M96" i="5"/>
  <c r="L96" i="5"/>
  <c r="K96" i="5"/>
  <c r="J96" i="5"/>
  <c r="P95" i="5"/>
  <c r="O95" i="5"/>
  <c r="N95" i="5"/>
  <c r="M95" i="5"/>
  <c r="L95" i="5"/>
  <c r="K95" i="5"/>
  <c r="J95" i="5"/>
  <c r="P94" i="5"/>
  <c r="O94" i="5"/>
  <c r="N94" i="5"/>
  <c r="M94" i="5"/>
  <c r="L94" i="5"/>
  <c r="K94" i="5"/>
  <c r="J94" i="5"/>
  <c r="P93" i="5"/>
  <c r="O93" i="5"/>
  <c r="N93" i="5"/>
  <c r="M93" i="5"/>
  <c r="L93" i="5"/>
  <c r="K93" i="5"/>
  <c r="J93" i="5"/>
  <c r="P92" i="5"/>
  <c r="O92" i="5"/>
  <c r="N92" i="5"/>
  <c r="M92" i="5"/>
  <c r="L92" i="5"/>
  <c r="K92" i="5"/>
  <c r="J92" i="5"/>
  <c r="P91" i="5"/>
  <c r="O91" i="5"/>
  <c r="N91" i="5"/>
  <c r="M91" i="5"/>
  <c r="L91" i="5"/>
  <c r="K91" i="5"/>
  <c r="J91" i="5"/>
  <c r="P90" i="5"/>
  <c r="O90" i="5"/>
  <c r="N90" i="5"/>
  <c r="M90" i="5"/>
  <c r="L90" i="5"/>
  <c r="K90" i="5"/>
  <c r="J90" i="5"/>
  <c r="P89" i="5"/>
  <c r="O89" i="5"/>
  <c r="N89" i="5"/>
  <c r="M89" i="5"/>
  <c r="L89" i="5"/>
  <c r="K89" i="5"/>
  <c r="J89" i="5"/>
  <c r="P88" i="5"/>
  <c r="O88" i="5"/>
  <c r="N88" i="5"/>
  <c r="M88" i="5"/>
  <c r="L88" i="5"/>
  <c r="K88" i="5"/>
  <c r="J88" i="5"/>
  <c r="P87" i="5"/>
  <c r="O87" i="5"/>
  <c r="N87" i="5"/>
  <c r="M87" i="5"/>
  <c r="L87" i="5"/>
  <c r="K87" i="5"/>
  <c r="J87" i="5"/>
  <c r="P86" i="5"/>
  <c r="O86" i="5"/>
  <c r="N86" i="5"/>
  <c r="M86" i="5"/>
  <c r="L86" i="5"/>
  <c r="K86" i="5"/>
  <c r="J86" i="5"/>
  <c r="P85" i="5"/>
  <c r="O85" i="5"/>
  <c r="N85" i="5"/>
  <c r="M85" i="5"/>
  <c r="L85" i="5"/>
  <c r="K85" i="5"/>
  <c r="J85" i="5"/>
  <c r="P84" i="5"/>
  <c r="O84" i="5"/>
  <c r="N84" i="5"/>
  <c r="M84" i="5"/>
  <c r="L84" i="5"/>
  <c r="K84" i="5"/>
  <c r="J84" i="5"/>
  <c r="P83" i="5"/>
  <c r="O83" i="5"/>
  <c r="N83" i="5"/>
  <c r="M83" i="5"/>
  <c r="L83" i="5"/>
  <c r="K83" i="5"/>
  <c r="J83" i="5"/>
  <c r="P82" i="5"/>
  <c r="O82" i="5"/>
  <c r="N82" i="5"/>
  <c r="M82" i="5"/>
  <c r="L82" i="5"/>
  <c r="K82" i="5"/>
  <c r="J82" i="5"/>
  <c r="P81" i="5"/>
  <c r="O81" i="5"/>
  <c r="N81" i="5"/>
  <c r="M81" i="5"/>
  <c r="L81" i="5"/>
  <c r="K81" i="5"/>
  <c r="J81" i="5"/>
  <c r="P80" i="5"/>
  <c r="O80" i="5"/>
  <c r="N80" i="5"/>
  <c r="M80" i="5"/>
  <c r="L80" i="5"/>
  <c r="K80" i="5"/>
  <c r="J80" i="5"/>
  <c r="P79" i="5"/>
  <c r="O79" i="5"/>
  <c r="N79" i="5"/>
  <c r="M79" i="5"/>
  <c r="L79" i="5"/>
  <c r="K79" i="5"/>
  <c r="J79" i="5"/>
  <c r="P78" i="5"/>
  <c r="O78" i="5"/>
  <c r="N78" i="5"/>
  <c r="M78" i="5"/>
  <c r="L78" i="5"/>
  <c r="K78" i="5"/>
  <c r="J78" i="5"/>
  <c r="P77" i="5"/>
  <c r="O77" i="5"/>
  <c r="N77" i="5"/>
  <c r="M77" i="5"/>
  <c r="L77" i="5"/>
  <c r="K77" i="5"/>
  <c r="J77" i="5"/>
  <c r="P76" i="5"/>
  <c r="O76" i="5"/>
  <c r="N76" i="5"/>
  <c r="M76" i="5"/>
  <c r="L76" i="5"/>
  <c r="K76" i="5"/>
  <c r="J76" i="5"/>
  <c r="P75" i="5"/>
  <c r="O75" i="5"/>
  <c r="N75" i="5"/>
  <c r="M75" i="5"/>
  <c r="L75" i="5"/>
  <c r="K75" i="5"/>
  <c r="J75" i="5"/>
  <c r="P74" i="5"/>
  <c r="O74" i="5"/>
  <c r="N74" i="5"/>
  <c r="M74" i="5"/>
  <c r="L74" i="5"/>
  <c r="K74" i="5"/>
  <c r="J74" i="5"/>
  <c r="P73" i="5"/>
  <c r="O73" i="5"/>
  <c r="N73" i="5"/>
  <c r="M73" i="5"/>
  <c r="L73" i="5"/>
  <c r="K73" i="5"/>
  <c r="J73" i="5"/>
  <c r="P72" i="5"/>
  <c r="O72" i="5"/>
  <c r="N72" i="5"/>
  <c r="M72" i="5"/>
  <c r="L72" i="5"/>
  <c r="K72" i="5"/>
  <c r="J72" i="5"/>
  <c r="P71" i="5"/>
  <c r="O71" i="5"/>
  <c r="N71" i="5"/>
  <c r="M71" i="5"/>
  <c r="L71" i="5"/>
  <c r="K71" i="5"/>
  <c r="J71" i="5"/>
  <c r="P70" i="5"/>
  <c r="O70" i="5"/>
  <c r="N70" i="5"/>
  <c r="M70" i="5"/>
  <c r="L70" i="5"/>
  <c r="K70" i="5"/>
  <c r="J70" i="5"/>
  <c r="P69" i="5"/>
  <c r="O69" i="5"/>
  <c r="N69" i="5"/>
  <c r="M69" i="5"/>
  <c r="L69" i="5"/>
  <c r="K69" i="5"/>
  <c r="J69" i="5"/>
  <c r="P68" i="5"/>
  <c r="O68" i="5"/>
  <c r="N68" i="5"/>
  <c r="M68" i="5"/>
  <c r="L68" i="5"/>
  <c r="K68" i="5"/>
  <c r="J68" i="5"/>
  <c r="P67" i="5"/>
  <c r="O67" i="5"/>
  <c r="N67" i="5"/>
  <c r="M67" i="5"/>
  <c r="L67" i="5"/>
  <c r="K67" i="5"/>
  <c r="J67" i="5"/>
  <c r="P66" i="5"/>
  <c r="O66" i="5"/>
  <c r="N66" i="5"/>
  <c r="M66" i="5"/>
  <c r="L66" i="5"/>
  <c r="K66" i="5"/>
  <c r="J66" i="5"/>
  <c r="P65" i="5"/>
  <c r="O65" i="5"/>
  <c r="N65" i="5"/>
  <c r="M65" i="5"/>
  <c r="L65" i="5"/>
  <c r="K65" i="5"/>
  <c r="J65" i="5"/>
  <c r="P64" i="5"/>
  <c r="O64" i="5"/>
  <c r="N64" i="5"/>
  <c r="M64" i="5"/>
  <c r="L64" i="5"/>
  <c r="K64" i="5"/>
  <c r="J64" i="5"/>
  <c r="P63" i="5"/>
  <c r="O63" i="5"/>
  <c r="N63" i="5"/>
  <c r="M63" i="5"/>
  <c r="L63" i="5"/>
  <c r="K63" i="5"/>
  <c r="J63" i="5"/>
  <c r="P62" i="5"/>
  <c r="O62" i="5"/>
  <c r="N62" i="5"/>
  <c r="M62" i="5"/>
  <c r="L62" i="5"/>
  <c r="K62" i="5"/>
  <c r="J62" i="5"/>
  <c r="P61" i="5"/>
  <c r="O61" i="5"/>
  <c r="N61" i="5"/>
  <c r="M61" i="5"/>
  <c r="L61" i="5"/>
  <c r="K61" i="5"/>
  <c r="J61" i="5"/>
  <c r="P60" i="5"/>
  <c r="O60" i="5"/>
  <c r="N60" i="5"/>
  <c r="M60" i="5"/>
  <c r="L60" i="5"/>
  <c r="K60" i="5"/>
  <c r="J60" i="5"/>
  <c r="P59" i="5"/>
  <c r="O59" i="5"/>
  <c r="N59" i="5"/>
  <c r="M59" i="5"/>
  <c r="L59" i="5"/>
  <c r="K59" i="5"/>
  <c r="J59" i="5"/>
  <c r="P58" i="5"/>
  <c r="O58" i="5"/>
  <c r="N58" i="5"/>
  <c r="M58" i="5"/>
  <c r="L58" i="5"/>
  <c r="K58" i="5"/>
  <c r="J58" i="5"/>
  <c r="P57" i="5"/>
  <c r="O57" i="5"/>
  <c r="N57" i="5"/>
  <c r="M57" i="5"/>
  <c r="L57" i="5"/>
  <c r="K57" i="5"/>
  <c r="J57" i="5"/>
  <c r="P56" i="5"/>
  <c r="O56" i="5"/>
  <c r="N56" i="5"/>
  <c r="M56" i="5"/>
  <c r="L56" i="5"/>
  <c r="K56" i="5"/>
  <c r="J56" i="5"/>
  <c r="P55" i="5"/>
  <c r="O55" i="5"/>
  <c r="N55" i="5"/>
  <c r="M55" i="5"/>
  <c r="L55" i="5"/>
  <c r="K55" i="5"/>
  <c r="J55" i="5"/>
  <c r="P54" i="5"/>
  <c r="O54" i="5"/>
  <c r="N54" i="5"/>
  <c r="M54" i="5"/>
  <c r="L54" i="5"/>
  <c r="K54" i="5"/>
  <c r="J54" i="5"/>
  <c r="P53" i="5"/>
  <c r="O53" i="5"/>
  <c r="N53" i="5"/>
  <c r="M53" i="5"/>
  <c r="L53" i="5"/>
  <c r="K53" i="5"/>
  <c r="J53" i="5"/>
  <c r="P52" i="5"/>
  <c r="O52" i="5"/>
  <c r="N52" i="5"/>
  <c r="M52" i="5"/>
  <c r="L52" i="5"/>
  <c r="K52" i="5"/>
  <c r="J52" i="5"/>
  <c r="P51" i="5"/>
  <c r="O51" i="5"/>
  <c r="N51" i="5"/>
  <c r="M51" i="5"/>
  <c r="L51" i="5"/>
  <c r="K51" i="5"/>
  <c r="J51" i="5"/>
  <c r="P50" i="5"/>
  <c r="O50" i="5"/>
  <c r="N50" i="5"/>
  <c r="M50" i="5"/>
  <c r="L50" i="5"/>
  <c r="K50" i="5"/>
  <c r="J50" i="5"/>
  <c r="P49" i="5"/>
  <c r="O49" i="5"/>
  <c r="N49" i="5"/>
  <c r="M49" i="5"/>
  <c r="L49" i="5"/>
  <c r="K49" i="5"/>
  <c r="J49" i="5"/>
  <c r="P48" i="5"/>
  <c r="O48" i="5"/>
  <c r="N48" i="5"/>
  <c r="M48" i="5"/>
  <c r="L48" i="5"/>
  <c r="K48" i="5"/>
  <c r="J48" i="5"/>
  <c r="P47" i="5"/>
  <c r="O47" i="5"/>
  <c r="N47" i="5"/>
  <c r="M47" i="5"/>
  <c r="L47" i="5"/>
  <c r="K47" i="5"/>
  <c r="J47" i="5"/>
  <c r="P46" i="5"/>
  <c r="O46" i="5"/>
  <c r="N46" i="5"/>
  <c r="M46" i="5"/>
  <c r="L46" i="5"/>
  <c r="K46" i="5"/>
  <c r="J46" i="5"/>
  <c r="P45" i="5"/>
  <c r="O45" i="5"/>
  <c r="N45" i="5"/>
  <c r="M45" i="5"/>
  <c r="L45" i="5"/>
  <c r="K45" i="5"/>
  <c r="J45" i="5"/>
  <c r="P44" i="5"/>
  <c r="O44" i="5"/>
  <c r="N44" i="5"/>
  <c r="M44" i="5"/>
  <c r="L44" i="5"/>
  <c r="K44" i="5"/>
  <c r="J44" i="5"/>
  <c r="P43" i="5"/>
  <c r="O43" i="5"/>
  <c r="N43" i="5"/>
  <c r="M43" i="5"/>
  <c r="L43" i="5"/>
  <c r="K43" i="5"/>
  <c r="J43" i="5"/>
  <c r="P42" i="5"/>
  <c r="O42" i="5"/>
  <c r="N42" i="5"/>
  <c r="M42" i="5"/>
  <c r="L42" i="5"/>
  <c r="K42" i="5"/>
  <c r="J42" i="5"/>
  <c r="P41" i="5"/>
  <c r="O41" i="5"/>
  <c r="N41" i="5"/>
  <c r="M41" i="5"/>
  <c r="L41" i="5"/>
  <c r="K41" i="5"/>
  <c r="J41" i="5"/>
  <c r="P40" i="5"/>
  <c r="O40" i="5"/>
  <c r="N40" i="5"/>
  <c r="M40" i="5"/>
  <c r="L40" i="5"/>
  <c r="K40" i="5"/>
  <c r="J40" i="5"/>
  <c r="P39" i="5"/>
  <c r="O39" i="5"/>
  <c r="N39" i="5"/>
  <c r="M39" i="5"/>
  <c r="L39" i="5"/>
  <c r="K39" i="5"/>
  <c r="J39" i="5"/>
  <c r="P38" i="5"/>
  <c r="O38" i="5"/>
  <c r="N38" i="5"/>
  <c r="M38" i="5"/>
  <c r="L38" i="5"/>
  <c r="K38" i="5"/>
  <c r="J38" i="5"/>
  <c r="P37" i="5"/>
  <c r="O37" i="5"/>
  <c r="N37" i="5"/>
  <c r="M37" i="5"/>
  <c r="L37" i="5"/>
  <c r="K37" i="5"/>
  <c r="J37" i="5"/>
  <c r="P36" i="5"/>
  <c r="O36" i="5"/>
  <c r="N36" i="5"/>
  <c r="M36" i="5"/>
  <c r="L36" i="5"/>
  <c r="K36" i="5"/>
  <c r="J36" i="5"/>
  <c r="P35" i="5"/>
  <c r="O35" i="5"/>
  <c r="N35" i="5"/>
  <c r="M35" i="5"/>
  <c r="L35" i="5"/>
  <c r="K35" i="5"/>
  <c r="J35" i="5"/>
  <c r="P34" i="5"/>
  <c r="O34" i="5"/>
  <c r="N34" i="5"/>
  <c r="M34" i="5"/>
  <c r="L34" i="5"/>
  <c r="K34" i="5"/>
  <c r="J34" i="5"/>
  <c r="P33" i="5"/>
  <c r="O33" i="5"/>
  <c r="N33" i="5"/>
  <c r="M33" i="5"/>
  <c r="L33" i="5"/>
  <c r="K33" i="5"/>
  <c r="J33" i="5"/>
  <c r="P32" i="5"/>
  <c r="O32" i="5"/>
  <c r="N32" i="5"/>
  <c r="M32" i="5"/>
  <c r="L32" i="5"/>
  <c r="K32" i="5"/>
  <c r="J32" i="5"/>
  <c r="P31" i="5"/>
  <c r="O31" i="5"/>
  <c r="N31" i="5"/>
  <c r="M31" i="5"/>
  <c r="L31" i="5"/>
  <c r="K31" i="5"/>
  <c r="J31" i="5"/>
  <c r="P30" i="5"/>
  <c r="O30" i="5"/>
  <c r="N30" i="5"/>
  <c r="M30" i="5"/>
  <c r="L30" i="5"/>
  <c r="K30" i="5"/>
  <c r="J30" i="5"/>
  <c r="P29" i="5"/>
  <c r="O29" i="5"/>
  <c r="N29" i="5"/>
  <c r="M29" i="5"/>
  <c r="L29" i="5"/>
  <c r="K29" i="5"/>
  <c r="J29" i="5"/>
  <c r="P28" i="5"/>
  <c r="O28" i="5"/>
  <c r="N28" i="5"/>
  <c r="M28" i="5"/>
  <c r="L28" i="5"/>
  <c r="K28" i="5"/>
  <c r="J28" i="5"/>
  <c r="P27" i="5"/>
  <c r="O27" i="5"/>
  <c r="N27" i="5"/>
  <c r="M27" i="5"/>
  <c r="L27" i="5"/>
  <c r="K27" i="5"/>
  <c r="J27" i="5"/>
  <c r="P26" i="5"/>
  <c r="O26" i="5"/>
  <c r="N26" i="5"/>
  <c r="M26" i="5"/>
  <c r="L26" i="5"/>
  <c r="K26" i="5"/>
  <c r="J26" i="5"/>
  <c r="P25" i="5"/>
  <c r="O25" i="5"/>
  <c r="N25" i="5"/>
  <c r="M25" i="5"/>
  <c r="L25" i="5"/>
  <c r="K25" i="5"/>
  <c r="J25" i="5"/>
  <c r="P24" i="5"/>
  <c r="O24" i="5"/>
  <c r="N24" i="5"/>
  <c r="M24" i="5"/>
  <c r="L24" i="5"/>
  <c r="K24" i="5"/>
  <c r="J24" i="5"/>
  <c r="P23" i="5"/>
  <c r="O23" i="5"/>
  <c r="N23" i="5"/>
  <c r="M23" i="5"/>
  <c r="L23" i="5"/>
  <c r="K23" i="5"/>
  <c r="J23" i="5"/>
  <c r="P22" i="5"/>
  <c r="O22" i="5"/>
  <c r="N22" i="5"/>
  <c r="M22" i="5"/>
  <c r="L22" i="5"/>
  <c r="K22" i="5"/>
  <c r="J22" i="5"/>
  <c r="P21" i="5"/>
  <c r="O21" i="5"/>
  <c r="N21" i="5"/>
  <c r="M21" i="5"/>
  <c r="L21" i="5"/>
  <c r="K21" i="5"/>
  <c r="J21" i="5"/>
  <c r="P20" i="5"/>
  <c r="O20" i="5"/>
  <c r="N20" i="5"/>
  <c r="M20" i="5"/>
  <c r="L20" i="5"/>
  <c r="K20" i="5"/>
  <c r="J20" i="5"/>
  <c r="P19" i="5"/>
  <c r="O19" i="5"/>
  <c r="N19" i="5"/>
  <c r="M19" i="5"/>
  <c r="L19" i="5"/>
  <c r="K19" i="5"/>
  <c r="J19" i="5"/>
  <c r="P18" i="5"/>
  <c r="O18" i="5"/>
  <c r="N18" i="5"/>
  <c r="M18" i="5"/>
  <c r="L18" i="5"/>
  <c r="K18" i="5"/>
  <c r="J18" i="5"/>
  <c r="P17" i="5"/>
  <c r="O17" i="5"/>
  <c r="N17" i="5"/>
  <c r="M17" i="5"/>
  <c r="L17" i="5"/>
  <c r="K17" i="5"/>
  <c r="J17" i="5"/>
  <c r="P16" i="5"/>
  <c r="O16" i="5"/>
  <c r="N16" i="5"/>
  <c r="M16" i="5"/>
  <c r="L16" i="5"/>
  <c r="K16" i="5"/>
  <c r="J16" i="5"/>
  <c r="P15" i="5"/>
  <c r="O15" i="5"/>
  <c r="N15" i="5"/>
  <c r="M15" i="5"/>
  <c r="L15" i="5"/>
  <c r="K15" i="5"/>
  <c r="J15" i="5"/>
  <c r="P14" i="5"/>
  <c r="O14" i="5"/>
  <c r="N14" i="5"/>
  <c r="M14" i="5"/>
  <c r="L14" i="5"/>
  <c r="K14" i="5"/>
  <c r="J14" i="5"/>
  <c r="P13" i="5"/>
  <c r="O13" i="5"/>
  <c r="N13" i="5"/>
  <c r="M13" i="5"/>
  <c r="L13" i="5"/>
  <c r="K13" i="5"/>
  <c r="J13" i="5"/>
  <c r="P12" i="5"/>
  <c r="O12" i="5"/>
  <c r="N12" i="5"/>
  <c r="M12" i="5"/>
  <c r="L12" i="5"/>
  <c r="K12" i="5"/>
  <c r="J12" i="5"/>
  <c r="P11" i="5"/>
  <c r="O11" i="5"/>
  <c r="N11" i="5"/>
  <c r="M11" i="5"/>
  <c r="L11" i="5"/>
  <c r="K11" i="5"/>
  <c r="J11" i="5"/>
  <c r="P10" i="5"/>
  <c r="O10" i="5"/>
  <c r="N10" i="5"/>
  <c r="M10" i="5"/>
  <c r="L10" i="5"/>
  <c r="K10" i="5"/>
  <c r="J10" i="5"/>
  <c r="P9" i="5"/>
  <c r="O9" i="5"/>
  <c r="N9" i="5"/>
  <c r="M9" i="5"/>
  <c r="L9" i="5"/>
  <c r="K9" i="5"/>
  <c r="J9" i="5"/>
  <c r="P8" i="5"/>
  <c r="O8" i="5"/>
  <c r="N8" i="5"/>
  <c r="M8" i="5"/>
  <c r="L8" i="5"/>
  <c r="K8" i="5"/>
  <c r="J8" i="5"/>
  <c r="P7" i="5"/>
  <c r="O7" i="5"/>
  <c r="N7" i="5"/>
  <c r="M7" i="5"/>
  <c r="L7" i="5"/>
  <c r="K7" i="5"/>
  <c r="J7" i="5"/>
  <c r="H5" i="5"/>
  <c r="G5" i="5"/>
  <c r="F5" i="5"/>
  <c r="E5" i="5"/>
  <c r="D5" i="5"/>
  <c r="C5" i="5"/>
  <c r="B5" i="5"/>
  <c r="H4" i="5"/>
  <c r="G4" i="5"/>
  <c r="F4" i="5"/>
  <c r="E4" i="5"/>
  <c r="D4" i="5"/>
  <c r="C4" i="5"/>
  <c r="B4" i="5"/>
  <c r="H3" i="5"/>
  <c r="G3" i="5"/>
  <c r="F3" i="5"/>
  <c r="E3" i="5"/>
  <c r="D3" i="5"/>
  <c r="C3" i="5"/>
  <c r="B3" i="5"/>
  <c r="H2" i="5"/>
  <c r="G2" i="5"/>
  <c r="F2" i="5"/>
  <c r="E2" i="5"/>
  <c r="D2" i="5"/>
  <c r="C2" i="5"/>
  <c r="B2" i="5"/>
</calcChain>
</file>

<file path=xl/sharedStrings.xml><?xml version="1.0" encoding="utf-8"?>
<sst xmlns="http://schemas.openxmlformats.org/spreadsheetml/2006/main" count="333" uniqueCount="328">
  <si>
    <t>Aalst</t>
  </si>
  <si>
    <t>Aalter</t>
  </si>
  <si>
    <t>Aarschot</t>
  </si>
  <si>
    <t>Aartselaar</t>
  </si>
  <si>
    <t>Affligem</t>
  </si>
  <si>
    <t>Alken</t>
  </si>
  <si>
    <t>Alveringem</t>
  </si>
  <si>
    <t>Anzegem</t>
  </si>
  <si>
    <t>Ardooie</t>
  </si>
  <si>
    <t>Arendonk</t>
  </si>
  <si>
    <t>As</t>
  </si>
  <si>
    <t>Asse</t>
  </si>
  <si>
    <t>Assenede</t>
  </si>
  <si>
    <t>Avelgem</t>
  </si>
  <si>
    <t>Baarle-Hertog</t>
  </si>
  <si>
    <t>Balen</t>
  </si>
  <si>
    <t>Beernem</t>
  </si>
  <si>
    <t>Beerse</t>
  </si>
  <si>
    <t>Beersel</t>
  </si>
  <si>
    <t>Begijnendijk</t>
  </si>
  <si>
    <t>Bekkevoort</t>
  </si>
  <si>
    <t>Beringen</t>
  </si>
  <si>
    <t>Berlaar</t>
  </si>
  <si>
    <t>Berlare</t>
  </si>
  <si>
    <t>Bertem</t>
  </si>
  <si>
    <t>Bever</t>
  </si>
  <si>
    <t>Beveren</t>
  </si>
  <si>
    <t>Bierbeek</t>
  </si>
  <si>
    <t>Bilzen</t>
  </si>
  <si>
    <t>Blankenberge</t>
  </si>
  <si>
    <t>Bocholt</t>
  </si>
  <si>
    <t>Boechout</t>
  </si>
  <si>
    <t>Bonheiden</t>
  </si>
  <si>
    <t>Boom</t>
  </si>
  <si>
    <t>Boortmeerbeek</t>
  </si>
  <si>
    <t>Borgloon</t>
  </si>
  <si>
    <t>Bornem</t>
  </si>
  <si>
    <t>Borsbeek</t>
  </si>
  <si>
    <t>Boutersem</t>
  </si>
  <si>
    <t>Brakel</t>
  </si>
  <si>
    <t>Brasschaat</t>
  </si>
  <si>
    <t>Brecht</t>
  </si>
  <si>
    <t>Bredene</t>
  </si>
  <si>
    <t>Bree</t>
  </si>
  <si>
    <t>Brugge</t>
  </si>
  <si>
    <t>Buggenhout</t>
  </si>
  <si>
    <t>Damme</t>
  </si>
  <si>
    <t>De Haan</t>
  </si>
  <si>
    <t>De Panne</t>
  </si>
  <si>
    <t>De Pinte</t>
  </si>
  <si>
    <t>Deerlijk</t>
  </si>
  <si>
    <t>Deinze</t>
  </si>
  <si>
    <t>Denderleeuw</t>
  </si>
  <si>
    <t>Dendermonde</t>
  </si>
  <si>
    <t>Dentergem</t>
  </si>
  <si>
    <t>Dessel</t>
  </si>
  <si>
    <t>Destelbergen</t>
  </si>
  <si>
    <t>Diepenbeek</t>
  </si>
  <si>
    <t>Diest</t>
  </si>
  <si>
    <t>Diksmuide</t>
  </si>
  <si>
    <t>Dilbeek</t>
  </si>
  <si>
    <t>Dilsen-Stokkem</t>
  </si>
  <si>
    <t>Drogenbos</t>
  </si>
  <si>
    <t>Duffel</t>
  </si>
  <si>
    <t>Edegem</t>
  </si>
  <si>
    <t>Eeklo</t>
  </si>
  <si>
    <t>Erpe-Mere</t>
  </si>
  <si>
    <t>Essen</t>
  </si>
  <si>
    <t>Evergem</t>
  </si>
  <si>
    <t>Galmaarden</t>
  </si>
  <si>
    <t>Gavere</t>
  </si>
  <si>
    <t>Geel</t>
  </si>
  <si>
    <t>Geetbets</t>
  </si>
  <si>
    <t>Genk</t>
  </si>
  <si>
    <t>Gent</t>
  </si>
  <si>
    <t>Geraardsbergen</t>
  </si>
  <si>
    <t>Gingelom</t>
  </si>
  <si>
    <t>Gistel</t>
  </si>
  <si>
    <t>Glabbeek</t>
  </si>
  <si>
    <t>Gooik</t>
  </si>
  <si>
    <t>Grimbergen</t>
  </si>
  <si>
    <t>Grobbendonk</t>
  </si>
  <si>
    <t>Haacht</t>
  </si>
  <si>
    <t>Haaltert</t>
  </si>
  <si>
    <t>Halen</t>
  </si>
  <si>
    <t>Halle</t>
  </si>
  <si>
    <t>Ham</t>
  </si>
  <si>
    <t>Hamme</t>
  </si>
  <si>
    <t>Hamont-Achel</t>
  </si>
  <si>
    <t>Harelbeke</t>
  </si>
  <si>
    <t>Hasselt</t>
  </si>
  <si>
    <t>Hechtel-Eksel</t>
  </si>
  <si>
    <t>Heers</t>
  </si>
  <si>
    <t>Heist-op-den-Berg</t>
  </si>
  <si>
    <t>Hemiksem</t>
  </si>
  <si>
    <t>Herent</t>
  </si>
  <si>
    <t>Herentals</t>
  </si>
  <si>
    <t>Herenthout</t>
  </si>
  <si>
    <t>Herk-de-Stad</t>
  </si>
  <si>
    <t>Herne</t>
  </si>
  <si>
    <t>Herselt</t>
  </si>
  <si>
    <t>Herstappe</t>
  </si>
  <si>
    <t>Herzele</t>
  </si>
  <si>
    <t>Heusden-Zolder</t>
  </si>
  <si>
    <t>Heuvelland</t>
  </si>
  <si>
    <t>Hoegaarden</t>
  </si>
  <si>
    <t>Hoeilaart</t>
  </si>
  <si>
    <t>Hoeselt</t>
  </si>
  <si>
    <t>Holsbeek</t>
  </si>
  <si>
    <t>Hooglede</t>
  </si>
  <si>
    <t>Hoogstraten</t>
  </si>
  <si>
    <t>Horebeke</t>
  </si>
  <si>
    <t>Houthalen-Helchteren</t>
  </si>
  <si>
    <t>Houthulst</t>
  </si>
  <si>
    <t>Hove</t>
  </si>
  <si>
    <t>Huldenberg</t>
  </si>
  <si>
    <t>Hulshout</t>
  </si>
  <si>
    <t>Ichtegem</t>
  </si>
  <si>
    <t>Ieper</t>
  </si>
  <si>
    <t>Ingelmunster</t>
  </si>
  <si>
    <t>Izegem</t>
  </si>
  <si>
    <t>Jabbeke</t>
  </si>
  <si>
    <t>Kalmthout</t>
  </si>
  <si>
    <t>Kampenhout</t>
  </si>
  <si>
    <t>Kapelle-op-den-Bos</t>
  </si>
  <si>
    <t>Kapellen</t>
  </si>
  <si>
    <t>Kaprijke</t>
  </si>
  <si>
    <t>Kasterlee</t>
  </si>
  <si>
    <t>Keerbergen</t>
  </si>
  <si>
    <t>Kinrooi</t>
  </si>
  <si>
    <t>Kluisbergen</t>
  </si>
  <si>
    <t>Knokke-Heist</t>
  </si>
  <si>
    <t>Koekelare</t>
  </si>
  <si>
    <t>Koksijde</t>
  </si>
  <si>
    <t>Kontich</t>
  </si>
  <si>
    <t>Kortemark</t>
  </si>
  <si>
    <t>Kortenaken</t>
  </si>
  <si>
    <t>Kortenberg</t>
  </si>
  <si>
    <t>Kortessem</t>
  </si>
  <si>
    <t>Kortrijk</t>
  </si>
  <si>
    <t>Kraainem</t>
  </si>
  <si>
    <t>Kruibeke</t>
  </si>
  <si>
    <t>Kruisem</t>
  </si>
  <si>
    <t>Kuurne</t>
  </si>
  <si>
    <t>Laakdal</t>
  </si>
  <si>
    <t>Laarne</t>
  </si>
  <si>
    <t>Lanaken</t>
  </si>
  <si>
    <t>Landen</t>
  </si>
  <si>
    <t>Langemark-Poelkapelle</t>
  </si>
  <si>
    <t>Lebbeke</t>
  </si>
  <si>
    <t>Lede</t>
  </si>
  <si>
    <t>Ledegem</t>
  </si>
  <si>
    <t>Lendelede</t>
  </si>
  <si>
    <t>Lennik</t>
  </si>
  <si>
    <t>Leopoldsburg</t>
  </si>
  <si>
    <t>Leuven</t>
  </si>
  <si>
    <t>Lichtervelde</t>
  </si>
  <si>
    <t>Liedekerke</t>
  </si>
  <si>
    <t>Lier</t>
  </si>
  <si>
    <t>Lierde</t>
  </si>
  <si>
    <t>Lievegem</t>
  </si>
  <si>
    <t>Lille</t>
  </si>
  <si>
    <t>Linkebeek</t>
  </si>
  <si>
    <t>Lint</t>
  </si>
  <si>
    <t>Linter</t>
  </si>
  <si>
    <t>Lo-Reninge</t>
  </si>
  <si>
    <t>Lochristi</t>
  </si>
  <si>
    <t>Lokeren</t>
  </si>
  <si>
    <t>Lommel</t>
  </si>
  <si>
    <t>Londerzeel</t>
  </si>
  <si>
    <t>Lubbeek</t>
  </si>
  <si>
    <t>Lummen</t>
  </si>
  <si>
    <t>Maarkedal</t>
  </si>
  <si>
    <t>Maaseik</t>
  </si>
  <si>
    <t>Maasmechelen</t>
  </si>
  <si>
    <t>Machelen</t>
  </si>
  <si>
    <t>Maldegem</t>
  </si>
  <si>
    <t>Malle</t>
  </si>
  <si>
    <t>Mechelen</t>
  </si>
  <si>
    <t>Meerhout</t>
  </si>
  <si>
    <t>Meise</t>
  </si>
  <si>
    <t>Melle</t>
  </si>
  <si>
    <t>Menen</t>
  </si>
  <si>
    <t>Merchtem</t>
  </si>
  <si>
    <t>Merelbeke</t>
  </si>
  <si>
    <t>Merksplas</t>
  </si>
  <si>
    <t>Mesen</t>
  </si>
  <si>
    <t>Meulebeke</t>
  </si>
  <si>
    <t>Middelkerke</t>
  </si>
  <si>
    <t>Moerbeke</t>
  </si>
  <si>
    <t>Mol</t>
  </si>
  <si>
    <t>Moorslede</t>
  </si>
  <si>
    <t>Mortsel</t>
  </si>
  <si>
    <t>Nazareth</t>
  </si>
  <si>
    <t>Niel</t>
  </si>
  <si>
    <t>Nieuwerkerken</t>
  </si>
  <si>
    <t>Nieuwpoort</t>
  </si>
  <si>
    <t>Nijlen</t>
  </si>
  <si>
    <t>Ninove</t>
  </si>
  <si>
    <t>Olen</t>
  </si>
  <si>
    <t>Oostende</t>
  </si>
  <si>
    <t>Oosterzele</t>
  </si>
  <si>
    <t>Oostkamp</t>
  </si>
  <si>
    <t>Oostrozebeke</t>
  </si>
  <si>
    <t>Opwijk</t>
  </si>
  <si>
    <t>Oud-Heverlee</t>
  </si>
  <si>
    <t>Oud-Turnhout</t>
  </si>
  <si>
    <t>Oudenaarde</t>
  </si>
  <si>
    <t>Oudenburg</t>
  </si>
  <si>
    <t>Oudsbergen</t>
  </si>
  <si>
    <t>Overijse</t>
  </si>
  <si>
    <t>Peer</t>
  </si>
  <si>
    <t>Pelt</t>
  </si>
  <si>
    <t>Pepingen</t>
  </si>
  <si>
    <t>Pittem</t>
  </si>
  <si>
    <t>Poperinge</t>
  </si>
  <si>
    <t>Putte</t>
  </si>
  <si>
    <t>Puurs-Sint-Amands</t>
  </si>
  <si>
    <t>Ranst</t>
  </si>
  <si>
    <t>Ravels</t>
  </si>
  <si>
    <t>Retie</t>
  </si>
  <si>
    <t>Riemst</t>
  </si>
  <si>
    <t>Rijkevorsel</t>
  </si>
  <si>
    <t>Roeselare</t>
  </si>
  <si>
    <t>Ronse</t>
  </si>
  <si>
    <t>Roosdaal</t>
  </si>
  <si>
    <t>Rotselaar</t>
  </si>
  <si>
    <t>Ruiselede</t>
  </si>
  <si>
    <t>Rumst</t>
  </si>
  <si>
    <t>Schelle</t>
  </si>
  <si>
    <t>Scherpenheuvel-Zichem</t>
  </si>
  <si>
    <t>Schilde</t>
  </si>
  <si>
    <t>Schoten</t>
  </si>
  <si>
    <t>Sint-Genesius-Rode</t>
  </si>
  <si>
    <t>Sint-Gillis-Waas</t>
  </si>
  <si>
    <t>Sint-Katelijne-Waver</t>
  </si>
  <si>
    <t>Sint-Laureins</t>
  </si>
  <si>
    <t>Sint-Lievens-Houtem</t>
  </si>
  <si>
    <t>Sint-Martens-Latem</t>
  </si>
  <si>
    <t>Sint-Niklaas</t>
  </si>
  <si>
    <t>Sint-Pieters-Leeuw</t>
  </si>
  <si>
    <t>Sint-Truiden</t>
  </si>
  <si>
    <t>Spiere-Helkijn</t>
  </si>
  <si>
    <t>Stabroek</t>
  </si>
  <si>
    <t>Staden</t>
  </si>
  <si>
    <t>Steenokkerzeel</t>
  </si>
  <si>
    <t>Stekene</t>
  </si>
  <si>
    <t>Temse</t>
  </si>
  <si>
    <t>Ternat</t>
  </si>
  <si>
    <t>Tervuren</t>
  </si>
  <si>
    <t>Tessenderlo</t>
  </si>
  <si>
    <t>Tielt</t>
  </si>
  <si>
    <t>Tielt-Winge</t>
  </si>
  <si>
    <t>Tienen</t>
  </si>
  <si>
    <t>Tongeren</t>
  </si>
  <si>
    <t>Torhout</t>
  </si>
  <si>
    <t>Tremelo</t>
  </si>
  <si>
    <t>Turnhout</t>
  </si>
  <si>
    <t>Veurne</t>
  </si>
  <si>
    <t>Vilvoorde</t>
  </si>
  <si>
    <t>Vleteren</t>
  </si>
  <si>
    <t>Voeren</t>
  </si>
  <si>
    <t>Vorselaar</t>
  </si>
  <si>
    <t>Vosselaar</t>
  </si>
  <si>
    <t>Waasmunster</t>
  </si>
  <si>
    <t>Wachtebeke</t>
  </si>
  <si>
    <t>Waregem</t>
  </si>
  <si>
    <t>Wellen</t>
  </si>
  <si>
    <t>Wemmel</t>
  </si>
  <si>
    <t>Wervik</t>
  </si>
  <si>
    <t>Westerlo</t>
  </si>
  <si>
    <t>Wetteren</t>
  </si>
  <si>
    <t>Wevelgem</t>
  </si>
  <si>
    <t>Wezembeek-Oppem</t>
  </si>
  <si>
    <t>Wichelen</t>
  </si>
  <si>
    <t>Wielsbeke</t>
  </si>
  <si>
    <t>Wijnegem</t>
  </si>
  <si>
    <t>Willebroek</t>
  </si>
  <si>
    <t>Wingene</t>
  </si>
  <si>
    <t>Wommelgem</t>
  </si>
  <si>
    <t>Wortegem-Petegem</t>
  </si>
  <si>
    <t>Wuustwezel</t>
  </si>
  <si>
    <t>Zandhoven</t>
  </si>
  <si>
    <t>Zaventem</t>
  </si>
  <si>
    <t>Zedelgem</t>
  </si>
  <si>
    <t>Zele</t>
  </si>
  <si>
    <t>Zelzate</t>
  </si>
  <si>
    <t>Zemst</t>
  </si>
  <si>
    <t>Zoersel</t>
  </si>
  <si>
    <t>Zonhoven</t>
  </si>
  <si>
    <t>Zonnebeke</t>
  </si>
  <si>
    <t>Zottegem</t>
  </si>
  <si>
    <t>Zoutleeuw</t>
  </si>
  <si>
    <t>Zuienkerke</t>
  </si>
  <si>
    <t>Zulte</t>
  </si>
  <si>
    <t>Zutendaal</t>
  </si>
  <si>
    <t>Zwalm</t>
  </si>
  <si>
    <t>Zwevegem</t>
  </si>
  <si>
    <t>Zwijndrecht</t>
  </si>
  <si>
    <t>laagste deciel</t>
  </si>
  <si>
    <t>mediaan</t>
  </si>
  <si>
    <t xml:space="preserve">hoogste deciel </t>
  </si>
  <si>
    <t>AFM tov EO (gemiddelde laatste 3 jaar ; correctie onderwijs)</t>
  </si>
  <si>
    <t>Exploitatie-uitgaven per inwoner (gemiddelde laatste 3 JR)</t>
  </si>
  <si>
    <t>tarief APB 2022</t>
  </si>
  <si>
    <t>tarief OOV 2022</t>
  </si>
  <si>
    <t>Antwerpen</t>
  </si>
  <si>
    <t>De AFM geeft weer of de financiën van een bestuur structureel in evenwicht zijn en duidt aan of het bestuur in staat is de leningslasten te dragen met het overschot uit het saldo van de exploitatie-ontvangsten en exploitatie-uitgaven. Deze indicator wordt uitgedrukt in termen van exploitatie-ontvangsten om op die manier de grootte van de AFM tussen verschillende lokale besturen beter te kunnen inschatten. Indien er sprake is van een laag percentage dan is een lokaal bestuur niet of nauwelijks in staat de leninglasten van periodieke leningen te dragen met het saldo van de exploitatie. Hierdoor kan het moeilijker worden om nieuw beleid te voeren, nieuwe investeringen aan te gaan (hetzij rechtstreeks gefinancierd hetzij door het aangaan van nieuwe leningen) en om andere initiatieven te nemen in de komende jaren. De indicator geeft het gemiddelde over de laatste 3 jaarrekeningen weer.</t>
  </si>
  <si>
    <t xml:space="preserve">Deze indicator geeft het gecumuleerd budgettair resultaat van het vorig boekjaar weer tov de exploitatie-ontvangsten. Een hoog percentage kan gezien worden als een soort spaarpot/buffer om uitgaven of investeringen mee te bekostigen zonder extra leningen te moeten opnemen. </t>
  </si>
  <si>
    <t>Het geheel van de financiële schulden (schulden op lange en korte termijn) ten opzichte van de exploitatie-ontvangsten. Deze indicator wordt opgenomen omdat een gemeente met hogere exploitatie- ontvangsten bijgevolg ook meer financiële schulden kan dragen zonder in de problemen te komen. Een hoog percentage beperkt de financiële vrijheid in de toekomst doordat een groter deel van de inkomsten naar schulden afbetaling zal vloeien. Hierdoor is er een kleinere buffer voor andere onvoorziene financiële gebeurtenissen.</t>
  </si>
  <si>
    <t>Exploitatie-uitgaven per capita</t>
  </si>
  <si>
    <t>Dit is het geheel van de personeelsuitgaven (zonder de uitgaven voor de onderwijs-personeelsleden) en de uitgaven voor goederen en diensten. Een hoog bedrag aan exploitatie-uitgaven per capita kan erop duiden dat het lokaal bestuur relatief beter in staat kan zijn om de exploitatie-uitgaven in te krimpen indien het in financiële moeilijkheden verkeert en dus meer kan terugvallen op besparingen. Bij een laag bedrag is er geen grote marge om hier besparingen te realiseren. De indicator geeft het gemiddelde over de laatste 3 jaarrekeningen weer.</t>
  </si>
  <si>
    <t>Deze indicator betreft de investeringsuitgaven in materiële vaste activa en de toegestane investeringssubsidies. Deze indicator laat toe om na te gaan hoeveel lokale besturen investeren ten opzichte van de exploitatieontvangsten. Gemeenten met meer financiële middelen zijn meer in staat om te investeren (vandaar in termen van exploitatieontvangsten). Een laag percentage duidt erop dat een bestuur weinig heeft geïnvesteerd en wellicht belangrijke investeringsnoden (en dus toekomstige uitgaven) kent. Een hoog percentage betekent dat een bestuur in het recente verleden veel heeft geïnvesteerd en dus, bij financiële moeilijkheden, wellicht wat kan temporiseren inzake nieuwe investeringen. De indicator geeft het gemiddelde over de laatste 6 jaarrekeningen weer.</t>
  </si>
  <si>
    <t>Dit is het laatst gekende tarief van de aanvullende personenbelasting van de gemeente. Hoe lager het tarief, hoe meer ‘fiscale marge’ een bestuur heeft, waardoor het bestuur over de mogelijkheid beschikt om het tarief te verhogen als er zich financiële uitdagingen zouden voordoen.</t>
  </si>
  <si>
    <t>Tarief van de aanvullende personenbelasting (APB)</t>
  </si>
  <si>
    <t>Dit is het laatst gekende tarief van de opcentiemen onroerende voorheffing. Ook hier geldt hoe lager het tarief, hoe meer ‘fiscale marge’ een bestuur heeft, waardoor het bestuur over de mogelijkheid beschikt om het tarief te verhogen als er zich financiële uitdagingen zouden voordoen.</t>
  </si>
  <si>
    <t>Tarief van de opcentiemen op de onroerende voorheffing (OOV)</t>
  </si>
  <si>
    <t>AFM/EO (gecorr voor onderwijsuitgaven)</t>
  </si>
  <si>
    <t>Gecumuleerd budgettair resultaat/EO (gecorr voor onderwijsuitgaven)</t>
  </si>
  <si>
    <t>Financiële schulden/EO (gecorr voor onderwijsuitgaven)</t>
  </si>
  <si>
    <t>Investeringsuitgaven / EO (gecorr voor onderwijsuitgaven)</t>
  </si>
  <si>
    <t>Financiële schulden tov EO (laatste JR, correctie onderwijs)</t>
  </si>
  <si>
    <t>Investeringsuitgaven / EO (gemiddelde laatste 6 JR; correctie onderwijs)</t>
  </si>
  <si>
    <t>GBR tov E0 (laatste JR; correctie onderwijs)</t>
  </si>
  <si>
    <t>gemiddelde</t>
  </si>
  <si>
    <t>Plaatsnaam / jaarrekeningen 2023</t>
  </si>
  <si>
    <t>tarief APB 2023</t>
  </si>
  <si>
    <t>tarief OOV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</si>
</sst>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numFmt numFmtId="165" formatCode="0.0%"/>
    <numFmt numFmtId="166" formatCode="0.0"/>
    <numFmt numFmtId="167" formatCode="&quot;€&quot;\ #,##0"/>
  </numFmts>
  <fonts count="9" x14ac:knownFonts="1">
    <font>
      <sz val="11"/>
      <color theme="1"/>
      <name val="Calibri"/>
      <family val="2"/>
      <scheme val="minor"/>
    </font>
    <font>
      <b/>
      <sz val="10"/>
      <color rgb="FF363636"/>
      <name val="Calibri"/>
      <family val="2"/>
      <scheme val="minor"/>
    </font>
    <font>
      <sz val="10"/>
      <color rgb="FF363636"/>
      <name val="Calibri"/>
      <family val="2"/>
      <scheme val="minor"/>
    </font>
    <font>
      <sz val="11"/>
      <color theme="1"/>
      <name val="Calibri"/>
      <family val="2"/>
      <scheme val="minor"/>
    </font>
    <font>
      <sz val="8"/>
      <color rgb="FF363636"/>
      <name val="Calibri"/>
      <family val="2"/>
      <scheme val="minor"/>
    </font>
    <font>
      <sz val="10"/>
      <color theme="1"/>
      <name val="Calibri"/>
      <family val="2"/>
      <scheme val="minor"/>
    </font>
    <font>
      <sz val="11"/>
      <color rgb="FF252423"/>
      <name val="Calibri"/>
      <family val="2"/>
    </font>
    <font>
      <b/>
      <sz val="12"/>
      <color rgb="FF252423"/>
      <name val="Calibri"/>
      <family val="2"/>
    </font>
    <font>
      <b/>
      <sz val="12"/>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0">
    <border>
      <left/>
      <right/>
      <top/>
      <bottom/>
      <diagonal/>
    </border>
    <border>
      <left style="thin">
        <color rgb="FFDCDCDC"/>
      </left>
      <right style="thin">
        <color rgb="FFDCDCDC"/>
      </right>
      <top style="thin">
        <color rgb="FFDCDCDC"/>
      </top>
      <bottom style="thin">
        <color rgb="FFDCDCDC"/>
      </bottom>
      <diagonal/>
    </border>
    <border>
      <left/>
      <right/>
      <top/>
      <bottom/>
      <diagonal/>
    </border>
    <border>
      <left style="thin">
        <color rgb="FFDCDCDC"/>
      </left>
      <right style="thin">
        <color rgb="FFDCDCDC"/>
      </right>
      <top/>
      <bottom style="thin">
        <color rgb="FFDCDCDC"/>
      </bottom>
      <diagonal/>
    </border>
    <border>
      <left style="thin">
        <color rgb="FFDCDCDC"/>
      </left>
      <right style="thin">
        <color rgb="FFDCDCDC"/>
      </right>
      <top style="medium">
        <color auto="1"/>
      </top>
      <bottom style="thin">
        <color auto="1"/>
      </bottom>
      <diagonal/>
    </border>
    <border>
      <left style="thin">
        <color rgb="FFDCDCDC"/>
      </left>
      <right/>
      <top style="medium">
        <color auto="1"/>
      </top>
      <bottom style="thin">
        <color auto="1"/>
      </bottom>
      <diagonal/>
    </border>
    <border>
      <left/>
      <right style="thin">
        <color rgb="FFDCDCDC"/>
      </right>
      <top style="thin">
        <color rgb="FFDCDCDC"/>
      </top>
      <bottom style="thin">
        <color rgb="FFDCDCDC"/>
      </bottom>
      <diagonal/>
    </border>
    <border>
      <left style="thin">
        <color indexed="64"/>
      </left>
      <right/>
      <top style="thin">
        <color indexed="64"/>
      </top>
      <bottom style="thin">
        <color indexed="64"/>
      </bottom>
      <diagonal/>
    </border>
    <border>
      <left/>
      <right style="thin">
        <color rgb="FFDCDCDC"/>
      </right>
      <top/>
      <bottom style="thin">
        <color rgb="FFDCDCDC"/>
      </bottom>
      <diagonal/>
    </border>
    <border>
      <left style="thin">
        <color auto="1"/>
      </left>
      <right/>
      <top/>
      <bottom style="thin">
        <color rgb="FFDCDCDC"/>
      </bottom>
      <diagonal/>
    </border>
    <border>
      <left style="thin">
        <color rgb="FFDCDCDC"/>
      </left>
      <right style="thin">
        <color auto="1"/>
      </right>
      <top/>
      <bottom style="thin">
        <color rgb="FFDCDCDC"/>
      </bottom>
      <diagonal/>
    </border>
    <border>
      <left style="thin">
        <color rgb="FFDCDCDC"/>
      </left>
      <right style="thin">
        <color auto="1"/>
      </right>
      <top style="thin">
        <color rgb="FFDCDCDC"/>
      </top>
      <bottom style="thin">
        <color rgb="FFDCDCDC"/>
      </bottom>
      <diagonal/>
    </border>
    <border>
      <left style="thin">
        <color auto="1"/>
      </left>
      <right/>
      <top style="thin">
        <color rgb="FFDCDCDC"/>
      </top>
      <bottom style="thin">
        <color rgb="FFDCDCDC"/>
      </bottom>
      <diagonal/>
    </border>
    <border>
      <left/>
      <right style="thin">
        <color auto="1"/>
      </right>
      <top/>
      <bottom/>
      <diagonal/>
    </border>
    <border>
      <left style="thin">
        <color auto="1"/>
      </left>
      <right/>
      <top style="thin">
        <color rgb="FFDCDCDC"/>
      </top>
      <bottom/>
      <diagonal/>
    </border>
    <border>
      <left style="thin">
        <color auto="1"/>
      </left>
      <right/>
      <top/>
      <bottom/>
      <diagonal/>
    </border>
    <border>
      <left style="thin">
        <color auto="1"/>
      </left>
      <right/>
      <top/>
      <bottom style="thick">
        <color auto="1"/>
      </bottom>
      <diagonal/>
    </border>
    <border>
      <left/>
      <right style="thin">
        <color rgb="FFDCDCDC"/>
      </right>
      <top style="thin">
        <color auto="1"/>
      </top>
      <bottom style="thin">
        <color auto="1"/>
      </bottom>
      <diagonal/>
    </border>
    <border>
      <left style="thin">
        <color rgb="FFDCDCDC"/>
      </left>
      <right style="thin">
        <color rgb="FFDCDCDC"/>
      </right>
      <top style="thin">
        <color auto="1"/>
      </top>
      <bottom style="thin">
        <color auto="1"/>
      </bottom>
      <diagonal/>
    </border>
    <border>
      <left style="thin">
        <color rgb="FFDCDCDC"/>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3" fillId="0" borderId="2"/>
  </cellStyleXfs>
  <cellXfs count="49">
    <xf numFmtId="0" fontId="0" fillId="0" borderId="0" xfId="0"/>
    <xf numFmtId="164" fontId="2" fillId="2" borderId="1" xfId="0" applyNumberFormat="1" applyFont="1" applyFill="1" applyBorder="1" applyAlignment="1">
      <alignment horizontal="center" vertical="center" wrapText="1"/>
    </xf>
    <xf numFmtId="165" fontId="2" fillId="2" borderId="1" xfId="1" applyNumberFormat="1"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9" fontId="2" fillId="2" borderId="1" xfId="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67" fontId="2" fillId="2" borderId="1"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65" fontId="2" fillId="2" borderId="6" xfId="1"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165" fontId="2" fillId="2" borderId="8" xfId="0" applyNumberFormat="1" applyFont="1" applyFill="1" applyBorder="1" applyAlignment="1">
      <alignment horizontal="center" vertical="center" wrapText="1"/>
    </xf>
    <xf numFmtId="165" fontId="2" fillId="2" borderId="3" xfId="0" applyNumberFormat="1" applyFont="1" applyFill="1" applyBorder="1" applyAlignment="1">
      <alignment horizontal="center" vertical="center" wrapText="1"/>
    </xf>
    <xf numFmtId="9" fontId="2" fillId="2" borderId="3" xfId="1" applyFont="1" applyFill="1" applyBorder="1" applyAlignment="1">
      <alignment horizontal="center" vertical="center" wrapText="1"/>
    </xf>
    <xf numFmtId="166" fontId="2" fillId="2" borderId="3" xfId="0" applyNumberFormat="1" applyFont="1" applyFill="1" applyBorder="1" applyAlignment="1">
      <alignment horizontal="center" vertical="center" wrapText="1"/>
    </xf>
    <xf numFmtId="0" fontId="2" fillId="3" borderId="9" xfId="0" applyFont="1" applyFill="1" applyBorder="1" applyAlignment="1">
      <alignment horizontal="left" vertical="center"/>
    </xf>
    <xf numFmtId="165" fontId="2" fillId="2" borderId="10" xfId="1" applyNumberFormat="1" applyFont="1" applyFill="1" applyBorder="1" applyAlignment="1">
      <alignment horizontal="center" vertical="center" wrapText="1"/>
    </xf>
    <xf numFmtId="165" fontId="2" fillId="2" borderId="11" xfId="1" applyNumberFormat="1" applyFont="1" applyFill="1" applyBorder="1" applyAlignment="1">
      <alignment horizontal="center" vertical="center" wrapText="1"/>
    </xf>
    <xf numFmtId="164" fontId="2" fillId="2" borderId="11" xfId="0" applyNumberFormat="1" applyFont="1" applyFill="1" applyBorder="1" applyAlignment="1">
      <alignment horizontal="center" vertical="center" wrapText="1"/>
    </xf>
    <xf numFmtId="0" fontId="2" fillId="3" borderId="12" xfId="0" applyFont="1" applyFill="1" applyBorder="1" applyAlignment="1">
      <alignment horizontal="left" vertical="center"/>
    </xf>
    <xf numFmtId="0" fontId="2" fillId="3" borderId="9" xfId="0" applyFont="1" applyFill="1" applyBorder="1" applyAlignment="1">
      <alignment horizontal="left" vertical="center" wrapText="1"/>
    </xf>
    <xf numFmtId="0" fontId="2" fillId="2" borderId="10" xfId="0" applyFont="1" applyFill="1" applyBorder="1" applyAlignment="1">
      <alignment horizontal="center" vertical="center" wrapText="1"/>
    </xf>
    <xf numFmtId="0" fontId="5" fillId="0" borderId="12" xfId="0" applyFont="1" applyBorder="1"/>
    <xf numFmtId="0" fontId="5" fillId="0" borderId="14" xfId="0" applyFont="1" applyBorder="1"/>
    <xf numFmtId="0" fontId="5" fillId="0" borderId="15" xfId="0" applyFont="1" applyBorder="1"/>
    <xf numFmtId="0" fontId="5" fillId="0" borderId="16" xfId="0" applyFont="1" applyBorder="1"/>
    <xf numFmtId="0" fontId="0" fillId="0" borderId="15" xfId="0" applyBorder="1"/>
    <xf numFmtId="165" fontId="0" fillId="0" borderId="2" xfId="0" applyNumberFormat="1" applyBorder="1" applyAlignment="1">
      <alignment horizontal="center"/>
    </xf>
    <xf numFmtId="0" fontId="0" fillId="0" borderId="2" xfId="0" applyBorder="1" applyAlignment="1">
      <alignment horizontal="center"/>
    </xf>
    <xf numFmtId="1" fontId="0" fillId="0" borderId="2" xfId="0" applyNumberFormat="1" applyBorder="1" applyAlignment="1">
      <alignment horizontal="center"/>
    </xf>
    <xf numFmtId="165" fontId="0" fillId="0" borderId="13" xfId="0" applyNumberFormat="1" applyBorder="1" applyAlignment="1">
      <alignment horizontal="center"/>
    </xf>
    <xf numFmtId="0" fontId="0" fillId="0" borderId="13" xfId="0" applyBorder="1" applyAlignment="1">
      <alignment horizontal="center"/>
    </xf>
    <xf numFmtId="0" fontId="1" fillId="3" borderId="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7" fillId="0" borderId="2" xfId="2" applyFont="1" applyAlignment="1">
      <alignment horizontal="left" vertical="center"/>
    </xf>
    <xf numFmtId="0" fontId="3" fillId="0" borderId="2" xfId="2"/>
    <xf numFmtId="0" fontId="6" fillId="0" borderId="2" xfId="2" applyFont="1" applyAlignment="1">
      <alignment horizontal="left" vertical="top" wrapText="1"/>
    </xf>
    <xf numFmtId="0" fontId="6" fillId="0" borderId="2" xfId="2" applyFont="1" applyAlignment="1">
      <alignment vertical="top" wrapText="1"/>
    </xf>
    <xf numFmtId="0" fontId="8" fillId="0" borderId="2" xfId="2" applyFont="1"/>
    <xf numFmtId="0" fontId="6" fillId="0" borderId="2" xfId="2" applyFont="1" applyAlignment="1">
      <alignment horizontal="left" vertical="center" wrapText="1"/>
    </xf>
    <xf numFmtId="0" fontId="6" fillId="0" borderId="2" xfId="2" applyFont="1" applyAlignment="1">
      <alignment vertical="center" wrapText="1"/>
    </xf>
    <xf numFmtId="0" fontId="3" fillId="0" borderId="2" xfId="2" applyAlignment="1">
      <alignment horizontal="left" vertical="top" wrapText="1"/>
    </xf>
    <xf numFmtId="0" fontId="3" fillId="0" borderId="2" xfId="2" applyAlignment="1">
      <alignment vertical="top" wrapText="1"/>
    </xf>
  </cellXfs>
  <cellStyles count="3">
    <cellStyle name="Procent" xfId="1" builtinId="5"/>
    <cellStyle name="Standaard" xfId="0" builtinId="0"/>
    <cellStyle name="Standaard 2" xfId="2" xr:uid="{C137D2FC-3781-413D-A670-DEB54814A935}"/>
  </cellStyles>
  <dxfs count="1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513A9-251F-40D2-A8A5-A47F3B54F017}">
  <sheetPr>
    <pageSetUpPr fitToPage="1"/>
  </sheetPr>
  <dimension ref="A1:P307"/>
  <sheetViews>
    <sheetView tabSelected="1" workbookViewId="0">
      <pane xSplit="1" ySplit="5" topLeftCell="B6" activePane="bottomRight" state="frozen"/>
      <selection pane="topRight" activeCell="B1" sqref="B1"/>
      <selection pane="bottomLeft" activeCell="A10" sqref="A10"/>
      <selection pane="bottomRight"/>
    </sheetView>
  </sheetViews>
  <sheetFormatPr defaultRowHeight="14.4" x14ac:dyDescent="0.3"/>
  <cols>
    <col min="1" max="1" width="21.33203125" style="30" customWidth="1"/>
    <col min="2" max="7" width="10.77734375" style="32" customWidth="1"/>
    <col min="8" max="8" width="10.77734375" style="35" customWidth="1"/>
    <col min="10" max="16" width="0" hidden="1" customWidth="1"/>
  </cols>
  <sheetData>
    <row r="1" spans="1:16" ht="81" customHeight="1" x14ac:dyDescent="0.3">
      <c r="A1" s="36" t="s">
        <v>325</v>
      </c>
      <c r="B1" s="37" t="s">
        <v>302</v>
      </c>
      <c r="C1" s="38" t="s">
        <v>323</v>
      </c>
      <c r="D1" s="38" t="s">
        <v>321</v>
      </c>
      <c r="E1" s="38" t="s">
        <v>326</v>
      </c>
      <c r="F1" s="38" t="s">
        <v>327</v>
      </c>
      <c r="G1" s="38" t="s">
        <v>303</v>
      </c>
      <c r="H1" s="39" t="s">
        <v>322</v>
      </c>
      <c r="J1" s="9" t="s">
        <v>302</v>
      </c>
      <c r="K1" s="9" t="s">
        <v>323</v>
      </c>
      <c r="L1" s="9" t="s">
        <v>321</v>
      </c>
      <c r="M1" s="9" t="s">
        <v>304</v>
      </c>
      <c r="N1" s="9" t="s">
        <v>305</v>
      </c>
      <c r="O1" s="9" t="s">
        <v>303</v>
      </c>
      <c r="P1" s="10" t="s">
        <v>322</v>
      </c>
    </row>
    <row r="2" spans="1:16" ht="16.2" customHeight="1" x14ac:dyDescent="0.3">
      <c r="A2" s="19" t="s">
        <v>299</v>
      </c>
      <c r="B2" s="15">
        <f t="shared" ref="B2:H2" si="0">_xlfn.PERCENTILE.INC(B7:B306,0.1)</f>
        <v>4.8459736088585816E-2</v>
      </c>
      <c r="C2" s="16">
        <f t="shared" si="0"/>
        <v>7.9493592091589363E-2</v>
      </c>
      <c r="D2" s="17">
        <f t="shared" si="0"/>
        <v>0.16843423716254652</v>
      </c>
      <c r="E2" s="18">
        <f t="shared" si="0"/>
        <v>6</v>
      </c>
      <c r="F2" s="18">
        <f t="shared" si="0"/>
        <v>680</v>
      </c>
      <c r="G2" s="18">
        <f t="shared" si="0"/>
        <v>843.87216025138298</v>
      </c>
      <c r="H2" s="20">
        <f t="shared" si="0"/>
        <v>0.11418022821491601</v>
      </c>
    </row>
    <row r="3" spans="1:16" ht="16.2" customHeight="1" x14ac:dyDescent="0.3">
      <c r="A3" s="19" t="s">
        <v>300</v>
      </c>
      <c r="B3" s="12">
        <f t="shared" ref="B3:H3" si="1">MEDIAN(B7:B306)</f>
        <v>0.11056510564397699</v>
      </c>
      <c r="C3" s="2">
        <f t="shared" si="1"/>
        <v>0.31448672708514525</v>
      </c>
      <c r="D3" s="5">
        <f t="shared" si="1"/>
        <v>0.50193221674871613</v>
      </c>
      <c r="E3" s="3">
        <f t="shared" si="1"/>
        <v>7.5</v>
      </c>
      <c r="F3" s="3">
        <f t="shared" si="1"/>
        <v>882</v>
      </c>
      <c r="G3" s="3">
        <f t="shared" si="1"/>
        <v>1052.6324648854011</v>
      </c>
      <c r="H3" s="21">
        <f t="shared" si="1"/>
        <v>0.17908959546690922</v>
      </c>
    </row>
    <row r="4" spans="1:16" ht="16.2" customHeight="1" x14ac:dyDescent="0.3">
      <c r="A4" s="19" t="s">
        <v>324</v>
      </c>
      <c r="B4" s="12">
        <f>AVERAGE(B7:B306)</f>
        <v>0.1099033489640969</v>
      </c>
      <c r="C4" s="1">
        <f t="shared" ref="C4:H4" si="2">AVERAGE(C7:C306)</f>
        <v>0.36359123993251069</v>
      </c>
      <c r="D4" s="1">
        <f t="shared" si="2"/>
        <v>0.53072327861067015</v>
      </c>
      <c r="E4" s="6">
        <f>AVERAGE(E7:E306)</f>
        <v>7.1753333333333407</v>
      </c>
      <c r="F4" s="8">
        <f t="shared" ref="F4:G4" si="3">AVERAGE(F7:F306)</f>
        <v>898.52029999999991</v>
      </c>
      <c r="G4" s="7">
        <f t="shared" si="3"/>
        <v>1155.4208441915807</v>
      </c>
      <c r="H4" s="22">
        <f t="shared" si="2"/>
        <v>0.18947565368463037</v>
      </c>
    </row>
    <row r="5" spans="1:16" ht="16.2" customHeight="1" x14ac:dyDescent="0.3">
      <c r="A5" s="23" t="s">
        <v>301</v>
      </c>
      <c r="B5" s="13">
        <f t="shared" ref="B5:H5" si="4">_xlfn.PERCENTILE.INC(B7:B306,0.9)</f>
        <v>0.16861595011701086</v>
      </c>
      <c r="C5" s="2">
        <f t="shared" si="4"/>
        <v>0.68819909263556811</v>
      </c>
      <c r="D5" s="5">
        <f t="shared" si="4"/>
        <v>0.87541749847683403</v>
      </c>
      <c r="E5" s="4">
        <f t="shared" si="4"/>
        <v>8</v>
      </c>
      <c r="F5" s="4">
        <f t="shared" si="4"/>
        <v>1153.3000000000002</v>
      </c>
      <c r="G5" s="4">
        <f t="shared" si="4"/>
        <v>1557.755907400548</v>
      </c>
      <c r="H5" s="21">
        <f t="shared" si="4"/>
        <v>0.27542670936713293</v>
      </c>
    </row>
    <row r="6" spans="1:16" ht="7.8" customHeight="1" x14ac:dyDescent="0.3">
      <c r="A6" s="24"/>
      <c r="B6" s="14"/>
      <c r="C6" s="11"/>
      <c r="D6" s="11"/>
      <c r="E6" s="11"/>
      <c r="F6" s="11"/>
      <c r="G6" s="11"/>
      <c r="H6" s="25"/>
    </row>
    <row r="7" spans="1:16" ht="16.2" customHeight="1" x14ac:dyDescent="0.3">
      <c r="A7" s="26" t="s">
        <v>0</v>
      </c>
      <c r="B7" s="31">
        <v>7.3251881699790064E-2</v>
      </c>
      <c r="C7" s="31">
        <v>0.10459954704155018</v>
      </c>
      <c r="D7" s="31">
        <v>0.70505078704683621</v>
      </c>
      <c r="E7" s="32">
        <v>7.5</v>
      </c>
      <c r="F7" s="32">
        <v>944</v>
      </c>
      <c r="G7" s="33">
        <v>1541.743306931435</v>
      </c>
      <c r="H7" s="34">
        <v>0.18438490398811921</v>
      </c>
      <c r="J7">
        <f>IF(B7&lt;3.5%,1,0)</f>
        <v>0</v>
      </c>
      <c r="K7">
        <f>IF(C7&lt;12%,1,0)</f>
        <v>1</v>
      </c>
      <c r="L7">
        <f>IF(D7&gt;100%,1,0)</f>
        <v>0</v>
      </c>
      <c r="M7">
        <f>IF(E7&gt;7.9,1,0)</f>
        <v>0</v>
      </c>
      <c r="N7">
        <f>IF(F7&gt;1150,1,0)</f>
        <v>0</v>
      </c>
      <c r="O7">
        <f>IF(G7&lt;825,1,0)</f>
        <v>0</v>
      </c>
      <c r="P7">
        <f>IF(H7&lt;12%,1,0)</f>
        <v>0</v>
      </c>
    </row>
    <row r="8" spans="1:16" ht="16.2" customHeight="1" x14ac:dyDescent="0.3">
      <c r="A8" s="27" t="s">
        <v>1</v>
      </c>
      <c r="B8" s="31">
        <v>0.1388273966919169</v>
      </c>
      <c r="C8" s="31">
        <v>0.14209629816639796</v>
      </c>
      <c r="D8" s="31">
        <v>0.64131217651169925</v>
      </c>
      <c r="E8" s="32">
        <v>5.9</v>
      </c>
      <c r="F8" s="32">
        <v>900</v>
      </c>
      <c r="G8" s="33">
        <v>852.13901748930323</v>
      </c>
      <c r="H8" s="34">
        <v>0.307733982478473</v>
      </c>
      <c r="J8">
        <f t="shared" ref="J8:J71" si="5">IF(B8&lt;3.5%,1,0)</f>
        <v>0</v>
      </c>
      <c r="K8">
        <f t="shared" ref="K8:K71" si="6">IF(C8&lt;12%,1,0)</f>
        <v>0</v>
      </c>
      <c r="L8">
        <f t="shared" ref="L8:L71" si="7">IF(D8&gt;100%,1,0)</f>
        <v>0</v>
      </c>
      <c r="M8">
        <f t="shared" ref="M8:M71" si="8">IF(E8&gt;7.9,1,0)</f>
        <v>0</v>
      </c>
      <c r="N8">
        <f t="shared" ref="N8:N71" si="9">IF(F8&gt;1150,1,0)</f>
        <v>0</v>
      </c>
      <c r="O8">
        <f t="shared" ref="O8:O71" si="10">IF(G8&lt;825,1,0)</f>
        <v>0</v>
      </c>
      <c r="P8">
        <f t="shared" ref="P8:P71" si="11">IF(H8&lt;12%,1,0)</f>
        <v>0</v>
      </c>
    </row>
    <row r="9" spans="1:16" ht="16.2" customHeight="1" x14ac:dyDescent="0.3">
      <c r="A9" s="28" t="s">
        <v>2</v>
      </c>
      <c r="B9" s="31">
        <v>6.9137541614018416E-2</v>
      </c>
      <c r="C9" s="31">
        <v>4.2091235404761111E-2</v>
      </c>
      <c r="D9" s="31">
        <v>0.53715607326329096</v>
      </c>
      <c r="E9" s="32">
        <v>8</v>
      </c>
      <c r="F9" s="32">
        <v>944.58</v>
      </c>
      <c r="G9" s="33">
        <v>1431.722507930971</v>
      </c>
      <c r="H9" s="34">
        <v>0.10564332833377169</v>
      </c>
      <c r="J9">
        <f t="shared" si="5"/>
        <v>0</v>
      </c>
      <c r="K9">
        <f t="shared" si="6"/>
        <v>1</v>
      </c>
      <c r="L9">
        <f t="shared" si="7"/>
        <v>0</v>
      </c>
      <c r="M9">
        <f t="shared" si="8"/>
        <v>1</v>
      </c>
      <c r="N9">
        <f t="shared" si="9"/>
        <v>0</v>
      </c>
      <c r="O9">
        <f t="shared" si="10"/>
        <v>0</v>
      </c>
      <c r="P9">
        <f t="shared" si="11"/>
        <v>1</v>
      </c>
    </row>
    <row r="10" spans="1:16" ht="16.2" customHeight="1" x14ac:dyDescent="0.3">
      <c r="A10" s="28" t="s">
        <v>3</v>
      </c>
      <c r="B10" s="31">
        <v>9.4478338807671203E-2</v>
      </c>
      <c r="C10" s="31">
        <v>0.47895434628537942</v>
      </c>
      <c r="D10" s="31">
        <v>0.26048570349540956</v>
      </c>
      <c r="E10" s="32">
        <v>4.9000000000000004</v>
      </c>
      <c r="F10" s="32">
        <v>680</v>
      </c>
      <c r="G10" s="33">
        <v>919.18922541479333</v>
      </c>
      <c r="H10" s="34">
        <v>0.18746563792728382</v>
      </c>
      <c r="J10">
        <f t="shared" si="5"/>
        <v>0</v>
      </c>
      <c r="K10">
        <f t="shared" si="6"/>
        <v>0</v>
      </c>
      <c r="L10">
        <f t="shared" si="7"/>
        <v>0</v>
      </c>
      <c r="M10">
        <f t="shared" si="8"/>
        <v>0</v>
      </c>
      <c r="N10">
        <f t="shared" si="9"/>
        <v>0</v>
      </c>
      <c r="O10">
        <f t="shared" si="10"/>
        <v>0</v>
      </c>
      <c r="P10">
        <f t="shared" si="11"/>
        <v>0</v>
      </c>
    </row>
    <row r="11" spans="1:16" ht="16.2" customHeight="1" x14ac:dyDescent="0.3">
      <c r="A11" s="28" t="s">
        <v>4</v>
      </c>
      <c r="B11" s="31">
        <v>0.14474587900799241</v>
      </c>
      <c r="C11" s="31">
        <v>0.11260277617834402</v>
      </c>
      <c r="D11" s="31">
        <v>0.48516179871177051</v>
      </c>
      <c r="E11" s="32">
        <v>7</v>
      </c>
      <c r="F11" s="32">
        <v>785</v>
      </c>
      <c r="G11" s="33">
        <v>746.3760847411512</v>
      </c>
      <c r="H11" s="34">
        <v>0.16128957239604891</v>
      </c>
      <c r="J11">
        <f t="shared" si="5"/>
        <v>0</v>
      </c>
      <c r="K11">
        <f t="shared" si="6"/>
        <v>1</v>
      </c>
      <c r="L11">
        <f t="shared" si="7"/>
        <v>0</v>
      </c>
      <c r="M11">
        <f t="shared" si="8"/>
        <v>0</v>
      </c>
      <c r="N11">
        <f t="shared" si="9"/>
        <v>0</v>
      </c>
      <c r="O11">
        <f t="shared" si="10"/>
        <v>1</v>
      </c>
      <c r="P11">
        <f t="shared" si="11"/>
        <v>0</v>
      </c>
    </row>
    <row r="12" spans="1:16" ht="16.2" customHeight="1" x14ac:dyDescent="0.3">
      <c r="A12" s="28" t="s">
        <v>5</v>
      </c>
      <c r="B12" s="31">
        <v>0.10349784150637954</v>
      </c>
      <c r="C12" s="31">
        <v>0.17199261550476708</v>
      </c>
      <c r="D12" s="31">
        <v>0.36440959404339263</v>
      </c>
      <c r="E12" s="32">
        <v>7</v>
      </c>
      <c r="F12" s="32">
        <v>850</v>
      </c>
      <c r="G12" s="33">
        <v>972.63042770896527</v>
      </c>
      <c r="H12" s="34">
        <v>0.10376892972075905</v>
      </c>
      <c r="J12">
        <f t="shared" si="5"/>
        <v>0</v>
      </c>
      <c r="K12">
        <f t="shared" si="6"/>
        <v>0</v>
      </c>
      <c r="L12">
        <f t="shared" si="7"/>
        <v>0</v>
      </c>
      <c r="M12">
        <f t="shared" si="8"/>
        <v>0</v>
      </c>
      <c r="N12">
        <f t="shared" si="9"/>
        <v>0</v>
      </c>
      <c r="O12">
        <f t="shared" si="10"/>
        <v>0</v>
      </c>
      <c r="P12">
        <f t="shared" si="11"/>
        <v>1</v>
      </c>
    </row>
    <row r="13" spans="1:16" ht="16.2" customHeight="1" x14ac:dyDescent="0.3">
      <c r="A13" s="28" t="s">
        <v>6</v>
      </c>
      <c r="B13" s="31">
        <v>0.16205349693780263</v>
      </c>
      <c r="C13" s="31">
        <v>0.59523599381031278</v>
      </c>
      <c r="D13" s="31">
        <v>0.36490218701417626</v>
      </c>
      <c r="E13" s="32">
        <v>8</v>
      </c>
      <c r="F13" s="32">
        <v>1417</v>
      </c>
      <c r="G13" s="33">
        <v>2104.5681937363443</v>
      </c>
      <c r="H13" s="34">
        <v>0.23556809633209955</v>
      </c>
      <c r="J13">
        <f t="shared" si="5"/>
        <v>0</v>
      </c>
      <c r="K13">
        <f t="shared" si="6"/>
        <v>0</v>
      </c>
      <c r="L13">
        <f t="shared" si="7"/>
        <v>0</v>
      </c>
      <c r="M13">
        <f t="shared" si="8"/>
        <v>1</v>
      </c>
      <c r="N13">
        <f t="shared" si="9"/>
        <v>1</v>
      </c>
      <c r="O13">
        <f t="shared" si="10"/>
        <v>0</v>
      </c>
      <c r="P13">
        <f t="shared" si="11"/>
        <v>0</v>
      </c>
    </row>
    <row r="14" spans="1:16" ht="16.2" customHeight="1" x14ac:dyDescent="0.3">
      <c r="A14" s="28" t="s">
        <v>306</v>
      </c>
      <c r="B14" s="31">
        <v>0.11342427931696478</v>
      </c>
      <c r="C14" s="31">
        <v>-2.7717737385130089E-3</v>
      </c>
      <c r="D14" s="31">
        <v>0.13664953485438316</v>
      </c>
      <c r="E14" s="32">
        <v>8</v>
      </c>
      <c r="F14" s="32">
        <v>850</v>
      </c>
      <c r="G14" s="33">
        <v>1798.7598896593215</v>
      </c>
      <c r="H14" s="34">
        <v>0.1532228480224575</v>
      </c>
      <c r="J14">
        <f t="shared" si="5"/>
        <v>0</v>
      </c>
      <c r="K14">
        <f t="shared" si="6"/>
        <v>1</v>
      </c>
      <c r="L14">
        <f t="shared" si="7"/>
        <v>0</v>
      </c>
      <c r="M14">
        <f t="shared" si="8"/>
        <v>1</v>
      </c>
      <c r="N14">
        <f t="shared" si="9"/>
        <v>0</v>
      </c>
      <c r="O14">
        <f t="shared" si="10"/>
        <v>0</v>
      </c>
      <c r="P14">
        <f t="shared" si="11"/>
        <v>0</v>
      </c>
    </row>
    <row r="15" spans="1:16" ht="16.2" customHeight="1" x14ac:dyDescent="0.3">
      <c r="A15" s="28" t="s">
        <v>7</v>
      </c>
      <c r="B15" s="31">
        <v>0.1421912532585331</v>
      </c>
      <c r="C15" s="31">
        <v>0.65405259271201266</v>
      </c>
      <c r="D15" s="31">
        <v>0.56968320154496321</v>
      </c>
      <c r="E15" s="32">
        <v>8</v>
      </c>
      <c r="F15" s="32">
        <v>1152</v>
      </c>
      <c r="G15" s="33">
        <v>914.44408506297714</v>
      </c>
      <c r="H15" s="34">
        <v>0.22369969331795189</v>
      </c>
      <c r="J15">
        <f t="shared" si="5"/>
        <v>0</v>
      </c>
      <c r="K15">
        <f t="shared" si="6"/>
        <v>0</v>
      </c>
      <c r="L15">
        <f t="shared" si="7"/>
        <v>0</v>
      </c>
      <c r="M15">
        <f t="shared" si="8"/>
        <v>1</v>
      </c>
      <c r="N15">
        <f t="shared" si="9"/>
        <v>1</v>
      </c>
      <c r="O15">
        <f t="shared" si="10"/>
        <v>0</v>
      </c>
      <c r="P15">
        <f t="shared" si="11"/>
        <v>0</v>
      </c>
    </row>
    <row r="16" spans="1:16" ht="16.2" customHeight="1" x14ac:dyDescent="0.3">
      <c r="A16" s="28" t="s">
        <v>8</v>
      </c>
      <c r="B16" s="31">
        <v>0.20200612448125477</v>
      </c>
      <c r="C16" s="31">
        <v>0.68808493078764565</v>
      </c>
      <c r="D16" s="31">
        <v>3.1149713578809166E-2</v>
      </c>
      <c r="E16" s="32">
        <v>6</v>
      </c>
      <c r="F16" s="32">
        <v>598</v>
      </c>
      <c r="G16" s="33">
        <v>845.88590377113121</v>
      </c>
      <c r="H16" s="34">
        <v>0.21846282026846436</v>
      </c>
      <c r="J16">
        <f t="shared" si="5"/>
        <v>0</v>
      </c>
      <c r="K16">
        <f t="shared" si="6"/>
        <v>0</v>
      </c>
      <c r="L16">
        <f t="shared" si="7"/>
        <v>0</v>
      </c>
      <c r="M16">
        <f t="shared" si="8"/>
        <v>0</v>
      </c>
      <c r="N16">
        <f t="shared" si="9"/>
        <v>0</v>
      </c>
      <c r="O16">
        <f t="shared" si="10"/>
        <v>0</v>
      </c>
      <c r="P16">
        <f t="shared" si="11"/>
        <v>0</v>
      </c>
    </row>
    <row r="17" spans="1:16" ht="16.2" customHeight="1" x14ac:dyDescent="0.3">
      <c r="A17" s="28" t="s">
        <v>9</v>
      </c>
      <c r="B17" s="31">
        <v>0.12345371174636538</v>
      </c>
      <c r="C17" s="31">
        <v>0.2263252575895596</v>
      </c>
      <c r="D17" s="31">
        <v>0.81707253210330633</v>
      </c>
      <c r="E17" s="32">
        <v>7</v>
      </c>
      <c r="F17" s="32">
        <v>882</v>
      </c>
      <c r="G17" s="33">
        <v>1101.3249322425215</v>
      </c>
      <c r="H17" s="34">
        <v>0.26450551830359664</v>
      </c>
      <c r="J17">
        <f t="shared" si="5"/>
        <v>0</v>
      </c>
      <c r="K17">
        <f t="shared" si="6"/>
        <v>0</v>
      </c>
      <c r="L17">
        <f t="shared" si="7"/>
        <v>0</v>
      </c>
      <c r="M17">
        <f t="shared" si="8"/>
        <v>0</v>
      </c>
      <c r="N17">
        <f t="shared" si="9"/>
        <v>0</v>
      </c>
      <c r="O17">
        <f t="shared" si="10"/>
        <v>0</v>
      </c>
      <c r="P17">
        <f t="shared" si="11"/>
        <v>0</v>
      </c>
    </row>
    <row r="18" spans="1:16" ht="16.2" customHeight="1" x14ac:dyDescent="0.3">
      <c r="A18" s="28" t="s">
        <v>10</v>
      </c>
      <c r="B18" s="31">
        <v>0.20202997440699985</v>
      </c>
      <c r="C18" s="31">
        <v>0.73880470984175062</v>
      </c>
      <c r="D18" s="31">
        <v>3.4649754154786635E-3</v>
      </c>
      <c r="E18" s="32">
        <v>7.5</v>
      </c>
      <c r="F18" s="32">
        <v>630</v>
      </c>
      <c r="G18" s="33">
        <v>847.0949537168035</v>
      </c>
      <c r="H18" s="34">
        <v>0.18853950571918754</v>
      </c>
      <c r="J18">
        <f t="shared" si="5"/>
        <v>0</v>
      </c>
      <c r="K18">
        <f t="shared" si="6"/>
        <v>0</v>
      </c>
      <c r="L18">
        <f t="shared" si="7"/>
        <v>0</v>
      </c>
      <c r="M18">
        <f t="shared" si="8"/>
        <v>0</v>
      </c>
      <c r="N18">
        <f t="shared" si="9"/>
        <v>0</v>
      </c>
      <c r="O18">
        <f t="shared" si="10"/>
        <v>0</v>
      </c>
      <c r="P18">
        <f t="shared" si="11"/>
        <v>0</v>
      </c>
    </row>
    <row r="19" spans="1:16" ht="16.2" customHeight="1" x14ac:dyDescent="0.3">
      <c r="A19" s="28" t="s">
        <v>11</v>
      </c>
      <c r="B19" s="31">
        <v>8.1825705036124505E-2</v>
      </c>
      <c r="C19" s="31">
        <v>0.10005375191388746</v>
      </c>
      <c r="D19" s="31">
        <v>0.67018498360911705</v>
      </c>
      <c r="E19" s="32">
        <v>6.9</v>
      </c>
      <c r="F19" s="32">
        <v>786</v>
      </c>
      <c r="G19" s="33">
        <v>1205.8250803771543</v>
      </c>
      <c r="H19" s="34">
        <v>0.19425565025747199</v>
      </c>
      <c r="J19">
        <f t="shared" si="5"/>
        <v>0</v>
      </c>
      <c r="K19">
        <f t="shared" si="6"/>
        <v>1</v>
      </c>
      <c r="L19">
        <f t="shared" si="7"/>
        <v>0</v>
      </c>
      <c r="M19">
        <f t="shared" si="8"/>
        <v>0</v>
      </c>
      <c r="N19">
        <f t="shared" si="9"/>
        <v>0</v>
      </c>
      <c r="O19">
        <f t="shared" si="10"/>
        <v>0</v>
      </c>
      <c r="P19">
        <f t="shared" si="11"/>
        <v>0</v>
      </c>
    </row>
    <row r="20" spans="1:16" ht="16.2" customHeight="1" x14ac:dyDescent="0.3">
      <c r="A20" s="28" t="s">
        <v>12</v>
      </c>
      <c r="B20" s="31">
        <v>0.11654860805100678</v>
      </c>
      <c r="C20" s="31">
        <v>0.5390091078158904</v>
      </c>
      <c r="D20" s="31">
        <v>0.34752201768020996</v>
      </c>
      <c r="E20" s="32">
        <v>7</v>
      </c>
      <c r="F20" s="32">
        <v>818</v>
      </c>
      <c r="G20" s="33">
        <v>848.97751714456672</v>
      </c>
      <c r="H20" s="34">
        <v>0.1202445374763968</v>
      </c>
      <c r="J20">
        <f t="shared" si="5"/>
        <v>0</v>
      </c>
      <c r="K20">
        <f t="shared" si="6"/>
        <v>0</v>
      </c>
      <c r="L20">
        <f t="shared" si="7"/>
        <v>0</v>
      </c>
      <c r="M20">
        <f t="shared" si="8"/>
        <v>0</v>
      </c>
      <c r="N20">
        <f t="shared" si="9"/>
        <v>0</v>
      </c>
      <c r="O20">
        <f t="shared" si="10"/>
        <v>0</v>
      </c>
      <c r="P20">
        <f t="shared" si="11"/>
        <v>0</v>
      </c>
    </row>
    <row r="21" spans="1:16" ht="16.2" customHeight="1" x14ac:dyDescent="0.3">
      <c r="A21" s="28" t="s">
        <v>13</v>
      </c>
      <c r="B21" s="31">
        <v>0.12080680860869543</v>
      </c>
      <c r="C21" s="31">
        <v>0.63271054658295289</v>
      </c>
      <c r="D21" s="31">
        <v>0.20021663245953861</v>
      </c>
      <c r="E21" s="32">
        <v>7</v>
      </c>
      <c r="F21" s="32">
        <v>1259</v>
      </c>
      <c r="G21" s="33">
        <v>1425.2962370783239</v>
      </c>
      <c r="H21" s="34">
        <v>0.16320743664599976</v>
      </c>
      <c r="J21">
        <f t="shared" si="5"/>
        <v>0</v>
      </c>
      <c r="K21">
        <f t="shared" si="6"/>
        <v>0</v>
      </c>
      <c r="L21">
        <f t="shared" si="7"/>
        <v>0</v>
      </c>
      <c r="M21">
        <f t="shared" si="8"/>
        <v>0</v>
      </c>
      <c r="N21">
        <f t="shared" si="9"/>
        <v>1</v>
      </c>
      <c r="O21">
        <f t="shared" si="10"/>
        <v>0</v>
      </c>
      <c r="P21">
        <f t="shared" si="11"/>
        <v>0</v>
      </c>
    </row>
    <row r="22" spans="1:16" ht="16.2" customHeight="1" x14ac:dyDescent="0.3">
      <c r="A22" s="28" t="s">
        <v>14</v>
      </c>
      <c r="B22" s="31">
        <v>9.4239001435500375E-2</v>
      </c>
      <c r="C22" s="31">
        <v>1.5049617744021457</v>
      </c>
      <c r="D22" s="31">
        <v>3.9878060687067625E-2</v>
      </c>
      <c r="E22" s="32">
        <v>7.2</v>
      </c>
      <c r="F22" s="32">
        <v>897.06</v>
      </c>
      <c r="G22" s="33">
        <v>1211.6423803667262</v>
      </c>
      <c r="H22" s="34">
        <v>0.16647421077853092</v>
      </c>
      <c r="J22">
        <f t="shared" si="5"/>
        <v>0</v>
      </c>
      <c r="K22">
        <f t="shared" si="6"/>
        <v>0</v>
      </c>
      <c r="L22">
        <f t="shared" si="7"/>
        <v>0</v>
      </c>
      <c r="M22">
        <f t="shared" si="8"/>
        <v>0</v>
      </c>
      <c r="N22">
        <f t="shared" si="9"/>
        <v>0</v>
      </c>
      <c r="O22">
        <f t="shared" si="10"/>
        <v>0</v>
      </c>
      <c r="P22">
        <f t="shared" si="11"/>
        <v>0</v>
      </c>
    </row>
    <row r="23" spans="1:16" ht="16.2" customHeight="1" x14ac:dyDescent="0.3">
      <c r="A23" s="28" t="s">
        <v>15</v>
      </c>
      <c r="B23" s="31">
        <v>0.10629158488893513</v>
      </c>
      <c r="C23" s="31">
        <v>0.21021534648415691</v>
      </c>
      <c r="D23" s="31">
        <v>0.5827866449628617</v>
      </c>
      <c r="E23" s="32">
        <v>8</v>
      </c>
      <c r="F23" s="32">
        <v>880.67</v>
      </c>
      <c r="G23" s="33">
        <v>1215.9896325964062</v>
      </c>
      <c r="H23" s="34">
        <v>0.17010384107097551</v>
      </c>
      <c r="J23">
        <f t="shared" si="5"/>
        <v>0</v>
      </c>
      <c r="K23">
        <f t="shared" si="6"/>
        <v>0</v>
      </c>
      <c r="L23">
        <f t="shared" si="7"/>
        <v>0</v>
      </c>
      <c r="M23">
        <f t="shared" si="8"/>
        <v>1</v>
      </c>
      <c r="N23">
        <f t="shared" si="9"/>
        <v>0</v>
      </c>
      <c r="O23">
        <f t="shared" si="10"/>
        <v>0</v>
      </c>
      <c r="P23">
        <f t="shared" si="11"/>
        <v>0</v>
      </c>
    </row>
    <row r="24" spans="1:16" ht="16.2" customHeight="1" x14ac:dyDescent="0.3">
      <c r="A24" s="28" t="s">
        <v>16</v>
      </c>
      <c r="B24" s="31">
        <v>0.14432823120016477</v>
      </c>
      <c r="C24" s="31">
        <v>0.18262251326276197</v>
      </c>
      <c r="D24" s="31">
        <v>0.52823503877423295</v>
      </c>
      <c r="E24" s="32">
        <v>7.8</v>
      </c>
      <c r="F24" s="32">
        <v>1080</v>
      </c>
      <c r="G24" s="33">
        <v>968.49106628843197</v>
      </c>
      <c r="H24" s="34">
        <v>0.26003973006408254</v>
      </c>
      <c r="J24">
        <f t="shared" si="5"/>
        <v>0</v>
      </c>
      <c r="K24">
        <f t="shared" si="6"/>
        <v>0</v>
      </c>
      <c r="L24">
        <f t="shared" si="7"/>
        <v>0</v>
      </c>
      <c r="M24">
        <f t="shared" si="8"/>
        <v>0</v>
      </c>
      <c r="N24">
        <f t="shared" si="9"/>
        <v>0</v>
      </c>
      <c r="O24">
        <f t="shared" si="10"/>
        <v>0</v>
      </c>
      <c r="P24">
        <f t="shared" si="11"/>
        <v>0</v>
      </c>
    </row>
    <row r="25" spans="1:16" ht="16.2" customHeight="1" x14ac:dyDescent="0.3">
      <c r="A25" s="28" t="s">
        <v>17</v>
      </c>
      <c r="B25" s="31">
        <v>8.5037980179124006E-2</v>
      </c>
      <c r="C25" s="31">
        <v>0.12973341179152073</v>
      </c>
      <c r="D25" s="31">
        <v>0.33029446633669851</v>
      </c>
      <c r="E25" s="32">
        <v>6.9</v>
      </c>
      <c r="F25" s="32">
        <v>875</v>
      </c>
      <c r="G25" s="33">
        <v>1378.1082599839965</v>
      </c>
      <c r="H25" s="34">
        <v>0.13115076057956571</v>
      </c>
      <c r="J25">
        <f t="shared" si="5"/>
        <v>0</v>
      </c>
      <c r="K25">
        <f t="shared" si="6"/>
        <v>0</v>
      </c>
      <c r="L25">
        <f t="shared" si="7"/>
        <v>0</v>
      </c>
      <c r="M25">
        <f t="shared" si="8"/>
        <v>0</v>
      </c>
      <c r="N25">
        <f t="shared" si="9"/>
        <v>0</v>
      </c>
      <c r="O25">
        <f t="shared" si="10"/>
        <v>0</v>
      </c>
      <c r="P25">
        <f t="shared" si="11"/>
        <v>0</v>
      </c>
    </row>
    <row r="26" spans="1:16" ht="16.2" customHeight="1" x14ac:dyDescent="0.3">
      <c r="A26" s="28" t="s">
        <v>18</v>
      </c>
      <c r="B26" s="31">
        <v>0.14396812769892975</v>
      </c>
      <c r="C26" s="31">
        <v>0.5247316605723058</v>
      </c>
      <c r="D26" s="31">
        <v>0.22048534027946401</v>
      </c>
      <c r="E26" s="32">
        <v>6.8</v>
      </c>
      <c r="F26" s="32">
        <v>680</v>
      </c>
      <c r="G26" s="33">
        <v>1161.4496361335837</v>
      </c>
      <c r="H26" s="34">
        <v>0.15484424590079965</v>
      </c>
      <c r="J26">
        <f t="shared" si="5"/>
        <v>0</v>
      </c>
      <c r="K26">
        <f t="shared" si="6"/>
        <v>0</v>
      </c>
      <c r="L26">
        <f t="shared" si="7"/>
        <v>0</v>
      </c>
      <c r="M26">
        <f t="shared" si="8"/>
        <v>0</v>
      </c>
      <c r="N26">
        <f t="shared" si="9"/>
        <v>0</v>
      </c>
      <c r="O26">
        <f t="shared" si="10"/>
        <v>0</v>
      </c>
      <c r="P26">
        <f t="shared" si="11"/>
        <v>0</v>
      </c>
    </row>
    <row r="27" spans="1:16" ht="16.2" customHeight="1" x14ac:dyDescent="0.3">
      <c r="A27" s="28" t="s">
        <v>19</v>
      </c>
      <c r="B27" s="31">
        <v>0.15233201704904881</v>
      </c>
      <c r="C27" s="31">
        <v>0.39474740088928856</v>
      </c>
      <c r="D27" s="31">
        <v>0.31469929801255175</v>
      </c>
      <c r="E27" s="32">
        <v>8</v>
      </c>
      <c r="F27" s="32">
        <v>755.67</v>
      </c>
      <c r="G27" s="33">
        <v>980.91995576781312</v>
      </c>
      <c r="H27" s="34">
        <v>0.17326964873368378</v>
      </c>
      <c r="J27">
        <f t="shared" si="5"/>
        <v>0</v>
      </c>
      <c r="K27">
        <f t="shared" si="6"/>
        <v>0</v>
      </c>
      <c r="L27">
        <f t="shared" si="7"/>
        <v>0</v>
      </c>
      <c r="M27">
        <f t="shared" si="8"/>
        <v>1</v>
      </c>
      <c r="N27">
        <f t="shared" si="9"/>
        <v>0</v>
      </c>
      <c r="O27">
        <f t="shared" si="10"/>
        <v>0</v>
      </c>
      <c r="P27">
        <f t="shared" si="11"/>
        <v>0</v>
      </c>
    </row>
    <row r="28" spans="1:16" ht="16.2" customHeight="1" x14ac:dyDescent="0.3">
      <c r="A28" s="28" t="s">
        <v>20</v>
      </c>
      <c r="B28" s="31">
        <v>0.16173388606589062</v>
      </c>
      <c r="C28" s="31">
        <v>0.45770014182799651</v>
      </c>
      <c r="D28" s="31">
        <v>0.81893953772599959</v>
      </c>
      <c r="E28" s="32">
        <v>7.6</v>
      </c>
      <c r="F28" s="32">
        <v>882</v>
      </c>
      <c r="G28" s="33">
        <v>1067.0118491709018</v>
      </c>
      <c r="H28" s="34">
        <v>0.10677698400958156</v>
      </c>
      <c r="J28">
        <f t="shared" si="5"/>
        <v>0</v>
      </c>
      <c r="K28">
        <f t="shared" si="6"/>
        <v>0</v>
      </c>
      <c r="L28">
        <f t="shared" si="7"/>
        <v>0</v>
      </c>
      <c r="M28">
        <f t="shared" si="8"/>
        <v>0</v>
      </c>
      <c r="N28">
        <f t="shared" si="9"/>
        <v>0</v>
      </c>
      <c r="O28">
        <f t="shared" si="10"/>
        <v>0</v>
      </c>
      <c r="P28">
        <f t="shared" si="11"/>
        <v>1</v>
      </c>
    </row>
    <row r="29" spans="1:16" ht="16.2" customHeight="1" x14ac:dyDescent="0.3">
      <c r="A29" s="28" t="s">
        <v>21</v>
      </c>
      <c r="B29" s="31">
        <v>9.5888278057117207E-2</v>
      </c>
      <c r="C29" s="31">
        <v>0.27154829656499818</v>
      </c>
      <c r="D29" s="31">
        <v>0.44618005998986732</v>
      </c>
      <c r="E29" s="32">
        <v>7.6</v>
      </c>
      <c r="F29" s="32">
        <v>955</v>
      </c>
      <c r="G29" s="33">
        <v>968.14334359198256</v>
      </c>
      <c r="H29" s="34">
        <v>0.27534847510500488</v>
      </c>
      <c r="J29">
        <f t="shared" si="5"/>
        <v>0</v>
      </c>
      <c r="K29">
        <f t="shared" si="6"/>
        <v>0</v>
      </c>
      <c r="L29">
        <f t="shared" si="7"/>
        <v>0</v>
      </c>
      <c r="M29">
        <f t="shared" si="8"/>
        <v>0</v>
      </c>
      <c r="N29">
        <f t="shared" si="9"/>
        <v>0</v>
      </c>
      <c r="O29">
        <f t="shared" si="10"/>
        <v>0</v>
      </c>
      <c r="P29">
        <f t="shared" si="11"/>
        <v>0</v>
      </c>
    </row>
    <row r="30" spans="1:16" ht="16.2" customHeight="1" x14ac:dyDescent="0.3">
      <c r="A30" s="28" t="s">
        <v>22</v>
      </c>
      <c r="B30" s="31">
        <v>0.17002433414055534</v>
      </c>
      <c r="C30" s="31">
        <v>0.35402219147545821</v>
      </c>
      <c r="D30" s="31">
        <v>0.58896081729310767</v>
      </c>
      <c r="E30" s="32">
        <v>7.8</v>
      </c>
      <c r="F30" s="32">
        <v>1165</v>
      </c>
      <c r="G30" s="33">
        <v>957.33222046398612</v>
      </c>
      <c r="H30" s="34">
        <v>0.27649027648090224</v>
      </c>
      <c r="J30">
        <f t="shared" si="5"/>
        <v>0</v>
      </c>
      <c r="K30">
        <f t="shared" si="6"/>
        <v>0</v>
      </c>
      <c r="L30">
        <f t="shared" si="7"/>
        <v>0</v>
      </c>
      <c r="M30">
        <f t="shared" si="8"/>
        <v>0</v>
      </c>
      <c r="N30">
        <f t="shared" si="9"/>
        <v>1</v>
      </c>
      <c r="O30">
        <f t="shared" si="10"/>
        <v>0</v>
      </c>
      <c r="P30">
        <f t="shared" si="11"/>
        <v>0</v>
      </c>
    </row>
    <row r="31" spans="1:16" ht="16.2" customHeight="1" x14ac:dyDescent="0.3">
      <c r="A31" s="28" t="s">
        <v>23</v>
      </c>
      <c r="B31" s="31">
        <v>5.0167254822072974E-2</v>
      </c>
      <c r="C31" s="31">
        <v>6.2439896403305467E-2</v>
      </c>
      <c r="D31" s="31">
        <v>0.80040765240630829</v>
      </c>
      <c r="E31" s="32">
        <v>7</v>
      </c>
      <c r="F31" s="32">
        <v>880</v>
      </c>
      <c r="G31" s="33">
        <v>1387.1961923729918</v>
      </c>
      <c r="H31" s="34">
        <v>0.12480772671613581</v>
      </c>
      <c r="J31">
        <f t="shared" si="5"/>
        <v>0</v>
      </c>
      <c r="K31">
        <f t="shared" si="6"/>
        <v>1</v>
      </c>
      <c r="L31">
        <f t="shared" si="7"/>
        <v>0</v>
      </c>
      <c r="M31">
        <f t="shared" si="8"/>
        <v>0</v>
      </c>
      <c r="N31">
        <f t="shared" si="9"/>
        <v>0</v>
      </c>
      <c r="O31">
        <f t="shared" si="10"/>
        <v>0</v>
      </c>
      <c r="P31">
        <f t="shared" si="11"/>
        <v>0</v>
      </c>
    </row>
    <row r="32" spans="1:16" ht="16.2" customHeight="1" x14ac:dyDescent="0.3">
      <c r="A32" s="28" t="s">
        <v>24</v>
      </c>
      <c r="B32" s="31">
        <v>0.11414298800719425</v>
      </c>
      <c r="C32" s="31">
        <v>6.806217542337803E-2</v>
      </c>
      <c r="D32" s="31">
        <v>0.6705303081320535</v>
      </c>
      <c r="E32" s="32">
        <v>7.5</v>
      </c>
      <c r="F32" s="32">
        <v>661</v>
      </c>
      <c r="G32" s="33">
        <v>860.18539057414387</v>
      </c>
      <c r="H32" s="34">
        <v>0.2376027950267583</v>
      </c>
      <c r="J32">
        <f t="shared" si="5"/>
        <v>0</v>
      </c>
      <c r="K32">
        <f t="shared" si="6"/>
        <v>1</v>
      </c>
      <c r="L32">
        <f t="shared" si="7"/>
        <v>0</v>
      </c>
      <c r="M32">
        <f t="shared" si="8"/>
        <v>0</v>
      </c>
      <c r="N32">
        <f t="shared" si="9"/>
        <v>0</v>
      </c>
      <c r="O32">
        <f t="shared" si="10"/>
        <v>0</v>
      </c>
      <c r="P32">
        <f t="shared" si="11"/>
        <v>0</v>
      </c>
    </row>
    <row r="33" spans="1:16" ht="16.2" customHeight="1" x14ac:dyDescent="0.3">
      <c r="A33" s="28" t="s">
        <v>25</v>
      </c>
      <c r="B33" s="31">
        <v>0.11237800378445045</v>
      </c>
      <c r="C33" s="31">
        <v>0.46531313904071009</v>
      </c>
      <c r="D33" s="31">
        <v>0.2936481427624551</v>
      </c>
      <c r="E33" s="32">
        <v>8</v>
      </c>
      <c r="F33" s="32">
        <v>1071</v>
      </c>
      <c r="G33" s="33">
        <v>1536.9847050958251</v>
      </c>
      <c r="H33" s="34">
        <v>9.9898634148525789E-2</v>
      </c>
      <c r="J33">
        <f t="shared" si="5"/>
        <v>0</v>
      </c>
      <c r="K33">
        <f t="shared" si="6"/>
        <v>0</v>
      </c>
      <c r="L33">
        <f t="shared" si="7"/>
        <v>0</v>
      </c>
      <c r="M33">
        <f t="shared" si="8"/>
        <v>1</v>
      </c>
      <c r="N33">
        <f t="shared" si="9"/>
        <v>0</v>
      </c>
      <c r="O33">
        <f t="shared" si="10"/>
        <v>0</v>
      </c>
      <c r="P33">
        <f t="shared" si="11"/>
        <v>1</v>
      </c>
    </row>
    <row r="34" spans="1:16" ht="16.2" customHeight="1" x14ac:dyDescent="0.3">
      <c r="A34" s="28" t="s">
        <v>26</v>
      </c>
      <c r="B34" s="31">
        <v>0.16109838824612285</v>
      </c>
      <c r="C34" s="31">
        <v>0.4583758136795823</v>
      </c>
      <c r="D34" s="31">
        <v>1.0157201741468977</v>
      </c>
      <c r="E34" s="32">
        <v>5</v>
      </c>
      <c r="F34" s="32">
        <v>882</v>
      </c>
      <c r="G34" s="33">
        <v>1019.6505835062758</v>
      </c>
      <c r="H34" s="34">
        <v>0.32760019695813281</v>
      </c>
      <c r="J34">
        <f t="shared" si="5"/>
        <v>0</v>
      </c>
      <c r="K34">
        <f t="shared" si="6"/>
        <v>0</v>
      </c>
      <c r="L34">
        <f t="shared" si="7"/>
        <v>1</v>
      </c>
      <c r="M34">
        <f t="shared" si="8"/>
        <v>0</v>
      </c>
      <c r="N34">
        <f t="shared" si="9"/>
        <v>0</v>
      </c>
      <c r="O34">
        <f t="shared" si="10"/>
        <v>0</v>
      </c>
      <c r="P34">
        <f t="shared" si="11"/>
        <v>0</v>
      </c>
    </row>
    <row r="35" spans="1:16" ht="16.2" customHeight="1" x14ac:dyDescent="0.3">
      <c r="A35" s="28" t="s">
        <v>27</v>
      </c>
      <c r="B35" s="31">
        <v>0.132088291835324</v>
      </c>
      <c r="C35" s="31">
        <v>8.8157811021910781E-2</v>
      </c>
      <c r="D35" s="31">
        <v>0.48659381059519163</v>
      </c>
      <c r="E35" s="32">
        <v>7</v>
      </c>
      <c r="F35" s="32">
        <v>690</v>
      </c>
      <c r="G35" s="33">
        <v>1001.5886742081448</v>
      </c>
      <c r="H35" s="34">
        <v>0.19430595139372328</v>
      </c>
      <c r="J35">
        <f t="shared" si="5"/>
        <v>0</v>
      </c>
      <c r="K35">
        <f t="shared" si="6"/>
        <v>1</v>
      </c>
      <c r="L35">
        <f t="shared" si="7"/>
        <v>0</v>
      </c>
      <c r="M35">
        <f t="shared" si="8"/>
        <v>0</v>
      </c>
      <c r="N35">
        <f t="shared" si="9"/>
        <v>0</v>
      </c>
      <c r="O35">
        <f t="shared" si="10"/>
        <v>0</v>
      </c>
      <c r="P35">
        <f t="shared" si="11"/>
        <v>0</v>
      </c>
    </row>
    <row r="36" spans="1:16" ht="16.2" customHeight="1" x14ac:dyDescent="0.3">
      <c r="A36" s="28" t="s">
        <v>28</v>
      </c>
      <c r="B36" s="31">
        <v>6.7017890038889347E-2</v>
      </c>
      <c r="C36" s="31">
        <v>0.13628684907668734</v>
      </c>
      <c r="D36" s="31">
        <v>0.74812872506427641</v>
      </c>
      <c r="E36" s="32">
        <v>7.9</v>
      </c>
      <c r="F36" s="32">
        <v>970</v>
      </c>
      <c r="G36" s="33">
        <v>1199.1123179187787</v>
      </c>
      <c r="H36" s="34">
        <v>0.15162985286608008</v>
      </c>
      <c r="J36">
        <f t="shared" si="5"/>
        <v>0</v>
      </c>
      <c r="K36">
        <f t="shared" si="6"/>
        <v>0</v>
      </c>
      <c r="L36">
        <f t="shared" si="7"/>
        <v>0</v>
      </c>
      <c r="M36">
        <f t="shared" si="8"/>
        <v>0</v>
      </c>
      <c r="N36">
        <f t="shared" si="9"/>
        <v>0</v>
      </c>
      <c r="O36">
        <f t="shared" si="10"/>
        <v>0</v>
      </c>
      <c r="P36">
        <f t="shared" si="11"/>
        <v>0</v>
      </c>
    </row>
    <row r="37" spans="1:16" ht="16.2" customHeight="1" x14ac:dyDescent="0.3">
      <c r="A37" s="28" t="s">
        <v>29</v>
      </c>
      <c r="B37" s="31">
        <v>6.868223368823162E-2</v>
      </c>
      <c r="C37" s="31">
        <v>0.1339431685673336</v>
      </c>
      <c r="D37" s="31">
        <v>1.0544700462798133</v>
      </c>
      <c r="E37" s="32">
        <v>6</v>
      </c>
      <c r="F37" s="32">
        <v>1099</v>
      </c>
      <c r="G37" s="33">
        <v>2149.2546172513762</v>
      </c>
      <c r="H37" s="34">
        <v>0.1861949618347222</v>
      </c>
      <c r="J37">
        <f t="shared" si="5"/>
        <v>0</v>
      </c>
      <c r="K37">
        <f t="shared" si="6"/>
        <v>0</v>
      </c>
      <c r="L37">
        <f t="shared" si="7"/>
        <v>1</v>
      </c>
      <c r="M37">
        <f t="shared" si="8"/>
        <v>0</v>
      </c>
      <c r="N37">
        <f t="shared" si="9"/>
        <v>0</v>
      </c>
      <c r="O37">
        <f t="shared" si="10"/>
        <v>0</v>
      </c>
      <c r="P37">
        <f t="shared" si="11"/>
        <v>0</v>
      </c>
    </row>
    <row r="38" spans="1:16" ht="16.2" customHeight="1" x14ac:dyDescent="0.3">
      <c r="A38" s="28" t="s">
        <v>30</v>
      </c>
      <c r="B38" s="31">
        <v>0.1336260621524803</v>
      </c>
      <c r="C38" s="31">
        <v>0.3599174705573514</v>
      </c>
      <c r="D38" s="31">
        <v>0.67514691753624734</v>
      </c>
      <c r="E38" s="32">
        <v>8</v>
      </c>
      <c r="F38" s="32">
        <v>976.07</v>
      </c>
      <c r="G38" s="33">
        <v>852.44705757456052</v>
      </c>
      <c r="H38" s="34">
        <v>0.22882609376980553</v>
      </c>
      <c r="J38">
        <f t="shared" si="5"/>
        <v>0</v>
      </c>
      <c r="K38">
        <f t="shared" si="6"/>
        <v>0</v>
      </c>
      <c r="L38">
        <f t="shared" si="7"/>
        <v>0</v>
      </c>
      <c r="M38">
        <f t="shared" si="8"/>
        <v>1</v>
      </c>
      <c r="N38">
        <f t="shared" si="9"/>
        <v>0</v>
      </c>
      <c r="O38">
        <f t="shared" si="10"/>
        <v>0</v>
      </c>
      <c r="P38">
        <f t="shared" si="11"/>
        <v>0</v>
      </c>
    </row>
    <row r="39" spans="1:16" ht="16.2" customHeight="1" x14ac:dyDescent="0.3">
      <c r="A39" s="28" t="s">
        <v>31</v>
      </c>
      <c r="B39" s="31">
        <v>3.8872660186568257E-2</v>
      </c>
      <c r="C39" s="31">
        <v>0.13728705616450643</v>
      </c>
      <c r="D39" s="31">
        <v>1.1883661983603311</v>
      </c>
      <c r="E39" s="32">
        <v>6.9</v>
      </c>
      <c r="F39" s="32">
        <v>846</v>
      </c>
      <c r="G39" s="33">
        <v>965.91569327424122</v>
      </c>
      <c r="H39" s="34">
        <v>0.19261255078515438</v>
      </c>
      <c r="J39">
        <f t="shared" si="5"/>
        <v>0</v>
      </c>
      <c r="K39">
        <f t="shared" si="6"/>
        <v>0</v>
      </c>
      <c r="L39">
        <f t="shared" si="7"/>
        <v>1</v>
      </c>
      <c r="M39">
        <f t="shared" si="8"/>
        <v>0</v>
      </c>
      <c r="N39">
        <f t="shared" si="9"/>
        <v>0</v>
      </c>
      <c r="O39">
        <f t="shared" si="10"/>
        <v>0</v>
      </c>
      <c r="P39">
        <f t="shared" si="11"/>
        <v>0</v>
      </c>
    </row>
    <row r="40" spans="1:16" ht="16.2" customHeight="1" x14ac:dyDescent="0.3">
      <c r="A40" s="28" t="s">
        <v>32</v>
      </c>
      <c r="B40" s="31">
        <v>0.15159524519963438</v>
      </c>
      <c r="C40" s="31">
        <v>0.17533716186469464</v>
      </c>
      <c r="D40" s="31">
        <v>0.17422097736159056</v>
      </c>
      <c r="E40" s="32">
        <v>7.5</v>
      </c>
      <c r="F40" s="32">
        <v>724.18</v>
      </c>
      <c r="G40" s="33">
        <v>877.38632371501978</v>
      </c>
      <c r="H40" s="34">
        <v>0.20288027397856082</v>
      </c>
      <c r="J40">
        <f t="shared" si="5"/>
        <v>0</v>
      </c>
      <c r="K40">
        <f t="shared" si="6"/>
        <v>0</v>
      </c>
      <c r="L40">
        <f t="shared" si="7"/>
        <v>0</v>
      </c>
      <c r="M40">
        <f t="shared" si="8"/>
        <v>0</v>
      </c>
      <c r="N40">
        <f t="shared" si="9"/>
        <v>0</v>
      </c>
      <c r="O40">
        <f t="shared" si="10"/>
        <v>0</v>
      </c>
      <c r="P40">
        <f t="shared" si="11"/>
        <v>0</v>
      </c>
    </row>
    <row r="41" spans="1:16" ht="16.2" customHeight="1" x14ac:dyDescent="0.3">
      <c r="A41" s="28" t="s">
        <v>33</v>
      </c>
      <c r="B41" s="31">
        <v>1.5205610124990126E-2</v>
      </c>
      <c r="C41" s="31">
        <v>8.0198280460288374E-2</v>
      </c>
      <c r="D41" s="31">
        <v>0.820440367462971</v>
      </c>
      <c r="E41" s="32">
        <v>7.9</v>
      </c>
      <c r="F41" s="32">
        <v>976</v>
      </c>
      <c r="G41" s="33">
        <v>1822.0283830455271</v>
      </c>
      <c r="H41" s="34">
        <v>0.11288472113677081</v>
      </c>
      <c r="J41">
        <f t="shared" si="5"/>
        <v>1</v>
      </c>
      <c r="K41">
        <f t="shared" si="6"/>
        <v>1</v>
      </c>
      <c r="L41">
        <f t="shared" si="7"/>
        <v>0</v>
      </c>
      <c r="M41">
        <f t="shared" si="8"/>
        <v>0</v>
      </c>
      <c r="N41">
        <f t="shared" si="9"/>
        <v>0</v>
      </c>
      <c r="O41">
        <f t="shared" si="10"/>
        <v>0</v>
      </c>
      <c r="P41">
        <f t="shared" si="11"/>
        <v>1</v>
      </c>
    </row>
    <row r="42" spans="1:16" ht="16.2" customHeight="1" x14ac:dyDescent="0.3">
      <c r="A42" s="28" t="s">
        <v>34</v>
      </c>
      <c r="B42" s="31">
        <v>0.12222332175249903</v>
      </c>
      <c r="C42" s="31">
        <v>0.57399273442162213</v>
      </c>
      <c r="D42" s="31">
        <v>0.14700656586038591</v>
      </c>
      <c r="E42" s="32">
        <v>5.8</v>
      </c>
      <c r="F42" s="32">
        <v>725</v>
      </c>
      <c r="G42" s="33">
        <v>970.80835370551051</v>
      </c>
      <c r="H42" s="34">
        <v>0.14073310627913552</v>
      </c>
      <c r="J42">
        <f t="shared" si="5"/>
        <v>0</v>
      </c>
      <c r="K42">
        <f t="shared" si="6"/>
        <v>0</v>
      </c>
      <c r="L42">
        <f t="shared" si="7"/>
        <v>0</v>
      </c>
      <c r="M42">
        <f t="shared" si="8"/>
        <v>0</v>
      </c>
      <c r="N42">
        <f t="shared" si="9"/>
        <v>0</v>
      </c>
      <c r="O42">
        <f t="shared" si="10"/>
        <v>0</v>
      </c>
      <c r="P42">
        <f t="shared" si="11"/>
        <v>0</v>
      </c>
    </row>
    <row r="43" spans="1:16" ht="16.2" customHeight="1" x14ac:dyDescent="0.3">
      <c r="A43" s="28" t="s">
        <v>35</v>
      </c>
      <c r="B43" s="31">
        <v>8.393242961593339E-2</v>
      </c>
      <c r="C43" s="31">
        <v>0.38577925042107686</v>
      </c>
      <c r="D43" s="31">
        <v>0.7670639819487356</v>
      </c>
      <c r="E43" s="32">
        <v>8.5</v>
      </c>
      <c r="F43" s="32">
        <v>1039</v>
      </c>
      <c r="G43" s="33">
        <v>1342.077671196455</v>
      </c>
      <c r="H43" s="34">
        <v>0.20013127253429602</v>
      </c>
      <c r="J43">
        <f t="shared" si="5"/>
        <v>0</v>
      </c>
      <c r="K43">
        <f t="shared" si="6"/>
        <v>0</v>
      </c>
      <c r="L43">
        <f t="shared" si="7"/>
        <v>0</v>
      </c>
      <c r="M43">
        <f t="shared" si="8"/>
        <v>1</v>
      </c>
      <c r="N43">
        <f t="shared" si="9"/>
        <v>0</v>
      </c>
      <c r="O43">
        <f t="shared" si="10"/>
        <v>0</v>
      </c>
      <c r="P43">
        <f t="shared" si="11"/>
        <v>0</v>
      </c>
    </row>
    <row r="44" spans="1:16" ht="16.2" customHeight="1" x14ac:dyDescent="0.3">
      <c r="A44" s="28" t="s">
        <v>36</v>
      </c>
      <c r="B44" s="31">
        <v>7.1808386764554213E-2</v>
      </c>
      <c r="C44" s="31">
        <v>0.30741379746274494</v>
      </c>
      <c r="D44" s="31">
        <v>0.91181048148583277</v>
      </c>
      <c r="E44" s="32">
        <v>7.3</v>
      </c>
      <c r="F44" s="32">
        <v>989</v>
      </c>
      <c r="G44" s="33">
        <v>1115.3099077050874</v>
      </c>
      <c r="H44" s="34">
        <v>0.16782338657882348</v>
      </c>
      <c r="J44">
        <f t="shared" si="5"/>
        <v>0</v>
      </c>
      <c r="K44">
        <f t="shared" si="6"/>
        <v>0</v>
      </c>
      <c r="L44">
        <f t="shared" si="7"/>
        <v>0</v>
      </c>
      <c r="M44">
        <f t="shared" si="8"/>
        <v>0</v>
      </c>
      <c r="N44">
        <f t="shared" si="9"/>
        <v>0</v>
      </c>
      <c r="O44">
        <f t="shared" si="10"/>
        <v>0</v>
      </c>
      <c r="P44">
        <f t="shared" si="11"/>
        <v>0</v>
      </c>
    </row>
    <row r="45" spans="1:16" ht="16.2" customHeight="1" x14ac:dyDescent="0.3">
      <c r="A45" s="28" t="s">
        <v>37</v>
      </c>
      <c r="B45" s="31">
        <v>6.3261150142544603E-2</v>
      </c>
      <c r="C45" s="31">
        <v>0.24404553213163394</v>
      </c>
      <c r="D45" s="31">
        <v>0.51196157036494627</v>
      </c>
      <c r="E45" s="32">
        <v>7</v>
      </c>
      <c r="F45" s="32">
        <v>787</v>
      </c>
      <c r="G45" s="33">
        <v>942.03441776746433</v>
      </c>
      <c r="H45" s="34">
        <v>0.20751951907871252</v>
      </c>
      <c r="J45">
        <f t="shared" si="5"/>
        <v>0</v>
      </c>
      <c r="K45">
        <f t="shared" si="6"/>
        <v>0</v>
      </c>
      <c r="L45">
        <f t="shared" si="7"/>
        <v>0</v>
      </c>
      <c r="M45">
        <f t="shared" si="8"/>
        <v>0</v>
      </c>
      <c r="N45">
        <f t="shared" si="9"/>
        <v>0</v>
      </c>
      <c r="O45">
        <f t="shared" si="10"/>
        <v>0</v>
      </c>
      <c r="P45">
        <f t="shared" si="11"/>
        <v>0</v>
      </c>
    </row>
    <row r="46" spans="1:16" ht="16.2" customHeight="1" x14ac:dyDescent="0.3">
      <c r="A46" s="28" t="s">
        <v>38</v>
      </c>
      <c r="B46" s="31">
        <v>0.10266425601405281</v>
      </c>
      <c r="C46" s="31">
        <v>0.26093787302019805</v>
      </c>
      <c r="D46" s="31">
        <v>1.3319748989683362</v>
      </c>
      <c r="E46" s="32">
        <v>7.6</v>
      </c>
      <c r="F46" s="32">
        <v>812.34</v>
      </c>
      <c r="G46" s="33">
        <v>961.13978499324367</v>
      </c>
      <c r="H46" s="34">
        <v>0.35510710178398897</v>
      </c>
      <c r="J46">
        <f t="shared" si="5"/>
        <v>0</v>
      </c>
      <c r="K46">
        <f t="shared" si="6"/>
        <v>0</v>
      </c>
      <c r="L46">
        <f t="shared" si="7"/>
        <v>1</v>
      </c>
      <c r="M46">
        <f t="shared" si="8"/>
        <v>0</v>
      </c>
      <c r="N46">
        <f t="shared" si="9"/>
        <v>0</v>
      </c>
      <c r="O46">
        <f t="shared" si="10"/>
        <v>0</v>
      </c>
      <c r="P46">
        <f t="shared" si="11"/>
        <v>0</v>
      </c>
    </row>
    <row r="47" spans="1:16" ht="16.2" customHeight="1" x14ac:dyDescent="0.3">
      <c r="A47" s="28" t="s">
        <v>39</v>
      </c>
      <c r="B47" s="31">
        <v>8.8906313506023224E-2</v>
      </c>
      <c r="C47" s="31">
        <v>0.21123689996917741</v>
      </c>
      <c r="D47" s="31">
        <v>0.87453416017154018</v>
      </c>
      <c r="E47" s="32">
        <v>8</v>
      </c>
      <c r="F47" s="32">
        <v>818.64</v>
      </c>
      <c r="G47" s="33">
        <v>780.21980210224331</v>
      </c>
      <c r="H47" s="34">
        <v>0.28879037979232691</v>
      </c>
      <c r="J47">
        <f t="shared" si="5"/>
        <v>0</v>
      </c>
      <c r="K47">
        <f t="shared" si="6"/>
        <v>0</v>
      </c>
      <c r="L47">
        <f t="shared" si="7"/>
        <v>0</v>
      </c>
      <c r="M47">
        <f t="shared" si="8"/>
        <v>1</v>
      </c>
      <c r="N47">
        <f t="shared" si="9"/>
        <v>0</v>
      </c>
      <c r="O47">
        <f t="shared" si="10"/>
        <v>1</v>
      </c>
      <c r="P47">
        <f t="shared" si="11"/>
        <v>0</v>
      </c>
    </row>
    <row r="48" spans="1:16" ht="16.2" customHeight="1" x14ac:dyDescent="0.3">
      <c r="A48" s="28" t="s">
        <v>40</v>
      </c>
      <c r="B48" s="31">
        <v>7.1825765527353896E-2</v>
      </c>
      <c r="C48" s="31">
        <v>0.14104146056219979</v>
      </c>
      <c r="D48" s="31">
        <v>0.63599095280957674</v>
      </c>
      <c r="E48" s="32">
        <v>6</v>
      </c>
      <c r="F48" s="32">
        <v>566.75</v>
      </c>
      <c r="G48" s="33">
        <v>970.21992627561485</v>
      </c>
      <c r="H48" s="34">
        <v>0.1862411372236952</v>
      </c>
      <c r="J48">
        <f t="shared" si="5"/>
        <v>0</v>
      </c>
      <c r="K48">
        <f t="shared" si="6"/>
        <v>0</v>
      </c>
      <c r="L48">
        <f t="shared" si="7"/>
        <v>0</v>
      </c>
      <c r="M48">
        <f t="shared" si="8"/>
        <v>0</v>
      </c>
      <c r="N48">
        <f t="shared" si="9"/>
        <v>0</v>
      </c>
      <c r="O48">
        <f t="shared" si="10"/>
        <v>0</v>
      </c>
      <c r="P48">
        <f t="shared" si="11"/>
        <v>0</v>
      </c>
    </row>
    <row r="49" spans="1:16" ht="16.2" customHeight="1" x14ac:dyDescent="0.3">
      <c r="A49" s="28" t="s">
        <v>41</v>
      </c>
      <c r="B49" s="31">
        <v>0.18431282186455744</v>
      </c>
      <c r="C49" s="31">
        <v>0.36280286161707598</v>
      </c>
      <c r="D49" s="31">
        <v>0.25111803757906032</v>
      </c>
      <c r="E49" s="32">
        <v>7</v>
      </c>
      <c r="F49" s="32">
        <v>627</v>
      </c>
      <c r="G49" s="33">
        <v>912.71439134814443</v>
      </c>
      <c r="H49" s="34">
        <v>0.14939896491485552</v>
      </c>
      <c r="J49">
        <f t="shared" si="5"/>
        <v>0</v>
      </c>
      <c r="K49">
        <f t="shared" si="6"/>
        <v>0</v>
      </c>
      <c r="L49">
        <f t="shared" si="7"/>
        <v>0</v>
      </c>
      <c r="M49">
        <f t="shared" si="8"/>
        <v>0</v>
      </c>
      <c r="N49">
        <f t="shared" si="9"/>
        <v>0</v>
      </c>
      <c r="O49">
        <f t="shared" si="10"/>
        <v>0</v>
      </c>
      <c r="P49">
        <f t="shared" si="11"/>
        <v>0</v>
      </c>
    </row>
    <row r="50" spans="1:16" ht="16.2" customHeight="1" x14ac:dyDescent="0.3">
      <c r="A50" s="28" t="s">
        <v>42</v>
      </c>
      <c r="B50" s="31">
        <v>8.5511742591445838E-2</v>
      </c>
      <c r="C50" s="31">
        <v>0.44723932979362335</v>
      </c>
      <c r="D50" s="31">
        <v>0.6701329928975126</v>
      </c>
      <c r="E50" s="32">
        <v>7</v>
      </c>
      <c r="F50" s="32">
        <v>1295</v>
      </c>
      <c r="G50" s="33">
        <v>1678.5280491036922</v>
      </c>
      <c r="H50" s="34">
        <v>0.20531789569752087</v>
      </c>
      <c r="J50">
        <f t="shared" si="5"/>
        <v>0</v>
      </c>
      <c r="K50">
        <f t="shared" si="6"/>
        <v>0</v>
      </c>
      <c r="L50">
        <f t="shared" si="7"/>
        <v>0</v>
      </c>
      <c r="M50">
        <f t="shared" si="8"/>
        <v>0</v>
      </c>
      <c r="N50">
        <f t="shared" si="9"/>
        <v>1</v>
      </c>
      <c r="O50">
        <f t="shared" si="10"/>
        <v>0</v>
      </c>
      <c r="P50">
        <f t="shared" si="11"/>
        <v>0</v>
      </c>
    </row>
    <row r="51" spans="1:16" ht="16.2" customHeight="1" x14ac:dyDescent="0.3">
      <c r="A51" s="28" t="s">
        <v>43</v>
      </c>
      <c r="B51" s="31">
        <v>0.14605187571255474</v>
      </c>
      <c r="C51" s="31">
        <v>0.29843915419649214</v>
      </c>
      <c r="D51" s="31">
        <v>1.0501621711254088</v>
      </c>
      <c r="E51" s="32">
        <v>8</v>
      </c>
      <c r="F51" s="32">
        <v>944</v>
      </c>
      <c r="G51" s="33">
        <v>951.51180816841759</v>
      </c>
      <c r="H51" s="34">
        <v>0.20154162484720697</v>
      </c>
      <c r="J51">
        <f t="shared" si="5"/>
        <v>0</v>
      </c>
      <c r="K51">
        <f t="shared" si="6"/>
        <v>0</v>
      </c>
      <c r="L51">
        <f t="shared" si="7"/>
        <v>1</v>
      </c>
      <c r="M51">
        <f t="shared" si="8"/>
        <v>1</v>
      </c>
      <c r="N51">
        <f t="shared" si="9"/>
        <v>0</v>
      </c>
      <c r="O51">
        <f t="shared" si="10"/>
        <v>0</v>
      </c>
      <c r="P51">
        <f t="shared" si="11"/>
        <v>0</v>
      </c>
    </row>
    <row r="52" spans="1:16" ht="16.2" customHeight="1" x14ac:dyDescent="0.3">
      <c r="A52" s="28" t="s">
        <v>44</v>
      </c>
      <c r="B52" s="31">
        <v>4.5034774832973759E-2</v>
      </c>
      <c r="C52" s="31">
        <v>0.10272293100801545</v>
      </c>
      <c r="D52" s="31">
        <v>0.32489540595756278</v>
      </c>
      <c r="E52" s="32">
        <v>6.9</v>
      </c>
      <c r="F52" s="32">
        <v>1007.56</v>
      </c>
      <c r="G52" s="33">
        <v>1612.2879303932209</v>
      </c>
      <c r="H52" s="34">
        <v>0.17611864493650528</v>
      </c>
      <c r="J52">
        <f t="shared" si="5"/>
        <v>0</v>
      </c>
      <c r="K52">
        <f t="shared" si="6"/>
        <v>1</v>
      </c>
      <c r="L52">
        <f t="shared" si="7"/>
        <v>0</v>
      </c>
      <c r="M52">
        <f t="shared" si="8"/>
        <v>0</v>
      </c>
      <c r="N52">
        <f t="shared" si="9"/>
        <v>0</v>
      </c>
      <c r="O52">
        <f t="shared" si="10"/>
        <v>0</v>
      </c>
      <c r="P52">
        <f t="shared" si="11"/>
        <v>0</v>
      </c>
    </row>
    <row r="53" spans="1:16" ht="16.2" customHeight="1" x14ac:dyDescent="0.3">
      <c r="A53" s="28" t="s">
        <v>45</v>
      </c>
      <c r="B53" s="31">
        <v>8.0812536001064E-2</v>
      </c>
      <c r="C53" s="31">
        <v>0.10282256873261356</v>
      </c>
      <c r="D53" s="31">
        <v>0.45660051319101974</v>
      </c>
      <c r="E53" s="32">
        <v>7.8</v>
      </c>
      <c r="F53" s="32">
        <v>819</v>
      </c>
      <c r="G53" s="33">
        <v>1444.5637690641638</v>
      </c>
      <c r="H53" s="34">
        <v>9.4510722452420995E-2</v>
      </c>
      <c r="J53">
        <f t="shared" si="5"/>
        <v>0</v>
      </c>
      <c r="K53">
        <f t="shared" si="6"/>
        <v>1</v>
      </c>
      <c r="L53">
        <f t="shared" si="7"/>
        <v>0</v>
      </c>
      <c r="M53">
        <f t="shared" si="8"/>
        <v>0</v>
      </c>
      <c r="N53">
        <f t="shared" si="9"/>
        <v>0</v>
      </c>
      <c r="O53">
        <f t="shared" si="10"/>
        <v>0</v>
      </c>
      <c r="P53">
        <f t="shared" si="11"/>
        <v>1</v>
      </c>
    </row>
    <row r="54" spans="1:16" ht="16.2" customHeight="1" x14ac:dyDescent="0.3">
      <c r="A54" s="28" t="s">
        <v>46</v>
      </c>
      <c r="B54" s="31">
        <v>9.7961577082574011E-2</v>
      </c>
      <c r="C54" s="31">
        <v>0.70278803247015442</v>
      </c>
      <c r="D54" s="31">
        <v>0.28012453537194987</v>
      </c>
      <c r="E54" s="32">
        <v>8</v>
      </c>
      <c r="F54" s="32">
        <v>1134</v>
      </c>
      <c r="G54" s="33">
        <v>1410.5681376835632</v>
      </c>
      <c r="H54" s="34">
        <v>0.17346650753252091</v>
      </c>
      <c r="J54">
        <f t="shared" si="5"/>
        <v>0</v>
      </c>
      <c r="K54">
        <f t="shared" si="6"/>
        <v>0</v>
      </c>
      <c r="L54">
        <f t="shared" si="7"/>
        <v>0</v>
      </c>
      <c r="M54">
        <f t="shared" si="8"/>
        <v>1</v>
      </c>
      <c r="N54">
        <f t="shared" si="9"/>
        <v>0</v>
      </c>
      <c r="O54">
        <f t="shared" si="10"/>
        <v>0</v>
      </c>
      <c r="P54">
        <f t="shared" si="11"/>
        <v>0</v>
      </c>
    </row>
    <row r="55" spans="1:16" ht="16.2" customHeight="1" x14ac:dyDescent="0.3">
      <c r="A55" s="28" t="s">
        <v>47</v>
      </c>
      <c r="B55" s="31">
        <v>0.15071611010978317</v>
      </c>
      <c r="C55" s="31">
        <v>0.80415079301288106</v>
      </c>
      <c r="D55" s="31">
        <v>0.35472611629303835</v>
      </c>
      <c r="E55" s="32">
        <v>5</v>
      </c>
      <c r="F55" s="32">
        <v>881.61</v>
      </c>
      <c r="G55" s="33">
        <v>1538.0935681658009</v>
      </c>
      <c r="H55" s="34">
        <v>0.13648552908542616</v>
      </c>
      <c r="J55">
        <f t="shared" si="5"/>
        <v>0</v>
      </c>
      <c r="K55">
        <f t="shared" si="6"/>
        <v>0</v>
      </c>
      <c r="L55">
        <f t="shared" si="7"/>
        <v>0</v>
      </c>
      <c r="M55">
        <f t="shared" si="8"/>
        <v>0</v>
      </c>
      <c r="N55">
        <f t="shared" si="9"/>
        <v>0</v>
      </c>
      <c r="O55">
        <f t="shared" si="10"/>
        <v>0</v>
      </c>
      <c r="P55">
        <f t="shared" si="11"/>
        <v>0</v>
      </c>
    </row>
    <row r="56" spans="1:16" ht="16.2" customHeight="1" x14ac:dyDescent="0.3">
      <c r="A56" s="28" t="s">
        <v>48</v>
      </c>
      <c r="B56" s="31">
        <v>5.0485998991335775E-3</v>
      </c>
      <c r="C56" s="31">
        <v>0.58169813467882669</v>
      </c>
      <c r="D56" s="31">
        <v>0.51395903635060525</v>
      </c>
      <c r="E56" s="32">
        <v>0</v>
      </c>
      <c r="F56" s="32">
        <v>1228</v>
      </c>
      <c r="G56" s="33">
        <v>2183.104274437102</v>
      </c>
      <c r="H56" s="34">
        <v>0.17919183312316872</v>
      </c>
      <c r="J56">
        <f t="shared" si="5"/>
        <v>1</v>
      </c>
      <c r="K56">
        <f t="shared" si="6"/>
        <v>0</v>
      </c>
      <c r="L56">
        <f t="shared" si="7"/>
        <v>0</v>
      </c>
      <c r="M56">
        <f t="shared" si="8"/>
        <v>0</v>
      </c>
      <c r="N56">
        <f t="shared" si="9"/>
        <v>1</v>
      </c>
      <c r="O56">
        <f t="shared" si="10"/>
        <v>0</v>
      </c>
      <c r="P56">
        <f t="shared" si="11"/>
        <v>0</v>
      </c>
    </row>
    <row r="57" spans="1:16" ht="16.2" customHeight="1" x14ac:dyDescent="0.3">
      <c r="A57" s="28" t="s">
        <v>49</v>
      </c>
      <c r="B57" s="31">
        <v>0.12699276449352978</v>
      </c>
      <c r="C57" s="31">
        <v>0.41456785654297973</v>
      </c>
      <c r="D57" s="31">
        <v>0.11568480139431118</v>
      </c>
      <c r="E57" s="32">
        <v>6.9</v>
      </c>
      <c r="F57" s="32">
        <v>875</v>
      </c>
      <c r="G57" s="33">
        <v>1291.4070101351354</v>
      </c>
      <c r="H57" s="34">
        <v>8.4945558572111446E-2</v>
      </c>
      <c r="J57">
        <f t="shared" si="5"/>
        <v>0</v>
      </c>
      <c r="K57">
        <f t="shared" si="6"/>
        <v>0</v>
      </c>
      <c r="L57">
        <f t="shared" si="7"/>
        <v>0</v>
      </c>
      <c r="M57">
        <f t="shared" si="8"/>
        <v>0</v>
      </c>
      <c r="N57">
        <f t="shared" si="9"/>
        <v>0</v>
      </c>
      <c r="O57">
        <f t="shared" si="10"/>
        <v>0</v>
      </c>
      <c r="P57">
        <f t="shared" si="11"/>
        <v>1</v>
      </c>
    </row>
    <row r="58" spans="1:16" ht="16.2" customHeight="1" x14ac:dyDescent="0.3">
      <c r="A58" s="28" t="s">
        <v>50</v>
      </c>
      <c r="B58" s="31">
        <v>9.4824763095934281E-2</v>
      </c>
      <c r="C58" s="31">
        <v>0.32481176325911232</v>
      </c>
      <c r="D58" s="31">
        <v>0.21655448850276476</v>
      </c>
      <c r="E58" s="32">
        <v>8</v>
      </c>
      <c r="F58" s="32">
        <v>1071</v>
      </c>
      <c r="G58" s="33">
        <v>958.96435914714698</v>
      </c>
      <c r="H58" s="34">
        <v>0.21323326528733566</v>
      </c>
      <c r="J58">
        <f t="shared" si="5"/>
        <v>0</v>
      </c>
      <c r="K58">
        <f t="shared" si="6"/>
        <v>0</v>
      </c>
      <c r="L58">
        <f t="shared" si="7"/>
        <v>0</v>
      </c>
      <c r="M58">
        <f t="shared" si="8"/>
        <v>1</v>
      </c>
      <c r="N58">
        <f t="shared" si="9"/>
        <v>0</v>
      </c>
      <c r="O58">
        <f t="shared" si="10"/>
        <v>0</v>
      </c>
      <c r="P58">
        <f t="shared" si="11"/>
        <v>0</v>
      </c>
    </row>
    <row r="59" spans="1:16" ht="16.2" customHeight="1" x14ac:dyDescent="0.3">
      <c r="A59" s="28" t="s">
        <v>51</v>
      </c>
      <c r="B59" s="31">
        <v>8.5281861643941553E-2</v>
      </c>
      <c r="C59" s="31">
        <v>0.21010450449114709</v>
      </c>
      <c r="D59" s="31">
        <v>0.60420987163651096</v>
      </c>
      <c r="E59" s="32">
        <v>7.2</v>
      </c>
      <c r="F59" s="32">
        <v>693</v>
      </c>
      <c r="G59" s="33">
        <v>1160.2617789692642</v>
      </c>
      <c r="H59" s="34">
        <v>0.19171807627145684</v>
      </c>
      <c r="J59">
        <f t="shared" si="5"/>
        <v>0</v>
      </c>
      <c r="K59">
        <f t="shared" si="6"/>
        <v>0</v>
      </c>
      <c r="L59">
        <f t="shared" si="7"/>
        <v>0</v>
      </c>
      <c r="M59">
        <f t="shared" si="8"/>
        <v>0</v>
      </c>
      <c r="N59">
        <f t="shared" si="9"/>
        <v>0</v>
      </c>
      <c r="O59">
        <f t="shared" si="10"/>
        <v>0</v>
      </c>
      <c r="P59">
        <f t="shared" si="11"/>
        <v>0</v>
      </c>
    </row>
    <row r="60" spans="1:16" ht="16.2" customHeight="1" x14ac:dyDescent="0.3">
      <c r="A60" s="28" t="s">
        <v>52</v>
      </c>
      <c r="B60" s="31">
        <v>0.11338415572852469</v>
      </c>
      <c r="C60" s="31">
        <v>0.15881335226554966</v>
      </c>
      <c r="D60" s="31">
        <v>0.48615504506319679</v>
      </c>
      <c r="E60" s="32">
        <v>7.3</v>
      </c>
      <c r="F60" s="32">
        <v>950</v>
      </c>
      <c r="G60" s="33">
        <v>993.22131588635466</v>
      </c>
      <c r="H60" s="34">
        <v>0.20401786807791555</v>
      </c>
      <c r="J60">
        <f t="shared" si="5"/>
        <v>0</v>
      </c>
      <c r="K60">
        <f t="shared" si="6"/>
        <v>0</v>
      </c>
      <c r="L60">
        <f t="shared" si="7"/>
        <v>0</v>
      </c>
      <c r="M60">
        <f t="shared" si="8"/>
        <v>0</v>
      </c>
      <c r="N60">
        <f t="shared" si="9"/>
        <v>0</v>
      </c>
      <c r="O60">
        <f t="shared" si="10"/>
        <v>0</v>
      </c>
      <c r="P60">
        <f t="shared" si="11"/>
        <v>0</v>
      </c>
    </row>
    <row r="61" spans="1:16" ht="16.2" customHeight="1" x14ac:dyDescent="0.3">
      <c r="A61" s="28" t="s">
        <v>53</v>
      </c>
      <c r="B61" s="31">
        <v>5.1785911247979932E-2</v>
      </c>
      <c r="C61" s="31">
        <v>-3.1988286041197411E-2</v>
      </c>
      <c r="D61" s="31">
        <v>0.2765363678706757</v>
      </c>
      <c r="E61" s="32">
        <v>7.8</v>
      </c>
      <c r="F61" s="32">
        <v>881.61</v>
      </c>
      <c r="G61" s="33">
        <v>1661.101672674786</v>
      </c>
      <c r="H61" s="34">
        <v>0.17921556175887887</v>
      </c>
      <c r="J61">
        <f t="shared" si="5"/>
        <v>0</v>
      </c>
      <c r="K61">
        <f t="shared" si="6"/>
        <v>1</v>
      </c>
      <c r="L61">
        <f t="shared" si="7"/>
        <v>0</v>
      </c>
      <c r="M61">
        <f t="shared" si="8"/>
        <v>0</v>
      </c>
      <c r="N61">
        <f t="shared" si="9"/>
        <v>0</v>
      </c>
      <c r="O61">
        <f t="shared" si="10"/>
        <v>0</v>
      </c>
      <c r="P61">
        <f t="shared" si="11"/>
        <v>0</v>
      </c>
    </row>
    <row r="62" spans="1:16" ht="16.2" customHeight="1" x14ac:dyDescent="0.3">
      <c r="A62" s="28" t="s">
        <v>54</v>
      </c>
      <c r="B62" s="31">
        <v>0.15983956690638854</v>
      </c>
      <c r="C62" s="31">
        <v>1.1469338756608447</v>
      </c>
      <c r="D62" s="31">
        <v>5.206546624319347E-2</v>
      </c>
      <c r="E62" s="32">
        <v>7.5</v>
      </c>
      <c r="F62" s="32">
        <v>929</v>
      </c>
      <c r="G62" s="33">
        <v>866.54021251203051</v>
      </c>
      <c r="H62" s="34">
        <v>0.19239087344726269</v>
      </c>
      <c r="J62">
        <f t="shared" si="5"/>
        <v>0</v>
      </c>
      <c r="K62">
        <f t="shared" si="6"/>
        <v>0</v>
      </c>
      <c r="L62">
        <f t="shared" si="7"/>
        <v>0</v>
      </c>
      <c r="M62">
        <f t="shared" si="8"/>
        <v>0</v>
      </c>
      <c r="N62">
        <f t="shared" si="9"/>
        <v>0</v>
      </c>
      <c r="O62">
        <f t="shared" si="10"/>
        <v>0</v>
      </c>
      <c r="P62">
        <f t="shared" si="11"/>
        <v>0</v>
      </c>
    </row>
    <row r="63" spans="1:16" ht="16.2" customHeight="1" x14ac:dyDescent="0.3">
      <c r="A63" s="28" t="s">
        <v>55</v>
      </c>
      <c r="B63" s="31">
        <v>0.16479622485137116</v>
      </c>
      <c r="C63" s="31">
        <v>0.47215524505950351</v>
      </c>
      <c r="D63" s="31">
        <v>0.16429497569146542</v>
      </c>
      <c r="E63" s="32">
        <v>6</v>
      </c>
      <c r="F63" s="32">
        <v>850</v>
      </c>
      <c r="G63" s="33">
        <v>1183.4030888507721</v>
      </c>
      <c r="H63" s="34">
        <v>0.18616384953418799</v>
      </c>
      <c r="J63">
        <f t="shared" si="5"/>
        <v>0</v>
      </c>
      <c r="K63">
        <f t="shared" si="6"/>
        <v>0</v>
      </c>
      <c r="L63">
        <f t="shared" si="7"/>
        <v>0</v>
      </c>
      <c r="M63">
        <f t="shared" si="8"/>
        <v>0</v>
      </c>
      <c r="N63">
        <f t="shared" si="9"/>
        <v>0</v>
      </c>
      <c r="O63">
        <f t="shared" si="10"/>
        <v>0</v>
      </c>
      <c r="P63">
        <f t="shared" si="11"/>
        <v>0</v>
      </c>
    </row>
    <row r="64" spans="1:16" ht="16.2" customHeight="1" x14ac:dyDescent="0.3">
      <c r="A64" s="28" t="s">
        <v>56</v>
      </c>
      <c r="B64" s="31">
        <v>0.10286465709346818</v>
      </c>
      <c r="C64" s="31">
        <v>0.38476437404208325</v>
      </c>
      <c r="D64" s="31">
        <v>0.5998872965341735</v>
      </c>
      <c r="E64" s="32">
        <v>6.9</v>
      </c>
      <c r="F64" s="32">
        <v>750</v>
      </c>
      <c r="G64" s="33">
        <v>834.42372660498609</v>
      </c>
      <c r="H64" s="34">
        <v>0.10538877915358506</v>
      </c>
      <c r="J64">
        <f t="shared" si="5"/>
        <v>0</v>
      </c>
      <c r="K64">
        <f t="shared" si="6"/>
        <v>0</v>
      </c>
      <c r="L64">
        <f t="shared" si="7"/>
        <v>0</v>
      </c>
      <c r="M64">
        <f t="shared" si="8"/>
        <v>0</v>
      </c>
      <c r="N64">
        <f t="shared" si="9"/>
        <v>0</v>
      </c>
      <c r="O64">
        <f t="shared" si="10"/>
        <v>0</v>
      </c>
      <c r="P64">
        <f t="shared" si="11"/>
        <v>1</v>
      </c>
    </row>
    <row r="65" spans="1:16" ht="16.2" customHeight="1" x14ac:dyDescent="0.3">
      <c r="A65" s="28" t="s">
        <v>57</v>
      </c>
      <c r="B65" s="31">
        <v>0.13289067111434624</v>
      </c>
      <c r="C65" s="31">
        <v>0.43154721169901195</v>
      </c>
      <c r="D65" s="31">
        <v>0.40250872477857658</v>
      </c>
      <c r="E65" s="32">
        <v>8</v>
      </c>
      <c r="F65" s="32">
        <v>875.31</v>
      </c>
      <c r="G65" s="33">
        <v>1256.812999775168</v>
      </c>
      <c r="H65" s="34">
        <v>0.14678374947683231</v>
      </c>
      <c r="J65">
        <f t="shared" si="5"/>
        <v>0</v>
      </c>
      <c r="K65">
        <f t="shared" si="6"/>
        <v>0</v>
      </c>
      <c r="L65">
        <f t="shared" si="7"/>
        <v>0</v>
      </c>
      <c r="M65">
        <f t="shared" si="8"/>
        <v>1</v>
      </c>
      <c r="N65">
        <f t="shared" si="9"/>
        <v>0</v>
      </c>
      <c r="O65">
        <f t="shared" si="10"/>
        <v>0</v>
      </c>
      <c r="P65">
        <f t="shared" si="11"/>
        <v>0</v>
      </c>
    </row>
    <row r="66" spans="1:16" ht="16.2" customHeight="1" x14ac:dyDescent="0.3">
      <c r="A66" s="28" t="s">
        <v>58</v>
      </c>
      <c r="B66" s="31">
        <v>0.14378949079032613</v>
      </c>
      <c r="C66" s="31">
        <v>0.37398483215378758</v>
      </c>
      <c r="D66" s="31">
        <v>0.22017142019891117</v>
      </c>
      <c r="E66" s="32">
        <v>7.9</v>
      </c>
      <c r="F66" s="32">
        <v>982</v>
      </c>
      <c r="G66" s="33">
        <v>1292.543800280032</v>
      </c>
      <c r="H66" s="34">
        <v>0.14769361560564329</v>
      </c>
      <c r="J66">
        <f t="shared" si="5"/>
        <v>0</v>
      </c>
      <c r="K66">
        <f t="shared" si="6"/>
        <v>0</v>
      </c>
      <c r="L66">
        <f t="shared" si="7"/>
        <v>0</v>
      </c>
      <c r="M66">
        <f t="shared" si="8"/>
        <v>0</v>
      </c>
      <c r="N66">
        <f t="shared" si="9"/>
        <v>0</v>
      </c>
      <c r="O66">
        <f t="shared" si="10"/>
        <v>0</v>
      </c>
      <c r="P66">
        <f t="shared" si="11"/>
        <v>0</v>
      </c>
    </row>
    <row r="67" spans="1:16" ht="16.2" customHeight="1" x14ac:dyDescent="0.3">
      <c r="A67" s="28" t="s">
        <v>59</v>
      </c>
      <c r="B67" s="31">
        <v>8.820692109955805E-2</v>
      </c>
      <c r="C67" s="31">
        <v>0.49021684603981519</v>
      </c>
      <c r="D67" s="31">
        <v>0.73021618124483856</v>
      </c>
      <c r="E67" s="32">
        <v>8</v>
      </c>
      <c r="F67" s="32">
        <v>1324</v>
      </c>
      <c r="G67" s="33">
        <v>1529.7967294510456</v>
      </c>
      <c r="H67" s="34">
        <v>0.28277703050374364</v>
      </c>
      <c r="J67">
        <f t="shared" si="5"/>
        <v>0</v>
      </c>
      <c r="K67">
        <f t="shared" si="6"/>
        <v>0</v>
      </c>
      <c r="L67">
        <f t="shared" si="7"/>
        <v>0</v>
      </c>
      <c r="M67">
        <f t="shared" si="8"/>
        <v>1</v>
      </c>
      <c r="N67">
        <f t="shared" si="9"/>
        <v>1</v>
      </c>
      <c r="O67">
        <f t="shared" si="10"/>
        <v>0</v>
      </c>
      <c r="P67">
        <f t="shared" si="11"/>
        <v>0</v>
      </c>
    </row>
    <row r="68" spans="1:16" ht="16.2" customHeight="1" x14ac:dyDescent="0.3">
      <c r="A68" s="28" t="s">
        <v>60</v>
      </c>
      <c r="B68" s="31">
        <v>7.9678233659701975E-2</v>
      </c>
      <c r="C68" s="31">
        <v>-6.3475768351786852E-2</v>
      </c>
      <c r="D68" s="31">
        <v>0.34157045831252691</v>
      </c>
      <c r="E68" s="32">
        <v>6.9</v>
      </c>
      <c r="F68" s="32">
        <v>740</v>
      </c>
      <c r="G68" s="33">
        <v>1130.0681391486821</v>
      </c>
      <c r="H68" s="34">
        <v>0.2116997453323394</v>
      </c>
      <c r="J68">
        <f t="shared" si="5"/>
        <v>0</v>
      </c>
      <c r="K68">
        <f t="shared" si="6"/>
        <v>1</v>
      </c>
      <c r="L68">
        <f t="shared" si="7"/>
        <v>0</v>
      </c>
      <c r="M68">
        <f t="shared" si="8"/>
        <v>0</v>
      </c>
      <c r="N68">
        <f t="shared" si="9"/>
        <v>0</v>
      </c>
      <c r="O68">
        <f t="shared" si="10"/>
        <v>0</v>
      </c>
      <c r="P68">
        <f t="shared" si="11"/>
        <v>0</v>
      </c>
    </row>
    <row r="69" spans="1:16" ht="16.2" customHeight="1" x14ac:dyDescent="0.3">
      <c r="A69" s="28" t="s">
        <v>61</v>
      </c>
      <c r="B69" s="31">
        <v>0.10449981773075129</v>
      </c>
      <c r="C69" s="31">
        <v>0.55201759535268524</v>
      </c>
      <c r="D69" s="31">
        <v>0.18469262319626412</v>
      </c>
      <c r="E69" s="32">
        <v>8</v>
      </c>
      <c r="F69" s="32">
        <v>810</v>
      </c>
      <c r="G69" s="33">
        <v>1386.8856724599568</v>
      </c>
      <c r="H69" s="34">
        <v>0.15568473024582913</v>
      </c>
      <c r="J69">
        <f t="shared" si="5"/>
        <v>0</v>
      </c>
      <c r="K69">
        <f t="shared" si="6"/>
        <v>0</v>
      </c>
      <c r="L69">
        <f t="shared" si="7"/>
        <v>0</v>
      </c>
      <c r="M69">
        <f t="shared" si="8"/>
        <v>1</v>
      </c>
      <c r="N69">
        <f t="shared" si="9"/>
        <v>0</v>
      </c>
      <c r="O69">
        <f t="shared" si="10"/>
        <v>0</v>
      </c>
      <c r="P69">
        <f t="shared" si="11"/>
        <v>0</v>
      </c>
    </row>
    <row r="70" spans="1:16" ht="16.2" customHeight="1" x14ac:dyDescent="0.3">
      <c r="A70" s="28" t="s">
        <v>62</v>
      </c>
      <c r="B70" s="31">
        <v>0.1103248574014455</v>
      </c>
      <c r="C70" s="31">
        <v>0.60452729554023599</v>
      </c>
      <c r="D70" s="31">
        <v>3.2744522849897463E-2</v>
      </c>
      <c r="E70" s="32">
        <v>7</v>
      </c>
      <c r="F70" s="32">
        <v>724</v>
      </c>
      <c r="G70" s="33">
        <v>1089.0579780600467</v>
      </c>
      <c r="H70" s="34">
        <v>0.20611714074165177</v>
      </c>
      <c r="J70">
        <f t="shared" si="5"/>
        <v>0</v>
      </c>
      <c r="K70">
        <f t="shared" si="6"/>
        <v>0</v>
      </c>
      <c r="L70">
        <f t="shared" si="7"/>
        <v>0</v>
      </c>
      <c r="M70">
        <f t="shared" si="8"/>
        <v>0</v>
      </c>
      <c r="N70">
        <f t="shared" si="9"/>
        <v>0</v>
      </c>
      <c r="O70">
        <f t="shared" si="10"/>
        <v>0</v>
      </c>
      <c r="P70">
        <f t="shared" si="11"/>
        <v>0</v>
      </c>
    </row>
    <row r="71" spans="1:16" ht="16.2" customHeight="1" x14ac:dyDescent="0.3">
      <c r="A71" s="28" t="s">
        <v>63</v>
      </c>
      <c r="B71" s="31">
        <v>9.8828286033102841E-2</v>
      </c>
      <c r="C71" s="31">
        <v>0.1495261426135773</v>
      </c>
      <c r="D71" s="31">
        <v>0.76493468239331397</v>
      </c>
      <c r="E71" s="32">
        <v>6.5</v>
      </c>
      <c r="F71" s="32">
        <v>724.18</v>
      </c>
      <c r="G71" s="33">
        <v>1412.9375584483596</v>
      </c>
      <c r="H71" s="34">
        <v>0.1369164610659695</v>
      </c>
      <c r="J71">
        <f t="shared" si="5"/>
        <v>0</v>
      </c>
      <c r="K71">
        <f t="shared" si="6"/>
        <v>0</v>
      </c>
      <c r="L71">
        <f t="shared" si="7"/>
        <v>0</v>
      </c>
      <c r="M71">
        <f t="shared" si="8"/>
        <v>0</v>
      </c>
      <c r="N71">
        <f t="shared" si="9"/>
        <v>0</v>
      </c>
      <c r="O71">
        <f t="shared" si="10"/>
        <v>0</v>
      </c>
      <c r="P71">
        <f t="shared" si="11"/>
        <v>0</v>
      </c>
    </row>
    <row r="72" spans="1:16" ht="16.2" customHeight="1" x14ac:dyDescent="0.3">
      <c r="A72" s="28" t="s">
        <v>64</v>
      </c>
      <c r="B72" s="31">
        <v>0.15167049911077085</v>
      </c>
      <c r="C72" s="31">
        <v>0.18443502082026228</v>
      </c>
      <c r="D72" s="31">
        <v>0.45883499815610151</v>
      </c>
      <c r="E72" s="32">
        <v>6.6</v>
      </c>
      <c r="F72" s="32">
        <v>627</v>
      </c>
      <c r="G72" s="33">
        <v>786.24350521582983</v>
      </c>
      <c r="H72" s="34">
        <v>0.11963681882093506</v>
      </c>
      <c r="J72">
        <f t="shared" ref="J72:J135" si="12">IF(B72&lt;3.5%,1,0)</f>
        <v>0</v>
      </c>
      <c r="K72">
        <f t="shared" ref="K72:K135" si="13">IF(C72&lt;12%,1,0)</f>
        <v>0</v>
      </c>
      <c r="L72">
        <f t="shared" ref="L72:L135" si="14">IF(D72&gt;100%,1,0)</f>
        <v>0</v>
      </c>
      <c r="M72">
        <f t="shared" ref="M72:M135" si="15">IF(E72&gt;7.9,1,0)</f>
        <v>0</v>
      </c>
      <c r="N72">
        <f t="shared" ref="N72:N135" si="16">IF(F72&gt;1150,1,0)</f>
        <v>0</v>
      </c>
      <c r="O72">
        <f t="shared" ref="O72:O135" si="17">IF(G72&lt;825,1,0)</f>
        <v>1</v>
      </c>
      <c r="P72">
        <f t="shared" ref="P72:P135" si="18">IF(H72&lt;12%,1,0)</f>
        <v>1</v>
      </c>
    </row>
    <row r="73" spans="1:16" ht="16.2" customHeight="1" x14ac:dyDescent="0.3">
      <c r="A73" s="28" t="s">
        <v>65</v>
      </c>
      <c r="B73" s="31">
        <v>7.7473896375124987E-2</v>
      </c>
      <c r="C73" s="31">
        <v>0.47937005012890854</v>
      </c>
      <c r="D73" s="31">
        <v>0.37900734549259207</v>
      </c>
      <c r="E73" s="32">
        <v>7.7</v>
      </c>
      <c r="F73" s="32">
        <v>818.64</v>
      </c>
      <c r="G73" s="33">
        <v>1238.8871575216913</v>
      </c>
      <c r="H73" s="34">
        <v>0.14328396705217442</v>
      </c>
      <c r="J73">
        <f t="shared" si="12"/>
        <v>0</v>
      </c>
      <c r="K73">
        <f t="shared" si="13"/>
        <v>0</v>
      </c>
      <c r="L73">
        <f t="shared" si="14"/>
        <v>0</v>
      </c>
      <c r="M73">
        <f t="shared" si="15"/>
        <v>0</v>
      </c>
      <c r="N73">
        <f t="shared" si="16"/>
        <v>0</v>
      </c>
      <c r="O73">
        <f t="shared" si="17"/>
        <v>0</v>
      </c>
      <c r="P73">
        <f t="shared" si="18"/>
        <v>0</v>
      </c>
    </row>
    <row r="74" spans="1:16" ht="16.2" customHeight="1" x14ac:dyDescent="0.3">
      <c r="A74" s="28" t="s">
        <v>66</v>
      </c>
      <c r="B74" s="31">
        <v>0.11706853233108638</v>
      </c>
      <c r="C74" s="31">
        <v>0.33740967402542332</v>
      </c>
      <c r="D74" s="31">
        <v>0.46668544308479709</v>
      </c>
      <c r="E74" s="32">
        <v>7</v>
      </c>
      <c r="F74" s="32">
        <v>755.67</v>
      </c>
      <c r="G74" s="33">
        <v>745.62261844982584</v>
      </c>
      <c r="H74" s="34">
        <v>0.23695876114848172</v>
      </c>
      <c r="J74">
        <f t="shared" si="12"/>
        <v>0</v>
      </c>
      <c r="K74">
        <f t="shared" si="13"/>
        <v>0</v>
      </c>
      <c r="L74">
        <f t="shared" si="14"/>
        <v>0</v>
      </c>
      <c r="M74">
        <f t="shared" si="15"/>
        <v>0</v>
      </c>
      <c r="N74">
        <f t="shared" si="16"/>
        <v>0</v>
      </c>
      <c r="O74">
        <f t="shared" si="17"/>
        <v>1</v>
      </c>
      <c r="P74">
        <f t="shared" si="18"/>
        <v>0</v>
      </c>
    </row>
    <row r="75" spans="1:16" ht="16.2" customHeight="1" x14ac:dyDescent="0.3">
      <c r="A75" s="28" t="s">
        <v>67</v>
      </c>
      <c r="B75" s="31">
        <v>0.13962671921300943</v>
      </c>
      <c r="C75" s="31">
        <v>0.30274921167857699</v>
      </c>
      <c r="D75" s="31">
        <v>0.22087755697833841</v>
      </c>
      <c r="E75" s="32">
        <v>7.5</v>
      </c>
      <c r="F75" s="32">
        <v>787</v>
      </c>
      <c r="G75" s="33">
        <v>890.94146718013974</v>
      </c>
      <c r="H75" s="34">
        <v>0.15861082901774071</v>
      </c>
      <c r="J75">
        <f t="shared" si="12"/>
        <v>0</v>
      </c>
      <c r="K75">
        <f t="shared" si="13"/>
        <v>0</v>
      </c>
      <c r="L75">
        <f t="shared" si="14"/>
        <v>0</v>
      </c>
      <c r="M75">
        <f t="shared" si="15"/>
        <v>0</v>
      </c>
      <c r="N75">
        <f t="shared" si="16"/>
        <v>0</v>
      </c>
      <c r="O75">
        <f t="shared" si="17"/>
        <v>0</v>
      </c>
      <c r="P75">
        <f t="shared" si="18"/>
        <v>0</v>
      </c>
    </row>
    <row r="76" spans="1:16" ht="16.2" customHeight="1" x14ac:dyDescent="0.3">
      <c r="A76" s="28" t="s">
        <v>68</v>
      </c>
      <c r="B76" s="31">
        <v>0.14421307450046256</v>
      </c>
      <c r="C76" s="31">
        <v>0.68922654926687044</v>
      </c>
      <c r="D76" s="31">
        <v>7.3781039963636871E-2</v>
      </c>
      <c r="E76" s="32">
        <v>7.9</v>
      </c>
      <c r="F76" s="32">
        <v>819</v>
      </c>
      <c r="G76" s="33">
        <v>1041.0824793655186</v>
      </c>
      <c r="H76" s="34">
        <v>0.15087231600470555</v>
      </c>
      <c r="J76">
        <f t="shared" si="12"/>
        <v>0</v>
      </c>
      <c r="K76">
        <f t="shared" si="13"/>
        <v>0</v>
      </c>
      <c r="L76">
        <f t="shared" si="14"/>
        <v>0</v>
      </c>
      <c r="M76">
        <f t="shared" si="15"/>
        <v>0</v>
      </c>
      <c r="N76">
        <f t="shared" si="16"/>
        <v>0</v>
      </c>
      <c r="O76">
        <f t="shared" si="17"/>
        <v>0</v>
      </c>
      <c r="P76">
        <f t="shared" si="18"/>
        <v>0</v>
      </c>
    </row>
    <row r="77" spans="1:16" ht="16.2" customHeight="1" x14ac:dyDescent="0.3">
      <c r="A77" s="28" t="s">
        <v>69</v>
      </c>
      <c r="B77" s="31">
        <v>0.11070316962752251</v>
      </c>
      <c r="C77" s="31">
        <v>0.57114483949475248</v>
      </c>
      <c r="D77" s="31">
        <v>0.50137955410727997</v>
      </c>
      <c r="E77" s="32">
        <v>7.5</v>
      </c>
      <c r="F77" s="32">
        <v>944</v>
      </c>
      <c r="G77" s="33">
        <v>1031.8828765264582</v>
      </c>
      <c r="H77" s="34">
        <v>0.13434171689669153</v>
      </c>
      <c r="J77">
        <f t="shared" si="12"/>
        <v>0</v>
      </c>
      <c r="K77">
        <f t="shared" si="13"/>
        <v>0</v>
      </c>
      <c r="L77">
        <f t="shared" si="14"/>
        <v>0</v>
      </c>
      <c r="M77">
        <f t="shared" si="15"/>
        <v>0</v>
      </c>
      <c r="N77">
        <f t="shared" si="16"/>
        <v>0</v>
      </c>
      <c r="O77">
        <f t="shared" si="17"/>
        <v>0</v>
      </c>
      <c r="P77">
        <f t="shared" si="18"/>
        <v>0</v>
      </c>
    </row>
    <row r="78" spans="1:16" ht="16.2" customHeight="1" x14ac:dyDescent="0.3">
      <c r="A78" s="28" t="s">
        <v>70</v>
      </c>
      <c r="B78" s="31">
        <v>0.16889032957252637</v>
      </c>
      <c r="C78" s="31">
        <v>0.47681945368863138</v>
      </c>
      <c r="D78" s="31">
        <v>0.50248487939015218</v>
      </c>
      <c r="E78" s="32">
        <v>7.3</v>
      </c>
      <c r="F78" s="32">
        <v>818</v>
      </c>
      <c r="G78" s="33">
        <v>872.27160465647137</v>
      </c>
      <c r="H78" s="34">
        <v>0.23943333622232255</v>
      </c>
      <c r="J78">
        <f t="shared" si="12"/>
        <v>0</v>
      </c>
      <c r="K78">
        <f t="shared" si="13"/>
        <v>0</v>
      </c>
      <c r="L78">
        <f t="shared" si="14"/>
        <v>0</v>
      </c>
      <c r="M78">
        <f t="shared" si="15"/>
        <v>0</v>
      </c>
      <c r="N78">
        <f t="shared" si="16"/>
        <v>0</v>
      </c>
      <c r="O78">
        <f t="shared" si="17"/>
        <v>0</v>
      </c>
      <c r="P78">
        <f t="shared" si="18"/>
        <v>0</v>
      </c>
    </row>
    <row r="79" spans="1:16" ht="16.2" customHeight="1" x14ac:dyDescent="0.3">
      <c r="A79" s="28" t="s">
        <v>71</v>
      </c>
      <c r="B79" s="31">
        <v>4.6050795092601661E-2</v>
      </c>
      <c r="C79" s="31">
        <v>-6.3545674453463097E-2</v>
      </c>
      <c r="D79" s="31">
        <v>0.69772950546402923</v>
      </c>
      <c r="E79" s="32">
        <v>7</v>
      </c>
      <c r="F79" s="32">
        <v>800</v>
      </c>
      <c r="G79" s="33">
        <v>1499.8677464344878</v>
      </c>
      <c r="H79" s="34">
        <v>0.15174587834778208</v>
      </c>
      <c r="J79">
        <f t="shared" si="12"/>
        <v>0</v>
      </c>
      <c r="K79">
        <f t="shared" si="13"/>
        <v>1</v>
      </c>
      <c r="L79">
        <f t="shared" si="14"/>
        <v>0</v>
      </c>
      <c r="M79">
        <f t="shared" si="15"/>
        <v>0</v>
      </c>
      <c r="N79">
        <f t="shared" si="16"/>
        <v>0</v>
      </c>
      <c r="O79">
        <f t="shared" si="17"/>
        <v>0</v>
      </c>
      <c r="P79">
        <f t="shared" si="18"/>
        <v>0</v>
      </c>
    </row>
    <row r="80" spans="1:16" ht="16.2" customHeight="1" x14ac:dyDescent="0.3">
      <c r="A80" s="28" t="s">
        <v>72</v>
      </c>
      <c r="B80" s="31">
        <v>0.14968906691005698</v>
      </c>
      <c r="C80" s="31">
        <v>0.17457820040052346</v>
      </c>
      <c r="D80" s="31">
        <v>0.7520078145555783</v>
      </c>
      <c r="E80" s="32">
        <v>8</v>
      </c>
      <c r="F80" s="32">
        <v>945</v>
      </c>
      <c r="G80" s="33">
        <v>977.41816319965676</v>
      </c>
      <c r="H80" s="34">
        <v>0.18807289830319868</v>
      </c>
      <c r="J80">
        <f t="shared" si="12"/>
        <v>0</v>
      </c>
      <c r="K80">
        <f t="shared" si="13"/>
        <v>0</v>
      </c>
      <c r="L80">
        <f t="shared" si="14"/>
        <v>0</v>
      </c>
      <c r="M80">
        <f t="shared" si="15"/>
        <v>1</v>
      </c>
      <c r="N80">
        <f t="shared" si="16"/>
        <v>0</v>
      </c>
      <c r="O80">
        <f t="shared" si="17"/>
        <v>0</v>
      </c>
      <c r="P80">
        <f t="shared" si="18"/>
        <v>0</v>
      </c>
    </row>
    <row r="81" spans="1:16" ht="16.2" customHeight="1" x14ac:dyDescent="0.3">
      <c r="A81" s="28" t="s">
        <v>73</v>
      </c>
      <c r="B81" s="31">
        <v>2.8717555719009857E-2</v>
      </c>
      <c r="C81" s="31">
        <v>8.562074498830935E-2</v>
      </c>
      <c r="D81" s="31">
        <v>0.84749265288653697</v>
      </c>
      <c r="E81" s="32">
        <v>7.5</v>
      </c>
      <c r="F81" s="32">
        <v>850.13</v>
      </c>
      <c r="G81" s="33">
        <v>1379.0992944771558</v>
      </c>
      <c r="H81" s="34">
        <v>0.18087844032236097</v>
      </c>
      <c r="J81">
        <f t="shared" si="12"/>
        <v>1</v>
      </c>
      <c r="K81">
        <f t="shared" si="13"/>
        <v>1</v>
      </c>
      <c r="L81">
        <f t="shared" si="14"/>
        <v>0</v>
      </c>
      <c r="M81">
        <f t="shared" si="15"/>
        <v>0</v>
      </c>
      <c r="N81">
        <f t="shared" si="16"/>
        <v>0</v>
      </c>
      <c r="O81">
        <f t="shared" si="17"/>
        <v>0</v>
      </c>
      <c r="P81">
        <f t="shared" si="18"/>
        <v>0</v>
      </c>
    </row>
    <row r="82" spans="1:16" ht="16.2" customHeight="1" x14ac:dyDescent="0.3">
      <c r="A82" s="28" t="s">
        <v>74</v>
      </c>
      <c r="B82" s="31">
        <v>-2.0203032079792741E-2</v>
      </c>
      <c r="C82" s="31">
        <v>3.824432870574664E-3</v>
      </c>
      <c r="D82" s="31">
        <v>0.81276822782284575</v>
      </c>
      <c r="E82" s="32">
        <v>6.5</v>
      </c>
      <c r="F82" s="32">
        <v>1088</v>
      </c>
      <c r="G82" s="33">
        <v>2430.6045405697728</v>
      </c>
      <c r="H82" s="34">
        <v>0.12104407784001694</v>
      </c>
      <c r="J82">
        <f t="shared" si="12"/>
        <v>1</v>
      </c>
      <c r="K82">
        <f t="shared" si="13"/>
        <v>1</v>
      </c>
      <c r="L82">
        <f t="shared" si="14"/>
        <v>0</v>
      </c>
      <c r="M82">
        <f t="shared" si="15"/>
        <v>0</v>
      </c>
      <c r="N82">
        <f t="shared" si="16"/>
        <v>0</v>
      </c>
      <c r="O82">
        <f t="shared" si="17"/>
        <v>0</v>
      </c>
      <c r="P82">
        <f t="shared" si="18"/>
        <v>0</v>
      </c>
    </row>
    <row r="83" spans="1:16" ht="16.2" customHeight="1" x14ac:dyDescent="0.3">
      <c r="A83" s="28" t="s">
        <v>75</v>
      </c>
      <c r="B83" s="31">
        <v>6.7990822605365209E-2</v>
      </c>
      <c r="C83" s="31">
        <v>0.1801273229270435</v>
      </c>
      <c r="D83" s="31">
        <v>0.69914251754219703</v>
      </c>
      <c r="E83" s="32">
        <v>7.8</v>
      </c>
      <c r="F83" s="32">
        <v>981.62</v>
      </c>
      <c r="G83" s="33">
        <v>1363.1802429578149</v>
      </c>
      <c r="H83" s="34">
        <v>0.12626235391143922</v>
      </c>
      <c r="J83">
        <f t="shared" si="12"/>
        <v>0</v>
      </c>
      <c r="K83">
        <f t="shared" si="13"/>
        <v>0</v>
      </c>
      <c r="L83">
        <f t="shared" si="14"/>
        <v>0</v>
      </c>
      <c r="M83">
        <f t="shared" si="15"/>
        <v>0</v>
      </c>
      <c r="N83">
        <f t="shared" si="16"/>
        <v>0</v>
      </c>
      <c r="O83">
        <f t="shared" si="17"/>
        <v>0</v>
      </c>
      <c r="P83">
        <f t="shared" si="18"/>
        <v>0</v>
      </c>
    </row>
    <row r="84" spans="1:16" ht="16.2" customHeight="1" x14ac:dyDescent="0.3">
      <c r="A84" s="28" t="s">
        <v>76</v>
      </c>
      <c r="B84" s="31">
        <v>0.15363505897270002</v>
      </c>
      <c r="C84" s="31">
        <v>0.33009910479697141</v>
      </c>
      <c r="D84" s="31">
        <v>0.32783585647304697</v>
      </c>
      <c r="E84" s="32">
        <v>8</v>
      </c>
      <c r="F84" s="32">
        <v>1039</v>
      </c>
      <c r="G84" s="33">
        <v>941.08305836819227</v>
      </c>
      <c r="H84" s="34">
        <v>0.12601312756669725</v>
      </c>
      <c r="J84">
        <f t="shared" si="12"/>
        <v>0</v>
      </c>
      <c r="K84">
        <f t="shared" si="13"/>
        <v>0</v>
      </c>
      <c r="L84">
        <f t="shared" si="14"/>
        <v>0</v>
      </c>
      <c r="M84">
        <f t="shared" si="15"/>
        <v>1</v>
      </c>
      <c r="N84">
        <f t="shared" si="16"/>
        <v>0</v>
      </c>
      <c r="O84">
        <f t="shared" si="17"/>
        <v>0</v>
      </c>
      <c r="P84">
        <f t="shared" si="18"/>
        <v>0</v>
      </c>
    </row>
    <row r="85" spans="1:16" ht="16.2" customHeight="1" x14ac:dyDescent="0.3">
      <c r="A85" s="28" t="s">
        <v>77</v>
      </c>
      <c r="B85" s="31">
        <v>0.12039491491951337</v>
      </c>
      <c r="C85" s="31">
        <v>0.729423669453655</v>
      </c>
      <c r="D85" s="31">
        <v>0.5166378298694716</v>
      </c>
      <c r="E85" s="32">
        <v>7.2</v>
      </c>
      <c r="F85" s="32">
        <v>1070</v>
      </c>
      <c r="G85" s="33">
        <v>907.28839437469173</v>
      </c>
      <c r="H85" s="34">
        <v>0.18905928088075394</v>
      </c>
      <c r="J85">
        <f t="shared" si="12"/>
        <v>0</v>
      </c>
      <c r="K85">
        <f t="shared" si="13"/>
        <v>0</v>
      </c>
      <c r="L85">
        <f t="shared" si="14"/>
        <v>0</v>
      </c>
      <c r="M85">
        <f t="shared" si="15"/>
        <v>0</v>
      </c>
      <c r="N85">
        <f t="shared" si="16"/>
        <v>0</v>
      </c>
      <c r="O85">
        <f t="shared" si="17"/>
        <v>0</v>
      </c>
      <c r="P85">
        <f t="shared" si="18"/>
        <v>0</v>
      </c>
    </row>
    <row r="86" spans="1:16" ht="16.2" customHeight="1" x14ac:dyDescent="0.3">
      <c r="A86" s="28" t="s">
        <v>78</v>
      </c>
      <c r="B86" s="31">
        <v>0.11858540559129341</v>
      </c>
      <c r="C86" s="31">
        <v>0.35977554970682091</v>
      </c>
      <c r="D86" s="31">
        <v>0.81898014446677869</v>
      </c>
      <c r="E86" s="32">
        <v>8</v>
      </c>
      <c r="F86" s="32">
        <v>756</v>
      </c>
      <c r="G86" s="33">
        <v>1220.5693556797016</v>
      </c>
      <c r="H86" s="34">
        <v>0.292130853730386</v>
      </c>
      <c r="J86">
        <f t="shared" si="12"/>
        <v>0</v>
      </c>
      <c r="K86">
        <f t="shared" si="13"/>
        <v>0</v>
      </c>
      <c r="L86">
        <f t="shared" si="14"/>
        <v>0</v>
      </c>
      <c r="M86">
        <f t="shared" si="15"/>
        <v>1</v>
      </c>
      <c r="N86">
        <f t="shared" si="16"/>
        <v>0</v>
      </c>
      <c r="O86">
        <f t="shared" si="17"/>
        <v>0</v>
      </c>
      <c r="P86">
        <f t="shared" si="18"/>
        <v>0</v>
      </c>
    </row>
    <row r="87" spans="1:16" ht="16.2" customHeight="1" x14ac:dyDescent="0.3">
      <c r="A87" s="28" t="s">
        <v>79</v>
      </c>
      <c r="B87" s="31">
        <v>0.11029391518347546</v>
      </c>
      <c r="C87" s="31">
        <v>0.40221727088936876</v>
      </c>
      <c r="D87" s="31">
        <v>0.77939352902409909</v>
      </c>
      <c r="E87" s="32">
        <v>7.3</v>
      </c>
      <c r="F87" s="32">
        <v>895</v>
      </c>
      <c r="G87" s="33">
        <v>1109.4866777183604</v>
      </c>
      <c r="H87" s="34">
        <v>0.20868243943651982</v>
      </c>
      <c r="J87">
        <f t="shared" si="12"/>
        <v>0</v>
      </c>
      <c r="K87">
        <f t="shared" si="13"/>
        <v>0</v>
      </c>
      <c r="L87">
        <f t="shared" si="14"/>
        <v>0</v>
      </c>
      <c r="M87">
        <f t="shared" si="15"/>
        <v>0</v>
      </c>
      <c r="N87">
        <f t="shared" si="16"/>
        <v>0</v>
      </c>
      <c r="O87">
        <f t="shared" si="17"/>
        <v>0</v>
      </c>
      <c r="P87">
        <f t="shared" si="18"/>
        <v>0</v>
      </c>
    </row>
    <row r="88" spans="1:16" ht="16.2" customHeight="1" x14ac:dyDescent="0.3">
      <c r="A88" s="28" t="s">
        <v>80</v>
      </c>
      <c r="B88" s="31">
        <v>6.914752853893591E-2</v>
      </c>
      <c r="C88" s="31">
        <v>-6.0527601195541611E-2</v>
      </c>
      <c r="D88" s="31">
        <v>0.6357850600664734</v>
      </c>
      <c r="E88" s="32">
        <v>6.8</v>
      </c>
      <c r="F88" s="32">
        <v>620</v>
      </c>
      <c r="G88" s="33">
        <v>1012.5343339843922</v>
      </c>
      <c r="H88" s="34">
        <v>0.23439998592027003</v>
      </c>
      <c r="J88">
        <f t="shared" si="12"/>
        <v>0</v>
      </c>
      <c r="K88">
        <f t="shared" si="13"/>
        <v>1</v>
      </c>
      <c r="L88">
        <f t="shared" si="14"/>
        <v>0</v>
      </c>
      <c r="M88">
        <f t="shared" si="15"/>
        <v>0</v>
      </c>
      <c r="N88">
        <f t="shared" si="16"/>
        <v>0</v>
      </c>
      <c r="O88">
        <f t="shared" si="17"/>
        <v>0</v>
      </c>
      <c r="P88">
        <f t="shared" si="18"/>
        <v>0</v>
      </c>
    </row>
    <row r="89" spans="1:16" ht="16.2" customHeight="1" x14ac:dyDescent="0.3">
      <c r="A89" s="28" t="s">
        <v>81</v>
      </c>
      <c r="B89" s="31">
        <v>0.11042704166043148</v>
      </c>
      <c r="C89" s="31">
        <v>0.16157209469905676</v>
      </c>
      <c r="D89" s="31">
        <v>0.35274119646491919</v>
      </c>
      <c r="E89" s="32">
        <v>7.5</v>
      </c>
      <c r="F89" s="32">
        <v>850</v>
      </c>
      <c r="G89" s="33">
        <v>1292.1135676702716</v>
      </c>
      <c r="H89" s="34">
        <v>0.23581666333367707</v>
      </c>
      <c r="J89">
        <f t="shared" si="12"/>
        <v>0</v>
      </c>
      <c r="K89">
        <f t="shared" si="13"/>
        <v>0</v>
      </c>
      <c r="L89">
        <f t="shared" si="14"/>
        <v>0</v>
      </c>
      <c r="M89">
        <f t="shared" si="15"/>
        <v>0</v>
      </c>
      <c r="N89">
        <f t="shared" si="16"/>
        <v>0</v>
      </c>
      <c r="O89">
        <f t="shared" si="17"/>
        <v>0</v>
      </c>
      <c r="P89">
        <f t="shared" si="18"/>
        <v>0</v>
      </c>
    </row>
    <row r="90" spans="1:16" ht="16.2" customHeight="1" x14ac:dyDescent="0.3">
      <c r="A90" s="28" t="s">
        <v>82</v>
      </c>
      <c r="B90" s="31">
        <v>0.11935195270178008</v>
      </c>
      <c r="C90" s="31">
        <v>0.29935059851637463</v>
      </c>
      <c r="D90" s="31">
        <v>0.49810650516908617</v>
      </c>
      <c r="E90" s="32">
        <v>6.7</v>
      </c>
      <c r="F90" s="32">
        <v>850</v>
      </c>
      <c r="G90" s="33">
        <v>864.19314426795415</v>
      </c>
      <c r="H90" s="34">
        <v>0.19044063944937828</v>
      </c>
      <c r="J90">
        <f t="shared" si="12"/>
        <v>0</v>
      </c>
      <c r="K90">
        <f t="shared" si="13"/>
        <v>0</v>
      </c>
      <c r="L90">
        <f t="shared" si="14"/>
        <v>0</v>
      </c>
      <c r="M90">
        <f t="shared" si="15"/>
        <v>0</v>
      </c>
      <c r="N90">
        <f t="shared" si="16"/>
        <v>0</v>
      </c>
      <c r="O90">
        <f t="shared" si="17"/>
        <v>0</v>
      </c>
      <c r="P90">
        <f t="shared" si="18"/>
        <v>0</v>
      </c>
    </row>
    <row r="91" spans="1:16" ht="16.2" customHeight="1" x14ac:dyDescent="0.3">
      <c r="A91" s="28" t="s">
        <v>83</v>
      </c>
      <c r="B91" s="31">
        <v>0.13418393646240398</v>
      </c>
      <c r="C91" s="31">
        <v>0.51151704215654892</v>
      </c>
      <c r="D91" s="31">
        <v>0.74540699404819466</v>
      </c>
      <c r="E91" s="32">
        <v>7.2</v>
      </c>
      <c r="F91" s="32">
        <v>940</v>
      </c>
      <c r="G91" s="33">
        <v>770.89954579664982</v>
      </c>
      <c r="H91" s="34">
        <v>0.21797562053071001</v>
      </c>
      <c r="J91">
        <f t="shared" si="12"/>
        <v>0</v>
      </c>
      <c r="K91">
        <f t="shared" si="13"/>
        <v>0</v>
      </c>
      <c r="L91">
        <f t="shared" si="14"/>
        <v>0</v>
      </c>
      <c r="M91">
        <f t="shared" si="15"/>
        <v>0</v>
      </c>
      <c r="N91">
        <f t="shared" si="16"/>
        <v>0</v>
      </c>
      <c r="O91">
        <f t="shared" si="17"/>
        <v>1</v>
      </c>
      <c r="P91">
        <f t="shared" si="18"/>
        <v>0</v>
      </c>
    </row>
    <row r="92" spans="1:16" ht="16.2" customHeight="1" x14ac:dyDescent="0.3">
      <c r="A92" s="28" t="s">
        <v>84</v>
      </c>
      <c r="B92" s="31">
        <v>0.11366376735585745</v>
      </c>
      <c r="C92" s="31">
        <v>0.1905255510362264</v>
      </c>
      <c r="D92" s="31">
        <v>0.60271987158297746</v>
      </c>
      <c r="E92" s="32">
        <v>8</v>
      </c>
      <c r="F92" s="32">
        <v>945</v>
      </c>
      <c r="G92" s="33">
        <v>844.18353233305174</v>
      </c>
      <c r="H92" s="34">
        <v>0.21984246371278052</v>
      </c>
      <c r="J92">
        <f t="shared" si="12"/>
        <v>0</v>
      </c>
      <c r="K92">
        <f t="shared" si="13"/>
        <v>0</v>
      </c>
      <c r="L92">
        <f t="shared" si="14"/>
        <v>0</v>
      </c>
      <c r="M92">
        <f t="shared" si="15"/>
        <v>1</v>
      </c>
      <c r="N92">
        <f t="shared" si="16"/>
        <v>0</v>
      </c>
      <c r="O92">
        <f t="shared" si="17"/>
        <v>0</v>
      </c>
      <c r="P92">
        <f t="shared" si="18"/>
        <v>0</v>
      </c>
    </row>
    <row r="93" spans="1:16" ht="16.2" customHeight="1" x14ac:dyDescent="0.3">
      <c r="A93" s="28" t="s">
        <v>85</v>
      </c>
      <c r="B93" s="31">
        <v>0.11363400533121253</v>
      </c>
      <c r="C93" s="31">
        <v>0.16709745862414618</v>
      </c>
      <c r="D93" s="31">
        <v>0.37882137890794848</v>
      </c>
      <c r="E93" s="32">
        <v>7.1</v>
      </c>
      <c r="F93" s="32">
        <v>920</v>
      </c>
      <c r="G93" s="33">
        <v>1289.0666410994704</v>
      </c>
      <c r="H93" s="34">
        <v>0.22606655944846349</v>
      </c>
      <c r="J93">
        <f t="shared" si="12"/>
        <v>0</v>
      </c>
      <c r="K93">
        <f t="shared" si="13"/>
        <v>0</v>
      </c>
      <c r="L93">
        <f t="shared" si="14"/>
        <v>0</v>
      </c>
      <c r="M93">
        <f t="shared" si="15"/>
        <v>0</v>
      </c>
      <c r="N93">
        <f t="shared" si="16"/>
        <v>0</v>
      </c>
      <c r="O93">
        <f t="shared" si="17"/>
        <v>0</v>
      </c>
      <c r="P93">
        <f t="shared" si="18"/>
        <v>0</v>
      </c>
    </row>
    <row r="94" spans="1:16" ht="16.2" customHeight="1" x14ac:dyDescent="0.3">
      <c r="A94" s="28" t="s">
        <v>86</v>
      </c>
      <c r="B94" s="31">
        <v>0.16368238000492574</v>
      </c>
      <c r="C94" s="31">
        <v>0.87403732600483719</v>
      </c>
      <c r="D94" s="31">
        <v>0.83407446795394924</v>
      </c>
      <c r="E94" s="32">
        <v>7</v>
      </c>
      <c r="F94" s="32">
        <v>819</v>
      </c>
      <c r="G94" s="33">
        <v>879.74039217440566</v>
      </c>
      <c r="H94" s="34">
        <v>0.2388841610692039</v>
      </c>
      <c r="J94">
        <f t="shared" si="12"/>
        <v>0</v>
      </c>
      <c r="K94">
        <f t="shared" si="13"/>
        <v>0</v>
      </c>
      <c r="L94">
        <f t="shared" si="14"/>
        <v>0</v>
      </c>
      <c r="M94">
        <f t="shared" si="15"/>
        <v>0</v>
      </c>
      <c r="N94">
        <f t="shared" si="16"/>
        <v>0</v>
      </c>
      <c r="O94">
        <f t="shared" si="17"/>
        <v>0</v>
      </c>
      <c r="P94">
        <f t="shared" si="18"/>
        <v>0</v>
      </c>
    </row>
    <row r="95" spans="1:16" ht="16.2" customHeight="1" x14ac:dyDescent="0.3">
      <c r="A95" s="28" t="s">
        <v>87</v>
      </c>
      <c r="B95" s="31">
        <v>8.6721466475817036E-2</v>
      </c>
      <c r="C95" s="31">
        <v>0.18469905825781893</v>
      </c>
      <c r="D95" s="31">
        <v>0.67684735174064148</v>
      </c>
      <c r="E95" s="32">
        <v>8</v>
      </c>
      <c r="F95" s="32">
        <v>1039</v>
      </c>
      <c r="G95" s="33">
        <v>1212.9258242922806</v>
      </c>
      <c r="H95" s="34">
        <v>0.22753571147497578</v>
      </c>
      <c r="J95">
        <f t="shared" si="12"/>
        <v>0</v>
      </c>
      <c r="K95">
        <f t="shared" si="13"/>
        <v>0</v>
      </c>
      <c r="L95">
        <f t="shared" si="14"/>
        <v>0</v>
      </c>
      <c r="M95">
        <f t="shared" si="15"/>
        <v>1</v>
      </c>
      <c r="N95">
        <f t="shared" si="16"/>
        <v>0</v>
      </c>
      <c r="O95">
        <f t="shared" si="17"/>
        <v>0</v>
      </c>
      <c r="P95">
        <f t="shared" si="18"/>
        <v>0</v>
      </c>
    </row>
    <row r="96" spans="1:16" ht="16.2" customHeight="1" x14ac:dyDescent="0.3">
      <c r="A96" s="28" t="s">
        <v>88</v>
      </c>
      <c r="B96" s="31">
        <v>0.14851994259764117</v>
      </c>
      <c r="C96" s="31">
        <v>0.71313827045595302</v>
      </c>
      <c r="D96" s="31">
        <v>4.8718260291150783E-2</v>
      </c>
      <c r="E96" s="32">
        <v>6</v>
      </c>
      <c r="F96" s="32">
        <v>730</v>
      </c>
      <c r="G96" s="33">
        <v>873.99142019921237</v>
      </c>
      <c r="H96" s="34">
        <v>0.25279381476431023</v>
      </c>
      <c r="J96">
        <f t="shared" si="12"/>
        <v>0</v>
      </c>
      <c r="K96">
        <f t="shared" si="13"/>
        <v>0</v>
      </c>
      <c r="L96">
        <f t="shared" si="14"/>
        <v>0</v>
      </c>
      <c r="M96">
        <f t="shared" si="15"/>
        <v>0</v>
      </c>
      <c r="N96">
        <f t="shared" si="16"/>
        <v>0</v>
      </c>
      <c r="O96">
        <f t="shared" si="17"/>
        <v>0</v>
      </c>
      <c r="P96">
        <f t="shared" si="18"/>
        <v>0</v>
      </c>
    </row>
    <row r="97" spans="1:16" ht="16.2" customHeight="1" x14ac:dyDescent="0.3">
      <c r="A97" s="28" t="s">
        <v>89</v>
      </c>
      <c r="B97" s="31">
        <v>0.13152360700311719</v>
      </c>
      <c r="C97" s="31">
        <v>0.1874077952260931</v>
      </c>
      <c r="D97" s="31">
        <v>0.19670607122152925</v>
      </c>
      <c r="E97" s="32">
        <v>7.5</v>
      </c>
      <c r="F97" s="32">
        <v>1350</v>
      </c>
      <c r="G97" s="33">
        <v>837.36305764009069</v>
      </c>
      <c r="H97" s="34">
        <v>0.18710399424484453</v>
      </c>
      <c r="J97">
        <f t="shared" si="12"/>
        <v>0</v>
      </c>
      <c r="K97">
        <f t="shared" si="13"/>
        <v>0</v>
      </c>
      <c r="L97">
        <f t="shared" si="14"/>
        <v>0</v>
      </c>
      <c r="M97">
        <f t="shared" si="15"/>
        <v>0</v>
      </c>
      <c r="N97">
        <f t="shared" si="16"/>
        <v>1</v>
      </c>
      <c r="O97">
        <f t="shared" si="17"/>
        <v>0</v>
      </c>
      <c r="P97">
        <f t="shared" si="18"/>
        <v>0</v>
      </c>
    </row>
    <row r="98" spans="1:16" ht="16.2" customHeight="1" x14ac:dyDescent="0.3">
      <c r="A98" s="28" t="s">
        <v>90</v>
      </c>
      <c r="B98" s="31">
        <v>9.0274894231354375E-2</v>
      </c>
      <c r="C98" s="31">
        <v>0.21265084098430634</v>
      </c>
      <c r="D98" s="31">
        <v>0.6605882118030616</v>
      </c>
      <c r="E98" s="32">
        <v>7</v>
      </c>
      <c r="F98" s="32">
        <v>986.4</v>
      </c>
      <c r="G98" s="33">
        <v>1700.9282831723604</v>
      </c>
      <c r="H98" s="34">
        <v>0.14599515850768321</v>
      </c>
      <c r="J98">
        <f t="shared" si="12"/>
        <v>0</v>
      </c>
      <c r="K98">
        <f t="shared" si="13"/>
        <v>0</v>
      </c>
      <c r="L98">
        <f t="shared" si="14"/>
        <v>0</v>
      </c>
      <c r="M98">
        <f t="shared" si="15"/>
        <v>0</v>
      </c>
      <c r="N98">
        <f t="shared" si="16"/>
        <v>0</v>
      </c>
      <c r="O98">
        <f t="shared" si="17"/>
        <v>0</v>
      </c>
      <c r="P98">
        <f t="shared" si="18"/>
        <v>0</v>
      </c>
    </row>
    <row r="99" spans="1:16" ht="16.2" customHeight="1" x14ac:dyDescent="0.3">
      <c r="A99" s="28" t="s">
        <v>91</v>
      </c>
      <c r="B99" s="31">
        <v>0.12900782933705823</v>
      </c>
      <c r="C99" s="31">
        <v>0.55418822439505888</v>
      </c>
      <c r="D99" s="31">
        <v>0.55411136713042108</v>
      </c>
      <c r="E99" s="32">
        <v>8</v>
      </c>
      <c r="F99" s="32">
        <v>693</v>
      </c>
      <c r="G99" s="33">
        <v>855.70000209330942</v>
      </c>
      <c r="H99" s="34">
        <v>0.24816746300021034</v>
      </c>
      <c r="J99">
        <f t="shared" si="12"/>
        <v>0</v>
      </c>
      <c r="K99">
        <f t="shared" si="13"/>
        <v>0</v>
      </c>
      <c r="L99">
        <f t="shared" si="14"/>
        <v>0</v>
      </c>
      <c r="M99">
        <f t="shared" si="15"/>
        <v>1</v>
      </c>
      <c r="N99">
        <f t="shared" si="16"/>
        <v>0</v>
      </c>
      <c r="O99">
        <f t="shared" si="17"/>
        <v>0</v>
      </c>
      <c r="P99">
        <f t="shared" si="18"/>
        <v>0</v>
      </c>
    </row>
    <row r="100" spans="1:16" ht="16.2" customHeight="1" x14ac:dyDescent="0.3">
      <c r="A100" s="28" t="s">
        <v>92</v>
      </c>
      <c r="B100" s="31">
        <v>0.11849095362786062</v>
      </c>
      <c r="C100" s="31">
        <v>0.35598825972159492</v>
      </c>
      <c r="D100" s="31">
        <v>0.7825120145032558</v>
      </c>
      <c r="E100" s="32">
        <v>7.5</v>
      </c>
      <c r="F100" s="32">
        <v>1007.56</v>
      </c>
      <c r="G100" s="33">
        <v>906.73527606263985</v>
      </c>
      <c r="H100" s="34">
        <v>0.28090606556289294</v>
      </c>
      <c r="J100">
        <f t="shared" si="12"/>
        <v>0</v>
      </c>
      <c r="K100">
        <f t="shared" si="13"/>
        <v>0</v>
      </c>
      <c r="L100">
        <f t="shared" si="14"/>
        <v>0</v>
      </c>
      <c r="M100">
        <f t="shared" si="15"/>
        <v>0</v>
      </c>
      <c r="N100">
        <f t="shared" si="16"/>
        <v>0</v>
      </c>
      <c r="O100">
        <f t="shared" si="17"/>
        <v>0</v>
      </c>
      <c r="P100">
        <f t="shared" si="18"/>
        <v>0</v>
      </c>
    </row>
    <row r="101" spans="1:16" ht="16.2" customHeight="1" x14ac:dyDescent="0.3">
      <c r="A101" s="28" t="s">
        <v>93</v>
      </c>
      <c r="B101" s="31">
        <v>0.11810107547788305</v>
      </c>
      <c r="C101" s="31">
        <v>8.003521481512256E-2</v>
      </c>
      <c r="D101" s="31">
        <v>0.25675222667179787</v>
      </c>
      <c r="E101" s="32">
        <v>7.5</v>
      </c>
      <c r="F101" s="32">
        <v>913</v>
      </c>
      <c r="G101" s="33">
        <v>1096.3513941000335</v>
      </c>
      <c r="H101" s="34">
        <v>0.15519327968068841</v>
      </c>
      <c r="J101">
        <f t="shared" si="12"/>
        <v>0</v>
      </c>
      <c r="K101">
        <f t="shared" si="13"/>
        <v>1</v>
      </c>
      <c r="L101">
        <f t="shared" si="14"/>
        <v>0</v>
      </c>
      <c r="M101">
        <f t="shared" si="15"/>
        <v>0</v>
      </c>
      <c r="N101">
        <f t="shared" si="16"/>
        <v>0</v>
      </c>
      <c r="O101">
        <f t="shared" si="17"/>
        <v>0</v>
      </c>
      <c r="P101">
        <f t="shared" si="18"/>
        <v>0</v>
      </c>
    </row>
    <row r="102" spans="1:16" ht="16.2" customHeight="1" x14ac:dyDescent="0.3">
      <c r="A102" s="28" t="s">
        <v>94</v>
      </c>
      <c r="B102" s="31">
        <v>0.15316214051702598</v>
      </c>
      <c r="C102" s="31">
        <v>0.86344072939297434</v>
      </c>
      <c r="D102" s="31">
        <v>2.197420370717881E-2</v>
      </c>
      <c r="E102" s="32">
        <v>7.5</v>
      </c>
      <c r="F102" s="32">
        <v>976</v>
      </c>
      <c r="G102" s="33">
        <v>1324.5737832150178</v>
      </c>
      <c r="H102" s="34">
        <v>0.17534952593061001</v>
      </c>
      <c r="J102">
        <f t="shared" si="12"/>
        <v>0</v>
      </c>
      <c r="K102">
        <f t="shared" si="13"/>
        <v>0</v>
      </c>
      <c r="L102">
        <f t="shared" si="14"/>
        <v>0</v>
      </c>
      <c r="M102">
        <f t="shared" si="15"/>
        <v>0</v>
      </c>
      <c r="N102">
        <f t="shared" si="16"/>
        <v>0</v>
      </c>
      <c r="O102">
        <f t="shared" si="17"/>
        <v>0</v>
      </c>
      <c r="P102">
        <f t="shared" si="18"/>
        <v>0</v>
      </c>
    </row>
    <row r="103" spans="1:16" ht="16.2" customHeight="1" x14ac:dyDescent="0.3">
      <c r="A103" s="28" t="s">
        <v>95</v>
      </c>
      <c r="B103" s="31">
        <v>0.21913804655698729</v>
      </c>
      <c r="C103" s="31">
        <v>1.1535687078577233</v>
      </c>
      <c r="D103" s="31">
        <v>0.32451183132842287</v>
      </c>
      <c r="E103" s="32">
        <v>7.7</v>
      </c>
      <c r="F103" s="32">
        <v>882</v>
      </c>
      <c r="G103" s="33">
        <v>867.57710382594985</v>
      </c>
      <c r="H103" s="34">
        <v>0.12763369431615013</v>
      </c>
      <c r="J103">
        <f t="shared" si="12"/>
        <v>0</v>
      </c>
      <c r="K103">
        <f t="shared" si="13"/>
        <v>0</v>
      </c>
      <c r="L103">
        <f t="shared" si="14"/>
        <v>0</v>
      </c>
      <c r="M103">
        <f t="shared" si="15"/>
        <v>0</v>
      </c>
      <c r="N103">
        <f t="shared" si="16"/>
        <v>0</v>
      </c>
      <c r="O103">
        <f t="shared" si="17"/>
        <v>0</v>
      </c>
      <c r="P103">
        <f t="shared" si="18"/>
        <v>0</v>
      </c>
    </row>
    <row r="104" spans="1:16" ht="16.2" customHeight="1" x14ac:dyDescent="0.3">
      <c r="A104" s="28" t="s">
        <v>96</v>
      </c>
      <c r="B104" s="31">
        <v>6.1251702930596924E-2</v>
      </c>
      <c r="C104" s="31">
        <v>0.33008744897971709</v>
      </c>
      <c r="D104" s="31">
        <v>0.64342511689893012</v>
      </c>
      <c r="E104" s="32">
        <v>7.2</v>
      </c>
      <c r="F104" s="32">
        <v>975</v>
      </c>
      <c r="G104" s="33">
        <v>1682.1476832817043</v>
      </c>
      <c r="H104" s="34">
        <v>0.15578316729678893</v>
      </c>
      <c r="J104">
        <f t="shared" si="12"/>
        <v>0</v>
      </c>
      <c r="K104">
        <f t="shared" si="13"/>
        <v>0</v>
      </c>
      <c r="L104">
        <f t="shared" si="14"/>
        <v>0</v>
      </c>
      <c r="M104">
        <f t="shared" si="15"/>
        <v>0</v>
      </c>
      <c r="N104">
        <f t="shared" si="16"/>
        <v>0</v>
      </c>
      <c r="O104">
        <f t="shared" si="17"/>
        <v>0</v>
      </c>
      <c r="P104">
        <f t="shared" si="18"/>
        <v>0</v>
      </c>
    </row>
    <row r="105" spans="1:16" ht="16.2" customHeight="1" x14ac:dyDescent="0.3">
      <c r="A105" s="28" t="s">
        <v>97</v>
      </c>
      <c r="B105" s="31">
        <v>8.9240969634850051E-2</v>
      </c>
      <c r="C105" s="31">
        <v>0.36747853003364273</v>
      </c>
      <c r="D105" s="31">
        <v>0.18790858786644438</v>
      </c>
      <c r="E105" s="32">
        <v>7.5</v>
      </c>
      <c r="F105" s="32">
        <v>944</v>
      </c>
      <c r="G105" s="33">
        <v>1134.3801552583454</v>
      </c>
      <c r="H105" s="34">
        <v>0.19493407396820528</v>
      </c>
      <c r="J105">
        <f t="shared" si="12"/>
        <v>0</v>
      </c>
      <c r="K105">
        <f t="shared" si="13"/>
        <v>0</v>
      </c>
      <c r="L105">
        <f t="shared" si="14"/>
        <v>0</v>
      </c>
      <c r="M105">
        <f t="shared" si="15"/>
        <v>0</v>
      </c>
      <c r="N105">
        <f t="shared" si="16"/>
        <v>0</v>
      </c>
      <c r="O105">
        <f t="shared" si="17"/>
        <v>0</v>
      </c>
      <c r="P105">
        <f t="shared" si="18"/>
        <v>0</v>
      </c>
    </row>
    <row r="106" spans="1:16" ht="16.2" customHeight="1" x14ac:dyDescent="0.3">
      <c r="A106" s="28" t="s">
        <v>98</v>
      </c>
      <c r="B106" s="31">
        <v>0.13350028452154003</v>
      </c>
      <c r="C106" s="31">
        <v>0.25697519181297324</v>
      </c>
      <c r="D106" s="31">
        <v>0.38687004849939916</v>
      </c>
      <c r="E106" s="32">
        <v>7</v>
      </c>
      <c r="F106" s="32">
        <v>756</v>
      </c>
      <c r="G106" s="33">
        <v>936.17977774295503</v>
      </c>
      <c r="H106" s="34">
        <v>0.17366996256418388</v>
      </c>
      <c r="J106">
        <f t="shared" si="12"/>
        <v>0</v>
      </c>
      <c r="K106">
        <f t="shared" si="13"/>
        <v>0</v>
      </c>
      <c r="L106">
        <f t="shared" si="14"/>
        <v>0</v>
      </c>
      <c r="M106">
        <f t="shared" si="15"/>
        <v>0</v>
      </c>
      <c r="N106">
        <f t="shared" si="16"/>
        <v>0</v>
      </c>
      <c r="O106">
        <f t="shared" si="17"/>
        <v>0</v>
      </c>
      <c r="P106">
        <f t="shared" si="18"/>
        <v>0</v>
      </c>
    </row>
    <row r="107" spans="1:16" ht="16.2" customHeight="1" x14ac:dyDescent="0.3">
      <c r="A107" s="28" t="s">
        <v>99</v>
      </c>
      <c r="B107" s="31">
        <v>0.13769402263108205</v>
      </c>
      <c r="C107" s="31">
        <v>0.24436043402117802</v>
      </c>
      <c r="D107" s="31">
        <v>0.54712942892011651</v>
      </c>
      <c r="E107" s="32">
        <v>7.9</v>
      </c>
      <c r="F107" s="32">
        <v>913</v>
      </c>
      <c r="G107" s="33">
        <v>1018.6084835741145</v>
      </c>
      <c r="H107" s="34">
        <v>0.12964241513924296</v>
      </c>
      <c r="J107">
        <f t="shared" si="12"/>
        <v>0</v>
      </c>
      <c r="K107">
        <f t="shared" si="13"/>
        <v>0</v>
      </c>
      <c r="L107">
        <f t="shared" si="14"/>
        <v>0</v>
      </c>
      <c r="M107">
        <f t="shared" si="15"/>
        <v>0</v>
      </c>
      <c r="N107">
        <f t="shared" si="16"/>
        <v>0</v>
      </c>
      <c r="O107">
        <f t="shared" si="17"/>
        <v>0</v>
      </c>
      <c r="P107">
        <f t="shared" si="18"/>
        <v>0</v>
      </c>
    </row>
    <row r="108" spans="1:16" ht="16.2" customHeight="1" x14ac:dyDescent="0.3">
      <c r="A108" s="28" t="s">
        <v>100</v>
      </c>
      <c r="B108" s="31">
        <v>0.14554516166773449</v>
      </c>
      <c r="C108" s="31">
        <v>0.54364741457567767</v>
      </c>
      <c r="D108" s="31">
        <v>0.25547309467739882</v>
      </c>
      <c r="E108" s="32">
        <v>7.4</v>
      </c>
      <c r="F108" s="32">
        <v>850</v>
      </c>
      <c r="G108" s="33">
        <v>906.56841484666722</v>
      </c>
      <c r="H108" s="34">
        <v>0.12989908777403628</v>
      </c>
      <c r="J108">
        <f t="shared" si="12"/>
        <v>0</v>
      </c>
      <c r="K108">
        <f t="shared" si="13"/>
        <v>0</v>
      </c>
      <c r="L108">
        <f t="shared" si="14"/>
        <v>0</v>
      </c>
      <c r="M108">
        <f t="shared" si="15"/>
        <v>0</v>
      </c>
      <c r="N108">
        <f t="shared" si="16"/>
        <v>0</v>
      </c>
      <c r="O108">
        <f t="shared" si="17"/>
        <v>0</v>
      </c>
      <c r="P108">
        <f t="shared" si="18"/>
        <v>0</v>
      </c>
    </row>
    <row r="109" spans="1:16" ht="16.2" customHeight="1" x14ac:dyDescent="0.3">
      <c r="A109" s="28" t="s">
        <v>101</v>
      </c>
      <c r="B109" s="31">
        <v>0.17497524114136428</v>
      </c>
      <c r="C109" s="31">
        <v>2.6172234638807073</v>
      </c>
      <c r="D109" s="31">
        <v>3.5291403887748651E-2</v>
      </c>
      <c r="E109" s="32">
        <v>5</v>
      </c>
      <c r="F109" s="32">
        <v>728</v>
      </c>
      <c r="G109" s="33">
        <v>1200.320683760684</v>
      </c>
      <c r="H109" s="34">
        <v>5.4887656133539561E-2</v>
      </c>
      <c r="J109">
        <f t="shared" si="12"/>
        <v>0</v>
      </c>
      <c r="K109">
        <f t="shared" si="13"/>
        <v>0</v>
      </c>
      <c r="L109">
        <f t="shared" si="14"/>
        <v>0</v>
      </c>
      <c r="M109">
        <f t="shared" si="15"/>
        <v>0</v>
      </c>
      <c r="N109">
        <f t="shared" si="16"/>
        <v>0</v>
      </c>
      <c r="O109">
        <f t="shared" si="17"/>
        <v>0</v>
      </c>
      <c r="P109">
        <f t="shared" si="18"/>
        <v>1</v>
      </c>
    </row>
    <row r="110" spans="1:16" ht="16.2" customHeight="1" x14ac:dyDescent="0.3">
      <c r="A110" s="28" t="s">
        <v>102</v>
      </c>
      <c r="B110" s="31">
        <v>-2.2452008647273645E-3</v>
      </c>
      <c r="C110" s="31">
        <v>-1.5500657706013861E-2</v>
      </c>
      <c r="D110" s="31">
        <v>0.84699344150029721</v>
      </c>
      <c r="E110" s="32">
        <v>6.9</v>
      </c>
      <c r="F110" s="32">
        <v>1007.56</v>
      </c>
      <c r="G110" s="33">
        <v>1427.8742775720095</v>
      </c>
      <c r="H110" s="34">
        <v>9.8582998064560043E-2</v>
      </c>
      <c r="J110">
        <f t="shared" si="12"/>
        <v>1</v>
      </c>
      <c r="K110">
        <f t="shared" si="13"/>
        <v>1</v>
      </c>
      <c r="L110">
        <f t="shared" si="14"/>
        <v>0</v>
      </c>
      <c r="M110">
        <f t="shared" si="15"/>
        <v>0</v>
      </c>
      <c r="N110">
        <f t="shared" si="16"/>
        <v>0</v>
      </c>
      <c r="O110">
        <f t="shared" si="17"/>
        <v>0</v>
      </c>
      <c r="P110">
        <f t="shared" si="18"/>
        <v>1</v>
      </c>
    </row>
    <row r="111" spans="1:16" ht="16.2" customHeight="1" x14ac:dyDescent="0.3">
      <c r="A111" s="28" t="s">
        <v>103</v>
      </c>
      <c r="B111" s="31">
        <v>0.13124604224269643</v>
      </c>
      <c r="C111" s="31">
        <v>0.33955476632502229</v>
      </c>
      <c r="D111" s="31">
        <v>0.3630344593484085</v>
      </c>
      <c r="E111" s="32">
        <v>7.5</v>
      </c>
      <c r="F111" s="32">
        <v>935</v>
      </c>
      <c r="G111" s="33">
        <v>996.60587350712638</v>
      </c>
      <c r="H111" s="34">
        <v>0.26310812302005249</v>
      </c>
      <c r="J111">
        <f t="shared" si="12"/>
        <v>0</v>
      </c>
      <c r="K111">
        <f t="shared" si="13"/>
        <v>0</v>
      </c>
      <c r="L111">
        <f t="shared" si="14"/>
        <v>0</v>
      </c>
      <c r="M111">
        <f t="shared" si="15"/>
        <v>0</v>
      </c>
      <c r="N111">
        <f t="shared" si="16"/>
        <v>0</v>
      </c>
      <c r="O111">
        <f t="shared" si="17"/>
        <v>0</v>
      </c>
      <c r="P111">
        <f t="shared" si="18"/>
        <v>0</v>
      </c>
    </row>
    <row r="112" spans="1:16" ht="16.2" customHeight="1" x14ac:dyDescent="0.3">
      <c r="A112" s="28" t="s">
        <v>104</v>
      </c>
      <c r="B112" s="31">
        <v>0.12960237380945194</v>
      </c>
      <c r="C112" s="31">
        <v>0.60561780751129823</v>
      </c>
      <c r="D112" s="31">
        <v>0.34204091347808507</v>
      </c>
      <c r="E112" s="32">
        <v>8</v>
      </c>
      <c r="F112" s="32">
        <v>1215</v>
      </c>
      <c r="G112" s="33">
        <v>1555.7743399312255</v>
      </c>
      <c r="H112" s="34">
        <v>0.17362654483721021</v>
      </c>
      <c r="J112">
        <f t="shared" si="12"/>
        <v>0</v>
      </c>
      <c r="K112">
        <f t="shared" si="13"/>
        <v>0</v>
      </c>
      <c r="L112">
        <f t="shared" si="14"/>
        <v>0</v>
      </c>
      <c r="M112">
        <f t="shared" si="15"/>
        <v>1</v>
      </c>
      <c r="N112">
        <f t="shared" si="16"/>
        <v>1</v>
      </c>
      <c r="O112">
        <f t="shared" si="17"/>
        <v>0</v>
      </c>
      <c r="P112">
        <f t="shared" si="18"/>
        <v>0</v>
      </c>
    </row>
    <row r="113" spans="1:16" ht="16.2" customHeight="1" x14ac:dyDescent="0.3">
      <c r="A113" s="28" t="s">
        <v>105</v>
      </c>
      <c r="B113" s="31">
        <v>0.10564835950664341</v>
      </c>
      <c r="C113" s="31">
        <v>0.20343229556490053</v>
      </c>
      <c r="D113" s="31">
        <v>0.58622615115855747</v>
      </c>
      <c r="E113" s="32">
        <v>7.5</v>
      </c>
      <c r="F113" s="32">
        <v>787</v>
      </c>
      <c r="G113" s="33">
        <v>1479.8785394357244</v>
      </c>
      <c r="H113" s="34">
        <v>0.14086028691523381</v>
      </c>
      <c r="J113">
        <f t="shared" si="12"/>
        <v>0</v>
      </c>
      <c r="K113">
        <f t="shared" si="13"/>
        <v>0</v>
      </c>
      <c r="L113">
        <f t="shared" si="14"/>
        <v>0</v>
      </c>
      <c r="M113">
        <f t="shared" si="15"/>
        <v>0</v>
      </c>
      <c r="N113">
        <f t="shared" si="16"/>
        <v>0</v>
      </c>
      <c r="O113">
        <f t="shared" si="17"/>
        <v>0</v>
      </c>
      <c r="P113">
        <f t="shared" si="18"/>
        <v>0</v>
      </c>
    </row>
    <row r="114" spans="1:16" ht="16.2" customHeight="1" x14ac:dyDescent="0.3">
      <c r="A114" s="28" t="s">
        <v>106</v>
      </c>
      <c r="B114" s="31">
        <v>7.4581620730661977E-2</v>
      </c>
      <c r="C114" s="31">
        <v>0.14426000959377619</v>
      </c>
      <c r="D114" s="31">
        <v>0.77183695125750718</v>
      </c>
      <c r="E114" s="32">
        <v>6.8</v>
      </c>
      <c r="F114" s="32">
        <v>693</v>
      </c>
      <c r="G114" s="33">
        <v>1450.3331683053455</v>
      </c>
      <c r="H114" s="34">
        <v>0.1369715983579339</v>
      </c>
      <c r="J114">
        <f t="shared" si="12"/>
        <v>0</v>
      </c>
      <c r="K114">
        <f t="shared" si="13"/>
        <v>0</v>
      </c>
      <c r="L114">
        <f t="shared" si="14"/>
        <v>0</v>
      </c>
      <c r="M114">
        <f t="shared" si="15"/>
        <v>0</v>
      </c>
      <c r="N114">
        <f t="shared" si="16"/>
        <v>0</v>
      </c>
      <c r="O114">
        <f t="shared" si="17"/>
        <v>0</v>
      </c>
      <c r="P114">
        <f t="shared" si="18"/>
        <v>0</v>
      </c>
    </row>
    <row r="115" spans="1:16" ht="16.2" customHeight="1" x14ac:dyDescent="0.3">
      <c r="A115" s="28" t="s">
        <v>107</v>
      </c>
      <c r="B115" s="31">
        <v>0.17644207404851522</v>
      </c>
      <c r="C115" s="31">
        <v>0.78985687654555214</v>
      </c>
      <c r="D115" s="31">
        <v>0.47438822622373733</v>
      </c>
      <c r="E115" s="32">
        <v>8.5</v>
      </c>
      <c r="F115" s="32">
        <v>913</v>
      </c>
      <c r="G115" s="33">
        <v>872.60332474401571</v>
      </c>
      <c r="H115" s="34">
        <v>0.1481234377147316</v>
      </c>
      <c r="J115">
        <f t="shared" si="12"/>
        <v>0</v>
      </c>
      <c r="K115">
        <f t="shared" si="13"/>
        <v>0</v>
      </c>
      <c r="L115">
        <f t="shared" si="14"/>
        <v>0</v>
      </c>
      <c r="M115">
        <f t="shared" si="15"/>
        <v>1</v>
      </c>
      <c r="N115">
        <f t="shared" si="16"/>
        <v>0</v>
      </c>
      <c r="O115">
        <f t="shared" si="17"/>
        <v>0</v>
      </c>
      <c r="P115">
        <f t="shared" si="18"/>
        <v>0</v>
      </c>
    </row>
    <row r="116" spans="1:16" ht="16.2" customHeight="1" x14ac:dyDescent="0.3">
      <c r="A116" s="28" t="s">
        <v>108</v>
      </c>
      <c r="B116" s="31">
        <v>0.17730879024207596</v>
      </c>
      <c r="C116" s="31">
        <v>0.15002227074359376</v>
      </c>
      <c r="D116" s="31">
        <v>0.77747095255309484</v>
      </c>
      <c r="E116" s="32">
        <v>7</v>
      </c>
      <c r="F116" s="32">
        <v>818.64</v>
      </c>
      <c r="G116" s="33">
        <v>1080.4163101657023</v>
      </c>
      <c r="H116" s="34">
        <v>0.26115989020607805</v>
      </c>
      <c r="J116">
        <f t="shared" si="12"/>
        <v>0</v>
      </c>
      <c r="K116">
        <f t="shared" si="13"/>
        <v>0</v>
      </c>
      <c r="L116">
        <f t="shared" si="14"/>
        <v>0</v>
      </c>
      <c r="M116">
        <f t="shared" si="15"/>
        <v>0</v>
      </c>
      <c r="N116">
        <f t="shared" si="16"/>
        <v>0</v>
      </c>
      <c r="O116">
        <f t="shared" si="17"/>
        <v>0</v>
      </c>
      <c r="P116">
        <f t="shared" si="18"/>
        <v>0</v>
      </c>
    </row>
    <row r="117" spans="1:16" ht="16.2" customHeight="1" x14ac:dyDescent="0.3">
      <c r="A117" s="28" t="s">
        <v>109</v>
      </c>
      <c r="B117" s="31">
        <v>7.9114454465042935E-2</v>
      </c>
      <c r="C117" s="31">
        <v>0.45846151120751721</v>
      </c>
      <c r="D117" s="31">
        <v>0.56039862076391245</v>
      </c>
      <c r="E117" s="32">
        <v>8</v>
      </c>
      <c r="F117" s="32">
        <v>1133</v>
      </c>
      <c r="G117" s="33">
        <v>2137.3285949451279</v>
      </c>
      <c r="H117" s="34">
        <v>0.15008927895480637</v>
      </c>
      <c r="J117">
        <f t="shared" si="12"/>
        <v>0</v>
      </c>
      <c r="K117">
        <f t="shared" si="13"/>
        <v>0</v>
      </c>
      <c r="L117">
        <f t="shared" si="14"/>
        <v>0</v>
      </c>
      <c r="M117">
        <f t="shared" si="15"/>
        <v>1</v>
      </c>
      <c r="N117">
        <f t="shared" si="16"/>
        <v>0</v>
      </c>
      <c r="O117">
        <f t="shared" si="17"/>
        <v>0</v>
      </c>
      <c r="P117">
        <f t="shared" si="18"/>
        <v>0</v>
      </c>
    </row>
    <row r="118" spans="1:16" ht="16.2" customHeight="1" x14ac:dyDescent="0.3">
      <c r="A118" s="28" t="s">
        <v>110</v>
      </c>
      <c r="B118" s="31">
        <v>0.13942734184471156</v>
      </c>
      <c r="C118" s="31">
        <v>0.63138325089808689</v>
      </c>
      <c r="D118" s="31">
        <v>0.60267772351869464</v>
      </c>
      <c r="E118" s="32">
        <v>6</v>
      </c>
      <c r="F118" s="32">
        <v>881.61</v>
      </c>
      <c r="G118" s="33">
        <v>1457.7665496194827</v>
      </c>
      <c r="H118" s="34">
        <v>0.24919459381620968</v>
      </c>
      <c r="J118">
        <f t="shared" si="12"/>
        <v>0</v>
      </c>
      <c r="K118">
        <f t="shared" si="13"/>
        <v>0</v>
      </c>
      <c r="L118">
        <f t="shared" si="14"/>
        <v>0</v>
      </c>
      <c r="M118">
        <f t="shared" si="15"/>
        <v>0</v>
      </c>
      <c r="N118">
        <f t="shared" si="16"/>
        <v>0</v>
      </c>
      <c r="O118">
        <f t="shared" si="17"/>
        <v>0</v>
      </c>
      <c r="P118">
        <f t="shared" si="18"/>
        <v>0</v>
      </c>
    </row>
    <row r="119" spans="1:16" ht="16.2" customHeight="1" x14ac:dyDescent="0.3">
      <c r="A119" s="28" t="s">
        <v>111</v>
      </c>
      <c r="B119" s="31">
        <v>0.1454009000131691</v>
      </c>
      <c r="C119" s="31">
        <v>2.1613786370528949</v>
      </c>
      <c r="D119" s="31">
        <v>5.0691258995324479E-2</v>
      </c>
      <c r="E119" s="32">
        <v>7</v>
      </c>
      <c r="F119" s="32">
        <v>755</v>
      </c>
      <c r="G119" s="33">
        <v>712.02180784442976</v>
      </c>
      <c r="H119" s="34">
        <v>0.18395976265649222</v>
      </c>
      <c r="J119">
        <f t="shared" si="12"/>
        <v>0</v>
      </c>
      <c r="K119">
        <f t="shared" si="13"/>
        <v>0</v>
      </c>
      <c r="L119">
        <f t="shared" si="14"/>
        <v>0</v>
      </c>
      <c r="M119">
        <f t="shared" si="15"/>
        <v>0</v>
      </c>
      <c r="N119">
        <f t="shared" si="16"/>
        <v>0</v>
      </c>
      <c r="O119">
        <f t="shared" si="17"/>
        <v>1</v>
      </c>
      <c r="P119">
        <f t="shared" si="18"/>
        <v>0</v>
      </c>
    </row>
    <row r="120" spans="1:16" ht="16.2" customHeight="1" x14ac:dyDescent="0.3">
      <c r="A120" s="28" t="s">
        <v>112</v>
      </c>
      <c r="B120" s="31">
        <v>8.7466850982495389E-2</v>
      </c>
      <c r="C120" s="31">
        <v>0.30413755351190364</v>
      </c>
      <c r="D120" s="31">
        <v>0.37139377296485548</v>
      </c>
      <c r="E120" s="32">
        <v>8</v>
      </c>
      <c r="F120" s="32">
        <v>929</v>
      </c>
      <c r="G120" s="33">
        <v>906.58151340166</v>
      </c>
      <c r="H120" s="34">
        <v>6.0102675041650164E-2</v>
      </c>
      <c r="J120">
        <f t="shared" si="12"/>
        <v>0</v>
      </c>
      <c r="K120">
        <f t="shared" si="13"/>
        <v>0</v>
      </c>
      <c r="L120">
        <f t="shared" si="14"/>
        <v>0</v>
      </c>
      <c r="M120">
        <f t="shared" si="15"/>
        <v>1</v>
      </c>
      <c r="N120">
        <f t="shared" si="16"/>
        <v>0</v>
      </c>
      <c r="O120">
        <f t="shared" si="17"/>
        <v>0</v>
      </c>
      <c r="P120">
        <f t="shared" si="18"/>
        <v>1</v>
      </c>
    </row>
    <row r="121" spans="1:16" ht="16.2" customHeight="1" x14ac:dyDescent="0.3">
      <c r="A121" s="28" t="s">
        <v>113</v>
      </c>
      <c r="B121" s="31">
        <v>3.806044994694284E-2</v>
      </c>
      <c r="C121" s="31">
        <v>0.20344621880877106</v>
      </c>
      <c r="D121" s="31">
        <v>1.693550879991772</v>
      </c>
      <c r="E121" s="32">
        <v>7.5</v>
      </c>
      <c r="F121" s="32">
        <v>1244</v>
      </c>
      <c r="G121" s="33">
        <v>827.27253983708147</v>
      </c>
      <c r="H121" s="34">
        <v>0.30946101506248008</v>
      </c>
      <c r="J121">
        <f t="shared" si="12"/>
        <v>0</v>
      </c>
      <c r="K121">
        <f t="shared" si="13"/>
        <v>0</v>
      </c>
      <c r="L121">
        <f t="shared" si="14"/>
        <v>1</v>
      </c>
      <c r="M121">
        <f t="shared" si="15"/>
        <v>0</v>
      </c>
      <c r="N121">
        <f t="shared" si="16"/>
        <v>1</v>
      </c>
      <c r="O121">
        <f t="shared" si="17"/>
        <v>0</v>
      </c>
      <c r="P121">
        <f t="shared" si="18"/>
        <v>0</v>
      </c>
    </row>
    <row r="122" spans="1:16" ht="16.2" customHeight="1" x14ac:dyDescent="0.3">
      <c r="A122" s="28" t="s">
        <v>114</v>
      </c>
      <c r="B122" s="31">
        <v>0.12285785215629383</v>
      </c>
      <c r="C122" s="31">
        <v>0.38416849253539442</v>
      </c>
      <c r="D122" s="31">
        <v>8.4007249276685389E-2</v>
      </c>
      <c r="E122" s="32">
        <v>7.5</v>
      </c>
      <c r="F122" s="32">
        <v>861</v>
      </c>
      <c r="G122" s="33">
        <v>1251.6184981231529</v>
      </c>
      <c r="H122" s="34">
        <v>9.409819090974722E-2</v>
      </c>
      <c r="J122">
        <f t="shared" si="12"/>
        <v>0</v>
      </c>
      <c r="K122">
        <f t="shared" si="13"/>
        <v>0</v>
      </c>
      <c r="L122">
        <f t="shared" si="14"/>
        <v>0</v>
      </c>
      <c r="M122">
        <f t="shared" si="15"/>
        <v>0</v>
      </c>
      <c r="N122">
        <f t="shared" si="16"/>
        <v>0</v>
      </c>
      <c r="O122">
        <f t="shared" si="17"/>
        <v>0</v>
      </c>
      <c r="P122">
        <f t="shared" si="18"/>
        <v>1</v>
      </c>
    </row>
    <row r="123" spans="1:16" ht="16.2" customHeight="1" x14ac:dyDescent="0.3">
      <c r="A123" s="28" t="s">
        <v>115</v>
      </c>
      <c r="B123" s="31">
        <v>0.14662140963454312</v>
      </c>
      <c r="C123" s="31">
        <v>0.18946002025904007</v>
      </c>
      <c r="D123" s="31">
        <v>0.63002124598693787</v>
      </c>
      <c r="E123" s="32">
        <v>8</v>
      </c>
      <c r="F123" s="32">
        <v>630</v>
      </c>
      <c r="G123" s="33">
        <v>895.6076800319172</v>
      </c>
      <c r="H123" s="34">
        <v>0.30675156861350883</v>
      </c>
      <c r="J123">
        <f t="shared" si="12"/>
        <v>0</v>
      </c>
      <c r="K123">
        <f t="shared" si="13"/>
        <v>0</v>
      </c>
      <c r="L123">
        <f t="shared" si="14"/>
        <v>0</v>
      </c>
      <c r="M123">
        <f t="shared" si="15"/>
        <v>1</v>
      </c>
      <c r="N123">
        <f t="shared" si="16"/>
        <v>0</v>
      </c>
      <c r="O123">
        <f t="shared" si="17"/>
        <v>0</v>
      </c>
      <c r="P123">
        <f t="shared" si="18"/>
        <v>0</v>
      </c>
    </row>
    <row r="124" spans="1:16" ht="16.2" customHeight="1" x14ac:dyDescent="0.3">
      <c r="A124" s="28" t="s">
        <v>116</v>
      </c>
      <c r="B124" s="31">
        <v>0.13174854611636258</v>
      </c>
      <c r="C124" s="31">
        <v>0.40444863938374503</v>
      </c>
      <c r="D124" s="31">
        <v>0.12805766728875942</v>
      </c>
      <c r="E124" s="32">
        <v>7</v>
      </c>
      <c r="F124" s="32">
        <v>818.64</v>
      </c>
      <c r="G124" s="33">
        <v>1014.6523613347226</v>
      </c>
      <c r="H124" s="34">
        <v>0.14474550289537957</v>
      </c>
      <c r="J124">
        <f t="shared" si="12"/>
        <v>0</v>
      </c>
      <c r="K124">
        <f t="shared" si="13"/>
        <v>0</v>
      </c>
      <c r="L124">
        <f t="shared" si="14"/>
        <v>0</v>
      </c>
      <c r="M124">
        <f t="shared" si="15"/>
        <v>0</v>
      </c>
      <c r="N124">
        <f t="shared" si="16"/>
        <v>0</v>
      </c>
      <c r="O124">
        <f t="shared" si="17"/>
        <v>0</v>
      </c>
      <c r="P124">
        <f t="shared" si="18"/>
        <v>0</v>
      </c>
    </row>
    <row r="125" spans="1:16" ht="16.2" customHeight="1" x14ac:dyDescent="0.3">
      <c r="A125" s="28" t="s">
        <v>117</v>
      </c>
      <c r="B125" s="31">
        <v>8.4087681630129002E-2</v>
      </c>
      <c r="C125" s="31">
        <v>0.62161529892325595</v>
      </c>
      <c r="D125" s="31">
        <v>0.67519099095360036</v>
      </c>
      <c r="E125" s="32">
        <v>7.7</v>
      </c>
      <c r="F125" s="32">
        <v>1070</v>
      </c>
      <c r="G125" s="33">
        <v>972.05973967388775</v>
      </c>
      <c r="H125" s="34">
        <v>0.19391371670163393</v>
      </c>
      <c r="J125">
        <f t="shared" si="12"/>
        <v>0</v>
      </c>
      <c r="K125">
        <f t="shared" si="13"/>
        <v>0</v>
      </c>
      <c r="L125">
        <f t="shared" si="14"/>
        <v>0</v>
      </c>
      <c r="M125">
        <f t="shared" si="15"/>
        <v>0</v>
      </c>
      <c r="N125">
        <f t="shared" si="16"/>
        <v>0</v>
      </c>
      <c r="O125">
        <f t="shared" si="17"/>
        <v>0</v>
      </c>
      <c r="P125">
        <f t="shared" si="18"/>
        <v>0</v>
      </c>
    </row>
    <row r="126" spans="1:16" ht="16.2" customHeight="1" x14ac:dyDescent="0.3">
      <c r="A126" s="28" t="s">
        <v>118</v>
      </c>
      <c r="B126" s="31">
        <v>0.14925561112377406</v>
      </c>
      <c r="C126" s="31">
        <v>0.84093750419449809</v>
      </c>
      <c r="D126" s="31">
        <v>0.28755725118230963</v>
      </c>
      <c r="E126" s="32">
        <v>8</v>
      </c>
      <c r="F126" s="32">
        <v>945</v>
      </c>
      <c r="G126" s="33">
        <v>1159.7670381476562</v>
      </c>
      <c r="H126" s="34">
        <v>0.15948430941518033</v>
      </c>
      <c r="J126">
        <f t="shared" si="12"/>
        <v>0</v>
      </c>
      <c r="K126">
        <f t="shared" si="13"/>
        <v>0</v>
      </c>
      <c r="L126">
        <f t="shared" si="14"/>
        <v>0</v>
      </c>
      <c r="M126">
        <f t="shared" si="15"/>
        <v>1</v>
      </c>
      <c r="N126">
        <f t="shared" si="16"/>
        <v>0</v>
      </c>
      <c r="O126">
        <f t="shared" si="17"/>
        <v>0</v>
      </c>
      <c r="P126">
        <f t="shared" si="18"/>
        <v>0</v>
      </c>
    </row>
    <row r="127" spans="1:16" ht="16.2" customHeight="1" x14ac:dyDescent="0.3">
      <c r="A127" s="28" t="s">
        <v>119</v>
      </c>
      <c r="B127" s="31">
        <v>0.15489677395764179</v>
      </c>
      <c r="C127" s="31">
        <v>0.79363888559644802</v>
      </c>
      <c r="D127" s="31">
        <v>0.39449262749452169</v>
      </c>
      <c r="E127" s="32">
        <v>8</v>
      </c>
      <c r="F127" s="32">
        <v>1228</v>
      </c>
      <c r="G127" s="33">
        <v>989.93262957833633</v>
      </c>
      <c r="H127" s="34">
        <v>0.14923958219670533</v>
      </c>
      <c r="J127">
        <f t="shared" si="12"/>
        <v>0</v>
      </c>
      <c r="K127">
        <f t="shared" si="13"/>
        <v>0</v>
      </c>
      <c r="L127">
        <f t="shared" si="14"/>
        <v>0</v>
      </c>
      <c r="M127">
        <f t="shared" si="15"/>
        <v>1</v>
      </c>
      <c r="N127">
        <f t="shared" si="16"/>
        <v>1</v>
      </c>
      <c r="O127">
        <f t="shared" si="17"/>
        <v>0</v>
      </c>
      <c r="P127">
        <f t="shared" si="18"/>
        <v>0</v>
      </c>
    </row>
    <row r="128" spans="1:16" ht="16.2" customHeight="1" x14ac:dyDescent="0.3">
      <c r="A128" s="28" t="s">
        <v>120</v>
      </c>
      <c r="B128" s="31">
        <v>0.10365858281486121</v>
      </c>
      <c r="C128" s="31">
        <v>0.35630208381006634</v>
      </c>
      <c r="D128" s="31">
        <v>0.48574590616637991</v>
      </c>
      <c r="E128" s="32">
        <v>7</v>
      </c>
      <c r="F128" s="32">
        <v>1132.29</v>
      </c>
      <c r="G128" s="33">
        <v>825.89316379669515</v>
      </c>
      <c r="H128" s="34">
        <v>0.10855464134070539</v>
      </c>
      <c r="J128">
        <f t="shared" si="12"/>
        <v>0</v>
      </c>
      <c r="K128">
        <f t="shared" si="13"/>
        <v>0</v>
      </c>
      <c r="L128">
        <f t="shared" si="14"/>
        <v>0</v>
      </c>
      <c r="M128">
        <f t="shared" si="15"/>
        <v>0</v>
      </c>
      <c r="N128">
        <f t="shared" si="16"/>
        <v>0</v>
      </c>
      <c r="O128">
        <f t="shared" si="17"/>
        <v>0</v>
      </c>
      <c r="P128">
        <f t="shared" si="18"/>
        <v>1</v>
      </c>
    </row>
    <row r="129" spans="1:16" ht="16.2" customHeight="1" x14ac:dyDescent="0.3">
      <c r="A129" s="28" t="s">
        <v>121</v>
      </c>
      <c r="B129" s="31">
        <v>0.20231974203420244</v>
      </c>
      <c r="C129" s="31">
        <v>0.33046641040610847</v>
      </c>
      <c r="D129" s="31">
        <v>0.3028146181405853</v>
      </c>
      <c r="E129" s="32">
        <v>7.7</v>
      </c>
      <c r="F129" s="32">
        <v>976</v>
      </c>
      <c r="G129" s="33">
        <v>977.74783110032206</v>
      </c>
      <c r="H129" s="34">
        <v>0.22572762350119305</v>
      </c>
      <c r="J129">
        <f t="shared" si="12"/>
        <v>0</v>
      </c>
      <c r="K129">
        <f t="shared" si="13"/>
        <v>0</v>
      </c>
      <c r="L129">
        <f t="shared" si="14"/>
        <v>0</v>
      </c>
      <c r="M129">
        <f t="shared" si="15"/>
        <v>0</v>
      </c>
      <c r="N129">
        <f t="shared" si="16"/>
        <v>0</v>
      </c>
      <c r="O129">
        <f t="shared" si="17"/>
        <v>0</v>
      </c>
      <c r="P129">
        <f t="shared" si="18"/>
        <v>0</v>
      </c>
    </row>
    <row r="130" spans="1:16" ht="16.2" customHeight="1" x14ac:dyDescent="0.3">
      <c r="A130" s="28" t="s">
        <v>122</v>
      </c>
      <c r="B130" s="31">
        <v>0.11869133211155564</v>
      </c>
      <c r="C130" s="31">
        <v>0.20173971487107251</v>
      </c>
      <c r="D130" s="31">
        <v>0.36400407474123647</v>
      </c>
      <c r="E130" s="32">
        <v>7.5</v>
      </c>
      <c r="F130" s="32">
        <v>690</v>
      </c>
      <c r="G130" s="33">
        <v>1166.240222314781</v>
      </c>
      <c r="H130" s="34">
        <v>0.15633601810062311</v>
      </c>
      <c r="J130">
        <f t="shared" si="12"/>
        <v>0</v>
      </c>
      <c r="K130">
        <f t="shared" si="13"/>
        <v>0</v>
      </c>
      <c r="L130">
        <f t="shared" si="14"/>
        <v>0</v>
      </c>
      <c r="M130">
        <f t="shared" si="15"/>
        <v>0</v>
      </c>
      <c r="N130">
        <f t="shared" si="16"/>
        <v>0</v>
      </c>
      <c r="O130">
        <f t="shared" si="17"/>
        <v>0</v>
      </c>
      <c r="P130">
        <f t="shared" si="18"/>
        <v>0</v>
      </c>
    </row>
    <row r="131" spans="1:16" ht="16.2" customHeight="1" x14ac:dyDescent="0.3">
      <c r="A131" s="28" t="s">
        <v>123</v>
      </c>
      <c r="B131" s="31">
        <v>0.13203894817654413</v>
      </c>
      <c r="C131" s="31">
        <v>0.42651374276103876</v>
      </c>
      <c r="D131" s="31">
        <v>0.36356374077254072</v>
      </c>
      <c r="E131" s="32">
        <v>7</v>
      </c>
      <c r="F131" s="32">
        <v>850</v>
      </c>
      <c r="G131" s="33">
        <v>1412.0909270397842</v>
      </c>
      <c r="H131" s="34">
        <v>0.19855410038499841</v>
      </c>
      <c r="J131">
        <f t="shared" si="12"/>
        <v>0</v>
      </c>
      <c r="K131">
        <f t="shared" si="13"/>
        <v>0</v>
      </c>
      <c r="L131">
        <f t="shared" si="14"/>
        <v>0</v>
      </c>
      <c r="M131">
        <f t="shared" si="15"/>
        <v>0</v>
      </c>
      <c r="N131">
        <f t="shared" si="16"/>
        <v>0</v>
      </c>
      <c r="O131">
        <f t="shared" si="17"/>
        <v>0</v>
      </c>
      <c r="P131">
        <f t="shared" si="18"/>
        <v>0</v>
      </c>
    </row>
    <row r="132" spans="1:16" ht="16.2" customHeight="1" x14ac:dyDescent="0.3">
      <c r="A132" s="28" t="s">
        <v>125</v>
      </c>
      <c r="B132" s="31">
        <v>5.1484226967626966E-2</v>
      </c>
      <c r="C132" s="31">
        <v>0.22643221252258031</v>
      </c>
      <c r="D132" s="31">
        <v>0.82492768641111092</v>
      </c>
      <c r="E132" s="32">
        <v>5.5</v>
      </c>
      <c r="F132" s="32">
        <v>589</v>
      </c>
      <c r="G132" s="33">
        <v>861.11461465594721</v>
      </c>
      <c r="H132" s="34">
        <v>0.17414018961729058</v>
      </c>
      <c r="J132">
        <f t="shared" si="12"/>
        <v>0</v>
      </c>
      <c r="K132">
        <f t="shared" si="13"/>
        <v>0</v>
      </c>
      <c r="L132">
        <f t="shared" si="14"/>
        <v>0</v>
      </c>
      <c r="M132">
        <f t="shared" si="15"/>
        <v>0</v>
      </c>
      <c r="N132">
        <f t="shared" si="16"/>
        <v>0</v>
      </c>
      <c r="O132">
        <f t="shared" si="17"/>
        <v>0</v>
      </c>
      <c r="P132">
        <f t="shared" si="18"/>
        <v>0</v>
      </c>
    </row>
    <row r="133" spans="1:16" ht="16.2" customHeight="1" x14ac:dyDescent="0.3">
      <c r="A133" s="28" t="s">
        <v>124</v>
      </c>
      <c r="B133" s="31">
        <v>0.13254711596505125</v>
      </c>
      <c r="C133" s="31">
        <v>0.22453863607425606</v>
      </c>
      <c r="D133" s="31">
        <v>0.86468723274819359</v>
      </c>
      <c r="E133" s="32">
        <v>7.8</v>
      </c>
      <c r="F133" s="32">
        <v>818</v>
      </c>
      <c r="G133" s="33">
        <v>933.60954120793235</v>
      </c>
      <c r="H133" s="34">
        <v>0.26259132989543127</v>
      </c>
      <c r="J133">
        <f t="shared" si="12"/>
        <v>0</v>
      </c>
      <c r="K133">
        <f t="shared" si="13"/>
        <v>0</v>
      </c>
      <c r="L133">
        <f t="shared" si="14"/>
        <v>0</v>
      </c>
      <c r="M133">
        <f t="shared" si="15"/>
        <v>0</v>
      </c>
      <c r="N133">
        <f t="shared" si="16"/>
        <v>0</v>
      </c>
      <c r="O133">
        <f t="shared" si="17"/>
        <v>0</v>
      </c>
      <c r="P133">
        <f t="shared" si="18"/>
        <v>0</v>
      </c>
    </row>
    <row r="134" spans="1:16" ht="16.2" customHeight="1" x14ac:dyDescent="0.3">
      <c r="A134" s="28" t="s">
        <v>126</v>
      </c>
      <c r="B134" s="31">
        <v>7.0082667708178004E-2</v>
      </c>
      <c r="C134" s="31">
        <v>0.131810302058575</v>
      </c>
      <c r="D134" s="31">
        <v>0.73343030895299777</v>
      </c>
      <c r="E134" s="32">
        <v>7.5</v>
      </c>
      <c r="F134" s="32">
        <v>756</v>
      </c>
      <c r="G134" s="33">
        <v>1289.118341652236</v>
      </c>
      <c r="H134" s="34">
        <v>0.21624093745906284</v>
      </c>
      <c r="J134">
        <f t="shared" si="12"/>
        <v>0</v>
      </c>
      <c r="K134">
        <f t="shared" si="13"/>
        <v>0</v>
      </c>
      <c r="L134">
        <f t="shared" si="14"/>
        <v>0</v>
      </c>
      <c r="M134">
        <f t="shared" si="15"/>
        <v>0</v>
      </c>
      <c r="N134">
        <f t="shared" si="16"/>
        <v>0</v>
      </c>
      <c r="O134">
        <f t="shared" si="17"/>
        <v>0</v>
      </c>
      <c r="P134">
        <f t="shared" si="18"/>
        <v>0</v>
      </c>
    </row>
    <row r="135" spans="1:16" ht="16.2" customHeight="1" x14ac:dyDescent="0.3">
      <c r="A135" s="28" t="s">
        <v>127</v>
      </c>
      <c r="B135" s="31">
        <v>0.19986139018752641</v>
      </c>
      <c r="C135" s="31">
        <v>0.66936197728301194</v>
      </c>
      <c r="D135" s="31">
        <v>4.239500907609229E-2</v>
      </c>
      <c r="E135" s="32">
        <v>7</v>
      </c>
      <c r="F135" s="32">
        <v>714</v>
      </c>
      <c r="G135" s="33">
        <v>919.8093070920753</v>
      </c>
      <c r="H135" s="34">
        <v>0.21680323515061684</v>
      </c>
      <c r="J135">
        <f t="shared" si="12"/>
        <v>0</v>
      </c>
      <c r="K135">
        <f t="shared" si="13"/>
        <v>0</v>
      </c>
      <c r="L135">
        <f t="shared" si="14"/>
        <v>0</v>
      </c>
      <c r="M135">
        <f t="shared" si="15"/>
        <v>0</v>
      </c>
      <c r="N135">
        <f t="shared" si="16"/>
        <v>0</v>
      </c>
      <c r="O135">
        <f t="shared" si="17"/>
        <v>0</v>
      </c>
      <c r="P135">
        <f t="shared" si="18"/>
        <v>0</v>
      </c>
    </row>
    <row r="136" spans="1:16" ht="16.2" customHeight="1" x14ac:dyDescent="0.3">
      <c r="A136" s="28" t="s">
        <v>128</v>
      </c>
      <c r="B136" s="31">
        <v>9.642678274484584E-2</v>
      </c>
      <c r="C136" s="31">
        <v>0.32757016161254737</v>
      </c>
      <c r="D136" s="31">
        <v>0.52650679192400796</v>
      </c>
      <c r="E136" s="32">
        <v>6.5</v>
      </c>
      <c r="F136" s="32">
        <v>577.46</v>
      </c>
      <c r="G136" s="33">
        <v>1126.5559037245791</v>
      </c>
      <c r="H136" s="34">
        <v>0.14450354617417618</v>
      </c>
      <c r="J136">
        <f t="shared" ref="J136:J199" si="19">IF(B136&lt;3.5%,1,0)</f>
        <v>0</v>
      </c>
      <c r="K136">
        <f t="shared" ref="K136:K199" si="20">IF(C136&lt;12%,1,0)</f>
        <v>0</v>
      </c>
      <c r="L136">
        <f t="shared" ref="L136:L199" si="21">IF(D136&gt;100%,1,0)</f>
        <v>0</v>
      </c>
      <c r="M136">
        <f t="shared" ref="M136:M199" si="22">IF(E136&gt;7.9,1,0)</f>
        <v>0</v>
      </c>
      <c r="N136">
        <f t="shared" ref="N136:N199" si="23">IF(F136&gt;1150,1,0)</f>
        <v>0</v>
      </c>
      <c r="O136">
        <f t="shared" ref="O136:O199" si="24">IF(G136&lt;825,1,0)</f>
        <v>0</v>
      </c>
      <c r="P136">
        <f t="shared" ref="P136:P199" si="25">IF(H136&lt;12%,1,0)</f>
        <v>0</v>
      </c>
    </row>
    <row r="137" spans="1:16" ht="16.2" customHeight="1" x14ac:dyDescent="0.3">
      <c r="A137" s="28" t="s">
        <v>129</v>
      </c>
      <c r="B137" s="31">
        <v>3.4757301494151058E-2</v>
      </c>
      <c r="C137" s="31">
        <v>0.21502378907133551</v>
      </c>
      <c r="D137" s="31">
        <v>0.72084439721239968</v>
      </c>
      <c r="E137" s="32">
        <v>6</v>
      </c>
      <c r="F137" s="32">
        <v>890</v>
      </c>
      <c r="G137" s="33">
        <v>1373.8647918704489</v>
      </c>
      <c r="H137" s="34">
        <v>0.17788714229701327</v>
      </c>
      <c r="J137">
        <f t="shared" si="19"/>
        <v>1</v>
      </c>
      <c r="K137">
        <f t="shared" si="20"/>
        <v>0</v>
      </c>
      <c r="L137">
        <f t="shared" si="21"/>
        <v>0</v>
      </c>
      <c r="M137">
        <f t="shared" si="22"/>
        <v>0</v>
      </c>
      <c r="N137">
        <f t="shared" si="23"/>
        <v>0</v>
      </c>
      <c r="O137">
        <f t="shared" si="24"/>
        <v>0</v>
      </c>
      <c r="P137">
        <f t="shared" si="25"/>
        <v>0</v>
      </c>
    </row>
    <row r="138" spans="1:16" ht="16.2" customHeight="1" x14ac:dyDescent="0.3">
      <c r="A138" s="28" t="s">
        <v>130</v>
      </c>
      <c r="B138" s="31">
        <v>0.10474273813570198</v>
      </c>
      <c r="C138" s="31">
        <v>0.35356230806486977</v>
      </c>
      <c r="D138" s="31">
        <v>0.20051681913897434</v>
      </c>
      <c r="E138" s="32">
        <v>6.5</v>
      </c>
      <c r="F138" s="32">
        <v>850</v>
      </c>
      <c r="G138" s="33">
        <v>949.23120705755196</v>
      </c>
      <c r="H138" s="34">
        <v>0.22339445398763233</v>
      </c>
      <c r="J138">
        <f t="shared" si="19"/>
        <v>0</v>
      </c>
      <c r="K138">
        <f t="shared" si="20"/>
        <v>0</v>
      </c>
      <c r="L138">
        <f t="shared" si="21"/>
        <v>0</v>
      </c>
      <c r="M138">
        <f t="shared" si="22"/>
        <v>0</v>
      </c>
      <c r="N138">
        <f t="shared" si="23"/>
        <v>0</v>
      </c>
      <c r="O138">
        <f t="shared" si="24"/>
        <v>0</v>
      </c>
      <c r="P138">
        <f t="shared" si="25"/>
        <v>0</v>
      </c>
    </row>
    <row r="139" spans="1:16" ht="16.2" customHeight="1" x14ac:dyDescent="0.3">
      <c r="A139" s="28" t="s">
        <v>131</v>
      </c>
      <c r="B139" s="31">
        <v>0.17410038787782151</v>
      </c>
      <c r="C139" s="31">
        <v>0.24978884067069032</v>
      </c>
      <c r="D139" s="31">
        <v>0.12583488161177506</v>
      </c>
      <c r="E139" s="32">
        <v>0</v>
      </c>
      <c r="F139" s="32">
        <v>1200</v>
      </c>
      <c r="G139" s="33">
        <v>1671.2448396649288</v>
      </c>
      <c r="H139" s="34">
        <v>0.19848150880605309</v>
      </c>
      <c r="J139">
        <f t="shared" si="19"/>
        <v>0</v>
      </c>
      <c r="K139">
        <f t="shared" si="20"/>
        <v>0</v>
      </c>
      <c r="L139">
        <f t="shared" si="21"/>
        <v>0</v>
      </c>
      <c r="M139">
        <f t="shared" si="22"/>
        <v>0</v>
      </c>
      <c r="N139">
        <f t="shared" si="23"/>
        <v>1</v>
      </c>
      <c r="O139">
        <f t="shared" si="24"/>
        <v>0</v>
      </c>
      <c r="P139">
        <f t="shared" si="25"/>
        <v>0</v>
      </c>
    </row>
    <row r="140" spans="1:16" ht="16.2" customHeight="1" x14ac:dyDescent="0.3">
      <c r="A140" s="28" t="s">
        <v>132</v>
      </c>
      <c r="B140" s="31">
        <v>0.16674016261863167</v>
      </c>
      <c r="C140" s="31">
        <v>0.49904691755563019</v>
      </c>
      <c r="D140" s="31">
        <v>0.26199120673120674</v>
      </c>
      <c r="E140" s="32">
        <v>7</v>
      </c>
      <c r="F140" s="32">
        <v>1071</v>
      </c>
      <c r="G140" s="33">
        <v>992.0891066555489</v>
      </c>
      <c r="H140" s="34">
        <v>0.19182060098195625</v>
      </c>
      <c r="J140">
        <f t="shared" si="19"/>
        <v>0</v>
      </c>
      <c r="K140">
        <f t="shared" si="20"/>
        <v>0</v>
      </c>
      <c r="L140">
        <f t="shared" si="21"/>
        <v>0</v>
      </c>
      <c r="M140">
        <f t="shared" si="22"/>
        <v>0</v>
      </c>
      <c r="N140">
        <f t="shared" si="23"/>
        <v>0</v>
      </c>
      <c r="O140">
        <f t="shared" si="24"/>
        <v>0</v>
      </c>
      <c r="P140">
        <f t="shared" si="25"/>
        <v>0</v>
      </c>
    </row>
    <row r="141" spans="1:16" ht="16.2" customHeight="1" x14ac:dyDescent="0.3">
      <c r="A141" s="28" t="s">
        <v>133</v>
      </c>
      <c r="B141" s="31">
        <v>9.7728306012858174E-2</v>
      </c>
      <c r="C141" s="31">
        <v>8.5831037476678848E-2</v>
      </c>
      <c r="D141" s="31">
        <v>0.73119085836576636</v>
      </c>
      <c r="E141" s="32">
        <v>0</v>
      </c>
      <c r="F141" s="32">
        <v>1220</v>
      </c>
      <c r="G141" s="33">
        <v>2014.8129413924451</v>
      </c>
      <c r="H141" s="34">
        <v>0.19637442942792738</v>
      </c>
      <c r="J141">
        <f t="shared" si="19"/>
        <v>0</v>
      </c>
      <c r="K141">
        <f t="shared" si="20"/>
        <v>1</v>
      </c>
      <c r="L141">
        <f t="shared" si="21"/>
        <v>0</v>
      </c>
      <c r="M141">
        <f t="shared" si="22"/>
        <v>0</v>
      </c>
      <c r="N141">
        <f t="shared" si="23"/>
        <v>1</v>
      </c>
      <c r="O141">
        <f t="shared" si="24"/>
        <v>0</v>
      </c>
      <c r="P141">
        <f t="shared" si="25"/>
        <v>0</v>
      </c>
    </row>
    <row r="142" spans="1:16" ht="16.2" customHeight="1" x14ac:dyDescent="0.3">
      <c r="A142" s="28" t="s">
        <v>134</v>
      </c>
      <c r="B142" s="31">
        <v>0.10467643181917673</v>
      </c>
      <c r="C142" s="31">
        <v>3.1619558452048828E-2</v>
      </c>
      <c r="D142" s="31">
        <v>0.35714943399396337</v>
      </c>
      <c r="E142" s="32">
        <v>5.7</v>
      </c>
      <c r="F142" s="32">
        <v>690</v>
      </c>
      <c r="G142" s="33">
        <v>1114.368736453662</v>
      </c>
      <c r="H142" s="34">
        <v>6.7993185790343663E-2</v>
      </c>
      <c r="J142">
        <f t="shared" si="19"/>
        <v>0</v>
      </c>
      <c r="K142">
        <f t="shared" si="20"/>
        <v>1</v>
      </c>
      <c r="L142">
        <f t="shared" si="21"/>
        <v>0</v>
      </c>
      <c r="M142">
        <f t="shared" si="22"/>
        <v>0</v>
      </c>
      <c r="N142">
        <f t="shared" si="23"/>
        <v>0</v>
      </c>
      <c r="O142">
        <f t="shared" si="24"/>
        <v>0</v>
      </c>
      <c r="P142">
        <f t="shared" si="25"/>
        <v>1</v>
      </c>
    </row>
    <row r="143" spans="1:16" ht="16.2" customHeight="1" x14ac:dyDescent="0.3">
      <c r="A143" s="28" t="s">
        <v>135</v>
      </c>
      <c r="B143" s="31">
        <v>0.15158538239762456</v>
      </c>
      <c r="C143" s="31">
        <v>0.14893638320298572</v>
      </c>
      <c r="D143" s="31">
        <v>0.61387253495398886</v>
      </c>
      <c r="E143" s="32">
        <v>8.5</v>
      </c>
      <c r="F143" s="32">
        <v>1165</v>
      </c>
      <c r="G143" s="33">
        <v>893.18103047971033</v>
      </c>
      <c r="H143" s="34">
        <v>0.25477055417925437</v>
      </c>
      <c r="J143">
        <f t="shared" si="19"/>
        <v>0</v>
      </c>
      <c r="K143">
        <f t="shared" si="20"/>
        <v>0</v>
      </c>
      <c r="L143">
        <f t="shared" si="21"/>
        <v>0</v>
      </c>
      <c r="M143">
        <f t="shared" si="22"/>
        <v>1</v>
      </c>
      <c r="N143">
        <f t="shared" si="23"/>
        <v>1</v>
      </c>
      <c r="O143">
        <f t="shared" si="24"/>
        <v>0</v>
      </c>
      <c r="P143">
        <f t="shared" si="25"/>
        <v>0</v>
      </c>
    </row>
    <row r="144" spans="1:16" ht="16.2" customHeight="1" x14ac:dyDescent="0.3">
      <c r="A144" s="28" t="s">
        <v>136</v>
      </c>
      <c r="B144" s="31">
        <v>0.15139407059169815</v>
      </c>
      <c r="C144" s="31">
        <v>0.67482049988935211</v>
      </c>
      <c r="D144" s="31">
        <v>0.85993013608147362</v>
      </c>
      <c r="E144" s="32">
        <v>7.8</v>
      </c>
      <c r="F144" s="32">
        <v>929</v>
      </c>
      <c r="G144" s="33">
        <v>1047.6232761520348</v>
      </c>
      <c r="H144" s="34">
        <v>0.12914356917570194</v>
      </c>
      <c r="J144">
        <f t="shared" si="19"/>
        <v>0</v>
      </c>
      <c r="K144">
        <f t="shared" si="20"/>
        <v>0</v>
      </c>
      <c r="L144">
        <f t="shared" si="21"/>
        <v>0</v>
      </c>
      <c r="M144">
        <f t="shared" si="22"/>
        <v>0</v>
      </c>
      <c r="N144">
        <f t="shared" si="23"/>
        <v>0</v>
      </c>
      <c r="O144">
        <f t="shared" si="24"/>
        <v>0</v>
      </c>
      <c r="P144">
        <f t="shared" si="25"/>
        <v>0</v>
      </c>
    </row>
    <row r="145" spans="1:16" ht="16.2" customHeight="1" x14ac:dyDescent="0.3">
      <c r="A145" s="28" t="s">
        <v>137</v>
      </c>
      <c r="B145" s="31">
        <v>0.23669110658105677</v>
      </c>
      <c r="C145" s="31">
        <v>0.69789984386896786</v>
      </c>
      <c r="D145" s="31">
        <v>6.2360929399616266E-2</v>
      </c>
      <c r="E145" s="32">
        <v>7.9</v>
      </c>
      <c r="F145" s="32">
        <v>598</v>
      </c>
      <c r="G145" s="33">
        <v>890.04304463895676</v>
      </c>
      <c r="H145" s="34">
        <v>0.2499230413562763</v>
      </c>
      <c r="J145">
        <f t="shared" si="19"/>
        <v>0</v>
      </c>
      <c r="K145">
        <f t="shared" si="20"/>
        <v>0</v>
      </c>
      <c r="L145">
        <f t="shared" si="21"/>
        <v>0</v>
      </c>
      <c r="M145">
        <f t="shared" si="22"/>
        <v>0</v>
      </c>
      <c r="N145">
        <f t="shared" si="23"/>
        <v>0</v>
      </c>
      <c r="O145">
        <f t="shared" si="24"/>
        <v>0</v>
      </c>
      <c r="P145">
        <f t="shared" si="25"/>
        <v>0</v>
      </c>
    </row>
    <row r="146" spans="1:16" ht="16.2" customHeight="1" x14ac:dyDescent="0.3">
      <c r="A146" s="28" t="s">
        <v>138</v>
      </c>
      <c r="B146" s="31">
        <v>0.15565844106078705</v>
      </c>
      <c r="C146" s="31">
        <v>0.5127679811428677</v>
      </c>
      <c r="D146" s="31">
        <v>0.71568315466246846</v>
      </c>
      <c r="E146" s="32">
        <v>8.5</v>
      </c>
      <c r="F146" s="32">
        <v>1008</v>
      </c>
      <c r="G146" s="33">
        <v>882.70732145629586</v>
      </c>
      <c r="H146" s="34">
        <v>6.8232503062546523E-2</v>
      </c>
      <c r="J146">
        <f t="shared" si="19"/>
        <v>0</v>
      </c>
      <c r="K146">
        <f t="shared" si="20"/>
        <v>0</v>
      </c>
      <c r="L146">
        <f t="shared" si="21"/>
        <v>0</v>
      </c>
      <c r="M146">
        <f t="shared" si="22"/>
        <v>1</v>
      </c>
      <c r="N146">
        <f t="shared" si="23"/>
        <v>0</v>
      </c>
      <c r="O146">
        <f t="shared" si="24"/>
        <v>0</v>
      </c>
      <c r="P146">
        <f t="shared" si="25"/>
        <v>1</v>
      </c>
    </row>
    <row r="147" spans="1:16" ht="16.2" customHeight="1" x14ac:dyDescent="0.3">
      <c r="A147" s="28" t="s">
        <v>139</v>
      </c>
      <c r="B147" s="31">
        <v>1.7247094964820717E-2</v>
      </c>
      <c r="C147" s="31">
        <v>3.1738416791780452E-2</v>
      </c>
      <c r="D147" s="31">
        <v>0.81245681766590661</v>
      </c>
      <c r="E147" s="32">
        <v>7.9</v>
      </c>
      <c r="F147" s="32">
        <v>1102</v>
      </c>
      <c r="G147" s="33">
        <v>1983.3261297659662</v>
      </c>
      <c r="H147" s="34">
        <v>0.20075393375794703</v>
      </c>
      <c r="J147">
        <f t="shared" si="19"/>
        <v>1</v>
      </c>
      <c r="K147">
        <f t="shared" si="20"/>
        <v>1</v>
      </c>
      <c r="L147">
        <f t="shared" si="21"/>
        <v>0</v>
      </c>
      <c r="M147">
        <f t="shared" si="22"/>
        <v>0</v>
      </c>
      <c r="N147">
        <f t="shared" si="23"/>
        <v>0</v>
      </c>
      <c r="O147">
        <f t="shared" si="24"/>
        <v>0</v>
      </c>
      <c r="P147">
        <f t="shared" si="25"/>
        <v>0</v>
      </c>
    </row>
    <row r="148" spans="1:16" ht="16.2" customHeight="1" x14ac:dyDescent="0.3">
      <c r="A148" s="28" t="s">
        <v>140</v>
      </c>
      <c r="B148" s="31">
        <v>9.5854415532813209E-2</v>
      </c>
      <c r="C148" s="31">
        <v>0.51552105868742526</v>
      </c>
      <c r="D148" s="31">
        <v>0.24373332655363045</v>
      </c>
      <c r="E148" s="32">
        <v>7.5</v>
      </c>
      <c r="F148" s="32">
        <v>598</v>
      </c>
      <c r="G148" s="33">
        <v>855.54998685028454</v>
      </c>
      <c r="H148" s="34">
        <v>0.2030460502758864</v>
      </c>
      <c r="J148">
        <f t="shared" si="19"/>
        <v>0</v>
      </c>
      <c r="K148">
        <f t="shared" si="20"/>
        <v>0</v>
      </c>
      <c r="L148">
        <f t="shared" si="21"/>
        <v>0</v>
      </c>
      <c r="M148">
        <f t="shared" si="22"/>
        <v>0</v>
      </c>
      <c r="N148">
        <f t="shared" si="23"/>
        <v>0</v>
      </c>
      <c r="O148">
        <f t="shared" si="24"/>
        <v>0</v>
      </c>
      <c r="P148">
        <f t="shared" si="25"/>
        <v>0</v>
      </c>
    </row>
    <row r="149" spans="1:16" ht="16.2" customHeight="1" x14ac:dyDescent="0.3">
      <c r="A149" s="28" t="s">
        <v>141</v>
      </c>
      <c r="B149" s="31">
        <v>9.2051051628201569E-2</v>
      </c>
      <c r="C149" s="31">
        <v>0.14311339653831864</v>
      </c>
      <c r="D149" s="31">
        <v>0.83590033522118745</v>
      </c>
      <c r="E149" s="32">
        <v>8</v>
      </c>
      <c r="F149" s="32">
        <v>1228</v>
      </c>
      <c r="G149" s="33">
        <v>855.86269514570722</v>
      </c>
      <c r="H149" s="34">
        <v>0.21401162794309381</v>
      </c>
      <c r="J149">
        <f t="shared" si="19"/>
        <v>0</v>
      </c>
      <c r="K149">
        <f t="shared" si="20"/>
        <v>0</v>
      </c>
      <c r="L149">
        <f t="shared" si="21"/>
        <v>0</v>
      </c>
      <c r="M149">
        <f t="shared" si="22"/>
        <v>1</v>
      </c>
      <c r="N149">
        <f t="shared" si="23"/>
        <v>1</v>
      </c>
      <c r="O149">
        <f t="shared" si="24"/>
        <v>0</v>
      </c>
      <c r="P149">
        <f t="shared" si="25"/>
        <v>0</v>
      </c>
    </row>
    <row r="150" spans="1:16" ht="16.2" customHeight="1" x14ac:dyDescent="0.3">
      <c r="A150" s="28" t="s">
        <v>142</v>
      </c>
      <c r="B150" s="31">
        <v>0.18982378924554699</v>
      </c>
      <c r="C150" s="31">
        <v>0.59696294386026028</v>
      </c>
      <c r="D150" s="31">
        <v>7.85179302769448E-2</v>
      </c>
      <c r="E150" s="32">
        <v>7.5</v>
      </c>
      <c r="F150" s="32">
        <v>693</v>
      </c>
      <c r="G150" s="33">
        <v>1018.1533172895034</v>
      </c>
      <c r="H150" s="34">
        <v>0.25838730513818048</v>
      </c>
      <c r="J150">
        <f t="shared" si="19"/>
        <v>0</v>
      </c>
      <c r="K150">
        <f t="shared" si="20"/>
        <v>0</v>
      </c>
      <c r="L150">
        <f t="shared" si="21"/>
        <v>0</v>
      </c>
      <c r="M150">
        <f t="shared" si="22"/>
        <v>0</v>
      </c>
      <c r="N150">
        <f t="shared" si="23"/>
        <v>0</v>
      </c>
      <c r="O150">
        <f t="shared" si="24"/>
        <v>0</v>
      </c>
      <c r="P150">
        <f t="shared" si="25"/>
        <v>0</v>
      </c>
    </row>
    <row r="151" spans="1:16" ht="16.2" customHeight="1" x14ac:dyDescent="0.3">
      <c r="A151" s="28" t="s">
        <v>143</v>
      </c>
      <c r="B151" s="31">
        <v>8.4138780344166011E-2</v>
      </c>
      <c r="C151" s="31">
        <v>0.46978961983187417</v>
      </c>
      <c r="D151" s="31">
        <v>0.91791790967697795</v>
      </c>
      <c r="E151" s="32">
        <v>7.9</v>
      </c>
      <c r="F151" s="32">
        <v>1209</v>
      </c>
      <c r="G151" s="33">
        <v>967.34538060379884</v>
      </c>
      <c r="H151" s="34">
        <v>0.22131956075539122</v>
      </c>
      <c r="J151">
        <f t="shared" si="19"/>
        <v>0</v>
      </c>
      <c r="K151">
        <f t="shared" si="20"/>
        <v>0</v>
      </c>
      <c r="L151">
        <f t="shared" si="21"/>
        <v>0</v>
      </c>
      <c r="M151">
        <f t="shared" si="22"/>
        <v>0</v>
      </c>
      <c r="N151">
        <f t="shared" si="23"/>
        <v>1</v>
      </c>
      <c r="O151">
        <f t="shared" si="24"/>
        <v>0</v>
      </c>
      <c r="P151">
        <f t="shared" si="25"/>
        <v>0</v>
      </c>
    </row>
    <row r="152" spans="1:16" ht="16.2" customHeight="1" x14ac:dyDescent="0.3">
      <c r="A152" s="28" t="s">
        <v>144</v>
      </c>
      <c r="B152" s="31">
        <v>0.12638760869334401</v>
      </c>
      <c r="C152" s="31">
        <v>0.12652052687265855</v>
      </c>
      <c r="D152" s="31">
        <v>0.34714299297291401</v>
      </c>
      <c r="E152" s="32">
        <v>7.5</v>
      </c>
      <c r="F152" s="32">
        <v>877</v>
      </c>
      <c r="G152" s="33">
        <v>1048.1373493854121</v>
      </c>
      <c r="H152" s="34">
        <v>0.16960962543750355</v>
      </c>
      <c r="J152">
        <f t="shared" si="19"/>
        <v>0</v>
      </c>
      <c r="K152">
        <f t="shared" si="20"/>
        <v>0</v>
      </c>
      <c r="L152">
        <f t="shared" si="21"/>
        <v>0</v>
      </c>
      <c r="M152">
        <f t="shared" si="22"/>
        <v>0</v>
      </c>
      <c r="N152">
        <f t="shared" si="23"/>
        <v>0</v>
      </c>
      <c r="O152">
        <f t="shared" si="24"/>
        <v>0</v>
      </c>
      <c r="P152">
        <f t="shared" si="25"/>
        <v>0</v>
      </c>
    </row>
    <row r="153" spans="1:16" ht="16.2" customHeight="1" x14ac:dyDescent="0.3">
      <c r="A153" s="28" t="s">
        <v>145</v>
      </c>
      <c r="B153" s="31">
        <v>0.11108612344952483</v>
      </c>
      <c r="C153" s="31">
        <v>0.30490431926906492</v>
      </c>
      <c r="D153" s="31">
        <v>0.50121579350046441</v>
      </c>
      <c r="E153" s="32">
        <v>7.8</v>
      </c>
      <c r="F153" s="32">
        <v>787</v>
      </c>
      <c r="G153" s="33">
        <v>994.50478766336096</v>
      </c>
      <c r="H153" s="34">
        <v>0.17769288316405224</v>
      </c>
      <c r="J153">
        <f t="shared" si="19"/>
        <v>0</v>
      </c>
      <c r="K153">
        <f t="shared" si="20"/>
        <v>0</v>
      </c>
      <c r="L153">
        <f t="shared" si="21"/>
        <v>0</v>
      </c>
      <c r="M153">
        <f t="shared" si="22"/>
        <v>0</v>
      </c>
      <c r="N153">
        <f t="shared" si="23"/>
        <v>0</v>
      </c>
      <c r="O153">
        <f t="shared" si="24"/>
        <v>0</v>
      </c>
      <c r="P153">
        <f t="shared" si="25"/>
        <v>0</v>
      </c>
    </row>
    <row r="154" spans="1:16" ht="16.2" customHeight="1" x14ac:dyDescent="0.3">
      <c r="A154" s="28" t="s">
        <v>146</v>
      </c>
      <c r="B154" s="31">
        <v>9.2453825391509425E-2</v>
      </c>
      <c r="C154" s="31">
        <v>0.21431956673337924</v>
      </c>
      <c r="D154" s="31">
        <v>0.51789174872128307</v>
      </c>
      <c r="E154" s="32">
        <v>6.9</v>
      </c>
      <c r="F154" s="32">
        <v>756</v>
      </c>
      <c r="G154" s="33">
        <v>886.56688951559374</v>
      </c>
      <c r="H154" s="34">
        <v>0.15451401253192817</v>
      </c>
      <c r="J154">
        <f t="shared" si="19"/>
        <v>0</v>
      </c>
      <c r="K154">
        <f t="shared" si="20"/>
        <v>0</v>
      </c>
      <c r="L154">
        <f t="shared" si="21"/>
        <v>0</v>
      </c>
      <c r="M154">
        <f t="shared" si="22"/>
        <v>0</v>
      </c>
      <c r="N154">
        <f t="shared" si="23"/>
        <v>0</v>
      </c>
      <c r="O154">
        <f t="shared" si="24"/>
        <v>0</v>
      </c>
      <c r="P154">
        <f t="shared" si="25"/>
        <v>0</v>
      </c>
    </row>
    <row r="155" spans="1:16" ht="16.2" customHeight="1" x14ac:dyDescent="0.3">
      <c r="A155" s="28" t="s">
        <v>147</v>
      </c>
      <c r="B155" s="31">
        <v>9.2608390055708492E-2</v>
      </c>
      <c r="C155" s="31">
        <v>0.36501128900192387</v>
      </c>
      <c r="D155" s="31">
        <v>0.83939310892495245</v>
      </c>
      <c r="E155" s="32">
        <v>7.9</v>
      </c>
      <c r="F155" s="32">
        <v>945</v>
      </c>
      <c r="G155" s="33">
        <v>1396.1043806204107</v>
      </c>
      <c r="H155" s="34">
        <v>0.12175591724442879</v>
      </c>
      <c r="J155">
        <f t="shared" si="19"/>
        <v>0</v>
      </c>
      <c r="K155">
        <f t="shared" si="20"/>
        <v>0</v>
      </c>
      <c r="L155">
        <f t="shared" si="21"/>
        <v>0</v>
      </c>
      <c r="M155">
        <f t="shared" si="22"/>
        <v>0</v>
      </c>
      <c r="N155">
        <f t="shared" si="23"/>
        <v>0</v>
      </c>
      <c r="O155">
        <f t="shared" si="24"/>
        <v>0</v>
      </c>
      <c r="P155">
        <f t="shared" si="25"/>
        <v>0</v>
      </c>
    </row>
    <row r="156" spans="1:16" ht="16.2" customHeight="1" x14ac:dyDescent="0.3">
      <c r="A156" s="28" t="s">
        <v>148</v>
      </c>
      <c r="B156" s="31">
        <v>0.13228681692797795</v>
      </c>
      <c r="C156" s="31">
        <v>0.42335934669489217</v>
      </c>
      <c r="D156" s="31">
        <v>0.35073394892520243</v>
      </c>
      <c r="E156" s="32">
        <v>8</v>
      </c>
      <c r="F156" s="32">
        <v>1196</v>
      </c>
      <c r="G156" s="33">
        <v>1743.2870316178946</v>
      </c>
      <c r="H156" s="34">
        <v>0.19777069534884437</v>
      </c>
      <c r="J156">
        <f t="shared" si="19"/>
        <v>0</v>
      </c>
      <c r="K156">
        <f t="shared" si="20"/>
        <v>0</v>
      </c>
      <c r="L156">
        <f t="shared" si="21"/>
        <v>0</v>
      </c>
      <c r="M156">
        <f t="shared" si="22"/>
        <v>1</v>
      </c>
      <c r="N156">
        <f t="shared" si="23"/>
        <v>1</v>
      </c>
      <c r="O156">
        <f t="shared" si="24"/>
        <v>0</v>
      </c>
      <c r="P156">
        <f t="shared" si="25"/>
        <v>0</v>
      </c>
    </row>
    <row r="157" spans="1:16" ht="16.2" customHeight="1" x14ac:dyDescent="0.3">
      <c r="A157" s="28" t="s">
        <v>149</v>
      </c>
      <c r="B157" s="31">
        <v>4.3687984750420607E-2</v>
      </c>
      <c r="C157" s="31">
        <v>0.1224796392114801</v>
      </c>
      <c r="D157" s="31">
        <v>0.63467153045823366</v>
      </c>
      <c r="E157" s="32">
        <v>7.5</v>
      </c>
      <c r="F157" s="32">
        <v>1040</v>
      </c>
      <c r="G157" s="33">
        <v>1133.204393453145</v>
      </c>
      <c r="H157" s="34">
        <v>0.15711485606658079</v>
      </c>
      <c r="J157">
        <f t="shared" si="19"/>
        <v>0</v>
      </c>
      <c r="K157">
        <f t="shared" si="20"/>
        <v>0</v>
      </c>
      <c r="L157">
        <f t="shared" si="21"/>
        <v>0</v>
      </c>
      <c r="M157">
        <f t="shared" si="22"/>
        <v>0</v>
      </c>
      <c r="N157">
        <f t="shared" si="23"/>
        <v>0</v>
      </c>
      <c r="O157">
        <f t="shared" si="24"/>
        <v>0</v>
      </c>
      <c r="P157">
        <f t="shared" si="25"/>
        <v>0</v>
      </c>
    </row>
    <row r="158" spans="1:16" ht="16.2" customHeight="1" x14ac:dyDescent="0.3">
      <c r="A158" s="28" t="s">
        <v>150</v>
      </c>
      <c r="B158" s="31">
        <v>8.7723803806391304E-2</v>
      </c>
      <c r="C158" s="31">
        <v>0.43433705762366176</v>
      </c>
      <c r="D158" s="31">
        <v>0.29393527757986415</v>
      </c>
      <c r="E158" s="32">
        <v>7.9</v>
      </c>
      <c r="F158" s="32">
        <v>945</v>
      </c>
      <c r="G158" s="33">
        <v>1190.0796337028362</v>
      </c>
      <c r="H158" s="34">
        <v>0.13436143468332126</v>
      </c>
      <c r="J158">
        <f t="shared" si="19"/>
        <v>0</v>
      </c>
      <c r="K158">
        <f t="shared" si="20"/>
        <v>0</v>
      </c>
      <c r="L158">
        <f t="shared" si="21"/>
        <v>0</v>
      </c>
      <c r="M158">
        <f t="shared" si="22"/>
        <v>0</v>
      </c>
      <c r="N158">
        <f t="shared" si="23"/>
        <v>0</v>
      </c>
      <c r="O158">
        <f t="shared" si="24"/>
        <v>0</v>
      </c>
      <c r="P158">
        <f t="shared" si="25"/>
        <v>0</v>
      </c>
    </row>
    <row r="159" spans="1:16" ht="16.2" customHeight="1" x14ac:dyDescent="0.3">
      <c r="A159" s="28" t="s">
        <v>151</v>
      </c>
      <c r="B159" s="31">
        <v>0.1336785423080406</v>
      </c>
      <c r="C159" s="31">
        <v>1.0274101086907208E-3</v>
      </c>
      <c r="D159" s="31">
        <v>0.68572291698182397</v>
      </c>
      <c r="E159" s="32">
        <v>7.5</v>
      </c>
      <c r="F159" s="32">
        <v>1000</v>
      </c>
      <c r="G159" s="33">
        <v>833.6375331074837</v>
      </c>
      <c r="H159" s="34">
        <v>0.30491259406828319</v>
      </c>
      <c r="J159">
        <f t="shared" si="19"/>
        <v>0</v>
      </c>
      <c r="K159">
        <f t="shared" si="20"/>
        <v>1</v>
      </c>
      <c r="L159">
        <f t="shared" si="21"/>
        <v>0</v>
      </c>
      <c r="M159">
        <f t="shared" si="22"/>
        <v>0</v>
      </c>
      <c r="N159">
        <f t="shared" si="23"/>
        <v>0</v>
      </c>
      <c r="O159">
        <f t="shared" si="24"/>
        <v>0</v>
      </c>
      <c r="P159">
        <f t="shared" si="25"/>
        <v>0</v>
      </c>
    </row>
    <row r="160" spans="1:16" ht="16.2" customHeight="1" x14ac:dyDescent="0.3">
      <c r="A160" s="28" t="s">
        <v>152</v>
      </c>
      <c r="B160" s="31">
        <v>0.10168139136703505</v>
      </c>
      <c r="C160" s="31">
        <v>0.39270118062727249</v>
      </c>
      <c r="D160" s="31">
        <v>0.82116571705809371</v>
      </c>
      <c r="E160" s="32">
        <v>8</v>
      </c>
      <c r="F160" s="32">
        <v>1180</v>
      </c>
      <c r="G160" s="33">
        <v>1058.4012373795317</v>
      </c>
      <c r="H160" s="34">
        <v>0.1644552227747256</v>
      </c>
      <c r="J160">
        <f t="shared" si="19"/>
        <v>0</v>
      </c>
      <c r="K160">
        <f t="shared" si="20"/>
        <v>0</v>
      </c>
      <c r="L160">
        <f t="shared" si="21"/>
        <v>0</v>
      </c>
      <c r="M160">
        <f t="shared" si="22"/>
        <v>1</v>
      </c>
      <c r="N160">
        <f t="shared" si="23"/>
        <v>1</v>
      </c>
      <c r="O160">
        <f t="shared" si="24"/>
        <v>0</v>
      </c>
      <c r="P160">
        <f t="shared" si="25"/>
        <v>0</v>
      </c>
    </row>
    <row r="161" spans="1:16" ht="16.2" customHeight="1" x14ac:dyDescent="0.3">
      <c r="A161" s="28" t="s">
        <v>153</v>
      </c>
      <c r="B161" s="31">
        <v>7.165409207479638E-2</v>
      </c>
      <c r="C161" s="31">
        <v>0.11503578510817709</v>
      </c>
      <c r="D161" s="31">
        <v>0.56925003041509703</v>
      </c>
      <c r="E161" s="32">
        <v>8.5</v>
      </c>
      <c r="F161" s="32">
        <v>708</v>
      </c>
      <c r="G161" s="33">
        <v>1051.5086517738876</v>
      </c>
      <c r="H161" s="34">
        <v>0.26809364726675095</v>
      </c>
      <c r="J161">
        <f t="shared" si="19"/>
        <v>0</v>
      </c>
      <c r="K161">
        <f t="shared" si="20"/>
        <v>1</v>
      </c>
      <c r="L161">
        <f t="shared" si="21"/>
        <v>0</v>
      </c>
      <c r="M161">
        <f t="shared" si="22"/>
        <v>1</v>
      </c>
      <c r="N161">
        <f t="shared" si="23"/>
        <v>0</v>
      </c>
      <c r="O161">
        <f t="shared" si="24"/>
        <v>0</v>
      </c>
      <c r="P161">
        <f t="shared" si="25"/>
        <v>0</v>
      </c>
    </row>
    <row r="162" spans="1:16" ht="16.2" customHeight="1" x14ac:dyDescent="0.3">
      <c r="A162" s="28" t="s">
        <v>154</v>
      </c>
      <c r="B162" s="31">
        <v>0.12889125594808426</v>
      </c>
      <c r="C162" s="31">
        <v>0.23686057089354817</v>
      </c>
      <c r="D162" s="31">
        <v>0.49360848286956427</v>
      </c>
      <c r="E162" s="32">
        <v>8</v>
      </c>
      <c r="F162" s="32">
        <v>850</v>
      </c>
      <c r="G162" s="33">
        <v>852.39589686606178</v>
      </c>
      <c r="H162" s="34">
        <v>0.24140522341254267</v>
      </c>
      <c r="J162">
        <f t="shared" si="19"/>
        <v>0</v>
      </c>
      <c r="K162">
        <f t="shared" si="20"/>
        <v>0</v>
      </c>
      <c r="L162">
        <f t="shared" si="21"/>
        <v>0</v>
      </c>
      <c r="M162">
        <f t="shared" si="22"/>
        <v>1</v>
      </c>
      <c r="N162">
        <f t="shared" si="23"/>
        <v>0</v>
      </c>
      <c r="O162">
        <f t="shared" si="24"/>
        <v>0</v>
      </c>
      <c r="P162">
        <f t="shared" si="25"/>
        <v>0</v>
      </c>
    </row>
    <row r="163" spans="1:16" ht="16.2" customHeight="1" x14ac:dyDescent="0.3">
      <c r="A163" s="28" t="s">
        <v>155</v>
      </c>
      <c r="B163" s="31">
        <v>7.6411252723699724E-2</v>
      </c>
      <c r="C163" s="31">
        <v>-8.5563031490545755E-3</v>
      </c>
      <c r="D163" s="31">
        <v>0.63408142594178207</v>
      </c>
      <c r="E163" s="32">
        <v>6.7</v>
      </c>
      <c r="F163" s="32">
        <v>975</v>
      </c>
      <c r="G163" s="33">
        <v>1336.3043393398789</v>
      </c>
      <c r="H163" s="34">
        <v>0.20959652595128361</v>
      </c>
      <c r="J163">
        <f t="shared" si="19"/>
        <v>0</v>
      </c>
      <c r="K163">
        <f t="shared" si="20"/>
        <v>1</v>
      </c>
      <c r="L163">
        <f t="shared" si="21"/>
        <v>0</v>
      </c>
      <c r="M163">
        <f t="shared" si="22"/>
        <v>0</v>
      </c>
      <c r="N163">
        <f t="shared" si="23"/>
        <v>0</v>
      </c>
      <c r="O163">
        <f t="shared" si="24"/>
        <v>0</v>
      </c>
      <c r="P163">
        <f t="shared" si="25"/>
        <v>0</v>
      </c>
    </row>
    <row r="164" spans="1:16" ht="16.2" customHeight="1" x14ac:dyDescent="0.3">
      <c r="A164" s="28" t="s">
        <v>156</v>
      </c>
      <c r="B164" s="31">
        <v>9.4153334201322866E-2</v>
      </c>
      <c r="C164" s="31">
        <v>0.49271049565637576</v>
      </c>
      <c r="D164" s="31">
        <v>0.5780080046352829</v>
      </c>
      <c r="E164" s="32">
        <v>7.5</v>
      </c>
      <c r="F164" s="32">
        <v>1008</v>
      </c>
      <c r="G164" s="33">
        <v>1402.4978821925883</v>
      </c>
      <c r="H164" s="34">
        <v>0.17717494240046977</v>
      </c>
      <c r="J164">
        <f t="shared" si="19"/>
        <v>0</v>
      </c>
      <c r="K164">
        <f t="shared" si="20"/>
        <v>0</v>
      </c>
      <c r="L164">
        <f t="shared" si="21"/>
        <v>0</v>
      </c>
      <c r="M164">
        <f t="shared" si="22"/>
        <v>0</v>
      </c>
      <c r="N164">
        <f t="shared" si="23"/>
        <v>0</v>
      </c>
      <c r="O164">
        <f t="shared" si="24"/>
        <v>0</v>
      </c>
      <c r="P164">
        <f t="shared" si="25"/>
        <v>0</v>
      </c>
    </row>
    <row r="165" spans="1:16" ht="16.2" customHeight="1" x14ac:dyDescent="0.3">
      <c r="A165" s="28" t="s">
        <v>157</v>
      </c>
      <c r="B165" s="31">
        <v>5.9905998233699277E-2</v>
      </c>
      <c r="C165" s="31">
        <v>0.23377526953987626</v>
      </c>
      <c r="D165" s="31">
        <v>0.99757103481388099</v>
      </c>
      <c r="E165" s="32">
        <v>7.8</v>
      </c>
      <c r="F165" s="32">
        <v>1038</v>
      </c>
      <c r="G165" s="33">
        <v>830.57980492562763</v>
      </c>
      <c r="H165" s="34">
        <v>8.3183010249419487E-2</v>
      </c>
      <c r="J165">
        <f t="shared" si="19"/>
        <v>0</v>
      </c>
      <c r="K165">
        <f t="shared" si="20"/>
        <v>0</v>
      </c>
      <c r="L165">
        <f t="shared" si="21"/>
        <v>0</v>
      </c>
      <c r="M165">
        <f t="shared" si="22"/>
        <v>0</v>
      </c>
      <c r="N165">
        <f t="shared" si="23"/>
        <v>0</v>
      </c>
      <c r="O165">
        <f t="shared" si="24"/>
        <v>0</v>
      </c>
      <c r="P165">
        <f t="shared" si="25"/>
        <v>1</v>
      </c>
    </row>
    <row r="166" spans="1:16" ht="16.2" customHeight="1" x14ac:dyDescent="0.3">
      <c r="A166" s="28" t="s">
        <v>158</v>
      </c>
      <c r="B166" s="31">
        <v>4.3265812068482616E-2</v>
      </c>
      <c r="C166" s="31">
        <v>6.3193631479136619E-2</v>
      </c>
      <c r="D166" s="31">
        <v>0.65856572415402748</v>
      </c>
      <c r="E166" s="32">
        <v>7.9</v>
      </c>
      <c r="F166" s="32">
        <v>787</v>
      </c>
      <c r="G166" s="33">
        <v>1575.5900146244458</v>
      </c>
      <c r="H166" s="34">
        <v>0.15127450992270286</v>
      </c>
      <c r="J166">
        <f t="shared" si="19"/>
        <v>0</v>
      </c>
      <c r="K166">
        <f t="shared" si="20"/>
        <v>1</v>
      </c>
      <c r="L166">
        <f t="shared" si="21"/>
        <v>0</v>
      </c>
      <c r="M166">
        <f t="shared" si="22"/>
        <v>0</v>
      </c>
      <c r="N166">
        <f t="shared" si="23"/>
        <v>0</v>
      </c>
      <c r="O166">
        <f t="shared" si="24"/>
        <v>0</v>
      </c>
      <c r="P166">
        <f t="shared" si="25"/>
        <v>0</v>
      </c>
    </row>
    <row r="167" spans="1:16" ht="16.2" customHeight="1" x14ac:dyDescent="0.3">
      <c r="A167" s="28" t="s">
        <v>159</v>
      </c>
      <c r="B167" s="31">
        <v>0.1186647937505145</v>
      </c>
      <c r="C167" s="31">
        <v>-1.1374335706930413E-2</v>
      </c>
      <c r="D167" s="31">
        <v>0.92048888829770237</v>
      </c>
      <c r="E167" s="32">
        <v>7.3</v>
      </c>
      <c r="F167" s="32">
        <v>850</v>
      </c>
      <c r="G167" s="33">
        <v>792.66509194831019</v>
      </c>
      <c r="H167" s="34">
        <v>0.20662102753785677</v>
      </c>
      <c r="J167">
        <f t="shared" si="19"/>
        <v>0</v>
      </c>
      <c r="K167">
        <f t="shared" si="20"/>
        <v>1</v>
      </c>
      <c r="L167">
        <f t="shared" si="21"/>
        <v>0</v>
      </c>
      <c r="M167">
        <f t="shared" si="22"/>
        <v>0</v>
      </c>
      <c r="N167">
        <f t="shared" si="23"/>
        <v>0</v>
      </c>
      <c r="O167">
        <f t="shared" si="24"/>
        <v>1</v>
      </c>
      <c r="P167">
        <f t="shared" si="25"/>
        <v>0</v>
      </c>
    </row>
    <row r="168" spans="1:16" ht="16.2" customHeight="1" x14ac:dyDescent="0.3">
      <c r="A168" s="28" t="s">
        <v>160</v>
      </c>
      <c r="B168" s="31">
        <v>0.13651474583661782</v>
      </c>
      <c r="C168" s="31">
        <v>0.44610502896702675</v>
      </c>
      <c r="D168" s="31">
        <v>0.35360509882360275</v>
      </c>
      <c r="E168" s="32">
        <v>7</v>
      </c>
      <c r="F168" s="32">
        <v>834</v>
      </c>
      <c r="G168" s="33">
        <v>885.3601725838879</v>
      </c>
      <c r="H168" s="34">
        <v>0.14855893206311263</v>
      </c>
      <c r="J168">
        <f t="shared" si="19"/>
        <v>0</v>
      </c>
      <c r="K168">
        <f t="shared" si="20"/>
        <v>0</v>
      </c>
      <c r="L168">
        <f t="shared" si="21"/>
        <v>0</v>
      </c>
      <c r="M168">
        <f t="shared" si="22"/>
        <v>0</v>
      </c>
      <c r="N168">
        <f t="shared" si="23"/>
        <v>0</v>
      </c>
      <c r="O168">
        <f t="shared" si="24"/>
        <v>0</v>
      </c>
      <c r="P168">
        <f t="shared" si="25"/>
        <v>0</v>
      </c>
    </row>
    <row r="169" spans="1:16" ht="16.2" customHeight="1" x14ac:dyDescent="0.3">
      <c r="A169" s="28" t="s">
        <v>161</v>
      </c>
      <c r="B169" s="31">
        <v>0.14867864842112477</v>
      </c>
      <c r="C169" s="31">
        <v>0.45904429681327619</v>
      </c>
      <c r="D169" s="31">
        <v>0.64070176882860952</v>
      </c>
      <c r="E169" s="32">
        <v>6.5</v>
      </c>
      <c r="F169" s="32">
        <v>756</v>
      </c>
      <c r="G169" s="33">
        <v>844.43573408419184</v>
      </c>
      <c r="H169" s="34">
        <v>0.35946646085840828</v>
      </c>
      <c r="J169">
        <f t="shared" si="19"/>
        <v>0</v>
      </c>
      <c r="K169">
        <f t="shared" si="20"/>
        <v>0</v>
      </c>
      <c r="L169">
        <f t="shared" si="21"/>
        <v>0</v>
      </c>
      <c r="M169">
        <f t="shared" si="22"/>
        <v>0</v>
      </c>
      <c r="N169">
        <f t="shared" si="23"/>
        <v>0</v>
      </c>
      <c r="O169">
        <f t="shared" si="24"/>
        <v>0</v>
      </c>
      <c r="P169">
        <f t="shared" si="25"/>
        <v>0</v>
      </c>
    </row>
    <row r="170" spans="1:16" ht="16.2" customHeight="1" x14ac:dyDescent="0.3">
      <c r="A170" s="28" t="s">
        <v>162</v>
      </c>
      <c r="B170" s="31">
        <v>8.2965086218472789E-2</v>
      </c>
      <c r="C170" s="31">
        <v>0.19409871860814856</v>
      </c>
      <c r="D170" s="31">
        <v>0.22520399326137464</v>
      </c>
      <c r="E170" s="32">
        <v>7.8</v>
      </c>
      <c r="F170" s="32">
        <v>882</v>
      </c>
      <c r="G170" s="33">
        <v>1215.4203165814879</v>
      </c>
      <c r="H170" s="34">
        <v>0.12407448108601567</v>
      </c>
      <c r="J170">
        <f t="shared" si="19"/>
        <v>0</v>
      </c>
      <c r="K170">
        <f t="shared" si="20"/>
        <v>0</v>
      </c>
      <c r="L170">
        <f t="shared" si="21"/>
        <v>0</v>
      </c>
      <c r="M170">
        <f t="shared" si="22"/>
        <v>0</v>
      </c>
      <c r="N170">
        <f t="shared" si="23"/>
        <v>0</v>
      </c>
      <c r="O170">
        <f t="shared" si="24"/>
        <v>0</v>
      </c>
      <c r="P170">
        <f t="shared" si="25"/>
        <v>0</v>
      </c>
    </row>
    <row r="171" spans="1:16" ht="16.2" customHeight="1" x14ac:dyDescent="0.3">
      <c r="A171" s="28" t="s">
        <v>163</v>
      </c>
      <c r="B171" s="31">
        <v>9.7382792167750309E-2</v>
      </c>
      <c r="C171" s="31">
        <v>0.4408231133016936</v>
      </c>
      <c r="D171" s="31">
        <v>0.43148562447650929</v>
      </c>
      <c r="E171" s="32">
        <v>8</v>
      </c>
      <c r="F171" s="32">
        <v>882</v>
      </c>
      <c r="G171" s="33">
        <v>1684.8971268889247</v>
      </c>
      <c r="H171" s="34">
        <v>9.734673454738077E-2</v>
      </c>
      <c r="J171">
        <f t="shared" si="19"/>
        <v>0</v>
      </c>
      <c r="K171">
        <f t="shared" si="20"/>
        <v>0</v>
      </c>
      <c r="L171">
        <f t="shared" si="21"/>
        <v>0</v>
      </c>
      <c r="M171">
        <f t="shared" si="22"/>
        <v>1</v>
      </c>
      <c r="N171">
        <f t="shared" si="23"/>
        <v>0</v>
      </c>
      <c r="O171">
        <f t="shared" si="24"/>
        <v>0</v>
      </c>
      <c r="P171">
        <f t="shared" si="25"/>
        <v>1</v>
      </c>
    </row>
    <row r="172" spans="1:16" ht="16.2" customHeight="1" x14ac:dyDescent="0.3">
      <c r="A172" s="28" t="s">
        <v>164</v>
      </c>
      <c r="B172" s="31">
        <v>0.2044464171134675</v>
      </c>
      <c r="C172" s="31">
        <v>0.56133038032723004</v>
      </c>
      <c r="D172" s="31">
        <v>0.32085318282057179</v>
      </c>
      <c r="E172" s="32">
        <v>8</v>
      </c>
      <c r="F172" s="32">
        <v>920</v>
      </c>
      <c r="G172" s="33">
        <v>817.591066099057</v>
      </c>
      <c r="H172" s="34">
        <v>0.13918903835779564</v>
      </c>
      <c r="J172">
        <f t="shared" si="19"/>
        <v>0</v>
      </c>
      <c r="K172">
        <f t="shared" si="20"/>
        <v>0</v>
      </c>
      <c r="L172">
        <f t="shared" si="21"/>
        <v>0</v>
      </c>
      <c r="M172">
        <f t="shared" si="22"/>
        <v>1</v>
      </c>
      <c r="N172">
        <f t="shared" si="23"/>
        <v>0</v>
      </c>
      <c r="O172">
        <f t="shared" si="24"/>
        <v>1</v>
      </c>
      <c r="P172">
        <f t="shared" si="25"/>
        <v>0</v>
      </c>
    </row>
    <row r="173" spans="1:16" ht="16.2" customHeight="1" x14ac:dyDescent="0.3">
      <c r="A173" s="28" t="s">
        <v>166</v>
      </c>
      <c r="B173" s="31">
        <v>0.13682985667790173</v>
      </c>
      <c r="C173" s="31">
        <v>0.34136263654427812</v>
      </c>
      <c r="D173" s="31">
        <v>0.28828420178749703</v>
      </c>
      <c r="E173" s="32">
        <v>6.9</v>
      </c>
      <c r="F173" s="32">
        <v>850</v>
      </c>
      <c r="G173" s="33">
        <v>1039.9507119009784</v>
      </c>
      <c r="H173" s="34">
        <v>0.19315117593169936</v>
      </c>
      <c r="J173">
        <f t="shared" si="19"/>
        <v>0</v>
      </c>
      <c r="K173">
        <f t="shared" si="20"/>
        <v>0</v>
      </c>
      <c r="L173">
        <f t="shared" si="21"/>
        <v>0</v>
      </c>
      <c r="M173">
        <f t="shared" si="22"/>
        <v>0</v>
      </c>
      <c r="N173">
        <f t="shared" si="23"/>
        <v>0</v>
      </c>
      <c r="O173">
        <f t="shared" si="24"/>
        <v>0</v>
      </c>
      <c r="P173">
        <f t="shared" si="25"/>
        <v>0</v>
      </c>
    </row>
    <row r="174" spans="1:16" ht="16.2" customHeight="1" x14ac:dyDescent="0.3">
      <c r="A174" s="28" t="s">
        <v>167</v>
      </c>
      <c r="B174" s="31">
        <v>0.15799752281630219</v>
      </c>
      <c r="C174" s="31">
        <v>1.1327203198389897</v>
      </c>
      <c r="D174" s="31">
        <v>0.27168778225295853</v>
      </c>
      <c r="E174" s="32">
        <v>7</v>
      </c>
      <c r="F174" s="32">
        <v>787</v>
      </c>
      <c r="G174" s="33">
        <v>953.89058790418358</v>
      </c>
      <c r="H174" s="34">
        <v>0.33094311924372255</v>
      </c>
      <c r="J174">
        <f t="shared" si="19"/>
        <v>0</v>
      </c>
      <c r="K174">
        <f t="shared" si="20"/>
        <v>0</v>
      </c>
      <c r="L174">
        <f t="shared" si="21"/>
        <v>0</v>
      </c>
      <c r="M174">
        <f t="shared" si="22"/>
        <v>0</v>
      </c>
      <c r="N174">
        <f t="shared" si="23"/>
        <v>0</v>
      </c>
      <c r="O174">
        <f t="shared" si="24"/>
        <v>0</v>
      </c>
      <c r="P174">
        <f t="shared" si="25"/>
        <v>0</v>
      </c>
    </row>
    <row r="175" spans="1:16" ht="16.2" customHeight="1" x14ac:dyDescent="0.3">
      <c r="A175" s="28" t="s">
        <v>168</v>
      </c>
      <c r="B175" s="31">
        <v>0.10105827702512513</v>
      </c>
      <c r="C175" s="31">
        <v>0.46860569987537065</v>
      </c>
      <c r="D175" s="31">
        <v>0.15750923815891155</v>
      </c>
      <c r="E175" s="32">
        <v>6</v>
      </c>
      <c r="F175" s="32">
        <v>819</v>
      </c>
      <c r="G175" s="33">
        <v>865.44704948925823</v>
      </c>
      <c r="H175" s="34">
        <v>0.18672988153389114</v>
      </c>
      <c r="J175">
        <f t="shared" si="19"/>
        <v>0</v>
      </c>
      <c r="K175">
        <f t="shared" si="20"/>
        <v>0</v>
      </c>
      <c r="L175">
        <f t="shared" si="21"/>
        <v>0</v>
      </c>
      <c r="M175">
        <f t="shared" si="22"/>
        <v>0</v>
      </c>
      <c r="N175">
        <f t="shared" si="23"/>
        <v>0</v>
      </c>
      <c r="O175">
        <f t="shared" si="24"/>
        <v>0</v>
      </c>
      <c r="P175">
        <f t="shared" si="25"/>
        <v>0</v>
      </c>
    </row>
    <row r="176" spans="1:16" ht="16.2" customHeight="1" x14ac:dyDescent="0.3">
      <c r="A176" s="28" t="s">
        <v>169</v>
      </c>
      <c r="B176" s="31">
        <v>9.9962042419867572E-2</v>
      </c>
      <c r="C176" s="31">
        <v>0.11851308505199025</v>
      </c>
      <c r="D176" s="31">
        <v>0.74039969279064599</v>
      </c>
      <c r="E176" s="32">
        <v>7.9</v>
      </c>
      <c r="F176" s="32">
        <v>976.07</v>
      </c>
      <c r="G176" s="33">
        <v>1345.6080221100283</v>
      </c>
      <c r="H176" s="34">
        <v>0.10489039026403539</v>
      </c>
      <c r="J176">
        <f t="shared" si="19"/>
        <v>0</v>
      </c>
      <c r="K176">
        <f t="shared" si="20"/>
        <v>1</v>
      </c>
      <c r="L176">
        <f t="shared" si="21"/>
        <v>0</v>
      </c>
      <c r="M176">
        <f t="shared" si="22"/>
        <v>0</v>
      </c>
      <c r="N176">
        <f t="shared" si="23"/>
        <v>0</v>
      </c>
      <c r="O176">
        <f t="shared" si="24"/>
        <v>0</v>
      </c>
      <c r="P176">
        <f t="shared" si="25"/>
        <v>1</v>
      </c>
    </row>
    <row r="177" spans="1:16" ht="16.2" customHeight="1" x14ac:dyDescent="0.3">
      <c r="A177" s="28" t="s">
        <v>165</v>
      </c>
      <c r="B177" s="31">
        <v>0.14340986497458416</v>
      </c>
      <c r="C177" s="31">
        <v>0.17093592425200374</v>
      </c>
      <c r="D177" s="31">
        <v>0.29279593567368978</v>
      </c>
      <c r="E177" s="32">
        <v>7.7</v>
      </c>
      <c r="F177" s="32">
        <v>1070</v>
      </c>
      <c r="G177" s="33">
        <v>1190.5000298630423</v>
      </c>
      <c r="H177" s="34">
        <v>0.28230743875471404</v>
      </c>
      <c r="J177">
        <f t="shared" si="19"/>
        <v>0</v>
      </c>
      <c r="K177">
        <f t="shared" si="20"/>
        <v>0</v>
      </c>
      <c r="L177">
        <f t="shared" si="21"/>
        <v>0</v>
      </c>
      <c r="M177">
        <f t="shared" si="22"/>
        <v>0</v>
      </c>
      <c r="N177">
        <f t="shared" si="23"/>
        <v>0</v>
      </c>
      <c r="O177">
        <f t="shared" si="24"/>
        <v>0</v>
      </c>
      <c r="P177">
        <f t="shared" si="25"/>
        <v>0</v>
      </c>
    </row>
    <row r="178" spans="1:16" ht="16.2" customHeight="1" x14ac:dyDescent="0.3">
      <c r="A178" s="28" t="s">
        <v>170</v>
      </c>
      <c r="B178" s="31">
        <v>0.15085841452706608</v>
      </c>
      <c r="C178" s="31">
        <v>0.75130177203042869</v>
      </c>
      <c r="D178" s="31">
        <v>0.56764613864357671</v>
      </c>
      <c r="E178" s="32">
        <v>7.5</v>
      </c>
      <c r="F178" s="32">
        <v>614</v>
      </c>
      <c r="G178" s="33">
        <v>1052.566954407295</v>
      </c>
      <c r="H178" s="34">
        <v>0.11606954438122874</v>
      </c>
      <c r="J178">
        <f t="shared" si="19"/>
        <v>0</v>
      </c>
      <c r="K178">
        <f t="shared" si="20"/>
        <v>0</v>
      </c>
      <c r="L178">
        <f t="shared" si="21"/>
        <v>0</v>
      </c>
      <c r="M178">
        <f t="shared" si="22"/>
        <v>0</v>
      </c>
      <c r="N178">
        <f t="shared" si="23"/>
        <v>0</v>
      </c>
      <c r="O178">
        <f t="shared" si="24"/>
        <v>0</v>
      </c>
      <c r="P178">
        <f t="shared" si="25"/>
        <v>1</v>
      </c>
    </row>
    <row r="179" spans="1:16" ht="16.2" customHeight="1" x14ac:dyDescent="0.3">
      <c r="A179" s="28" t="s">
        <v>171</v>
      </c>
      <c r="B179" s="31">
        <v>0.14283655460846353</v>
      </c>
      <c r="C179" s="31">
        <v>0.36632855489149774</v>
      </c>
      <c r="D179" s="31">
        <v>0.4774786129119139</v>
      </c>
      <c r="E179" s="32">
        <v>6.7</v>
      </c>
      <c r="F179" s="32">
        <v>835</v>
      </c>
      <c r="G179" s="33">
        <v>1308.4513593722604</v>
      </c>
      <c r="H179" s="34">
        <v>0.25576417610147806</v>
      </c>
      <c r="J179">
        <f t="shared" si="19"/>
        <v>0</v>
      </c>
      <c r="K179">
        <f t="shared" si="20"/>
        <v>0</v>
      </c>
      <c r="L179">
        <f t="shared" si="21"/>
        <v>0</v>
      </c>
      <c r="M179">
        <f t="shared" si="22"/>
        <v>0</v>
      </c>
      <c r="N179">
        <f t="shared" si="23"/>
        <v>0</v>
      </c>
      <c r="O179">
        <f t="shared" si="24"/>
        <v>0</v>
      </c>
      <c r="P179">
        <f t="shared" si="25"/>
        <v>0</v>
      </c>
    </row>
    <row r="180" spans="1:16" ht="16.2" customHeight="1" x14ac:dyDescent="0.3">
      <c r="A180" s="28" t="s">
        <v>172</v>
      </c>
      <c r="B180" s="31">
        <v>0.14290043066234534</v>
      </c>
      <c r="C180" s="31">
        <v>0.46770933587728281</v>
      </c>
      <c r="D180" s="31">
        <v>0.20684889806200304</v>
      </c>
      <c r="E180" s="32">
        <v>7</v>
      </c>
      <c r="F180" s="32">
        <v>819</v>
      </c>
      <c r="G180" s="33">
        <v>1317.0615276613582</v>
      </c>
      <c r="H180" s="34">
        <v>0.33160195897400419</v>
      </c>
      <c r="J180">
        <f t="shared" si="19"/>
        <v>0</v>
      </c>
      <c r="K180">
        <f t="shared" si="20"/>
        <v>0</v>
      </c>
      <c r="L180">
        <f t="shared" si="21"/>
        <v>0</v>
      </c>
      <c r="M180">
        <f t="shared" si="22"/>
        <v>0</v>
      </c>
      <c r="N180">
        <f t="shared" si="23"/>
        <v>0</v>
      </c>
      <c r="O180">
        <f t="shared" si="24"/>
        <v>0</v>
      </c>
      <c r="P180">
        <f t="shared" si="25"/>
        <v>0</v>
      </c>
    </row>
    <row r="181" spans="1:16" ht="16.2" customHeight="1" x14ac:dyDescent="0.3">
      <c r="A181" s="28" t="s">
        <v>173</v>
      </c>
      <c r="B181" s="31">
        <v>0.15880585123359303</v>
      </c>
      <c r="C181" s="31">
        <v>0.45260278401056514</v>
      </c>
      <c r="D181" s="31">
        <v>0.37222731599112874</v>
      </c>
      <c r="E181" s="32">
        <v>8.5</v>
      </c>
      <c r="F181" s="32">
        <v>1122</v>
      </c>
      <c r="G181" s="33">
        <v>1212.7505202870191</v>
      </c>
      <c r="H181" s="34">
        <v>0.13631201008340607</v>
      </c>
      <c r="J181">
        <f t="shared" si="19"/>
        <v>0</v>
      </c>
      <c r="K181">
        <f t="shared" si="20"/>
        <v>0</v>
      </c>
      <c r="L181">
        <f t="shared" si="21"/>
        <v>0</v>
      </c>
      <c r="M181">
        <f t="shared" si="22"/>
        <v>1</v>
      </c>
      <c r="N181">
        <f t="shared" si="23"/>
        <v>0</v>
      </c>
      <c r="O181">
        <f t="shared" si="24"/>
        <v>0</v>
      </c>
      <c r="P181">
        <f t="shared" si="25"/>
        <v>0</v>
      </c>
    </row>
    <row r="182" spans="1:16" ht="16.2" customHeight="1" x14ac:dyDescent="0.3">
      <c r="A182" s="28" t="s">
        <v>174</v>
      </c>
      <c r="B182" s="31">
        <v>8.755642275077137E-2</v>
      </c>
      <c r="C182" s="31">
        <v>0.25209866489596999</v>
      </c>
      <c r="D182" s="31">
        <v>0.4472228123760435</v>
      </c>
      <c r="E182" s="32">
        <v>8</v>
      </c>
      <c r="F182" s="32">
        <v>1039</v>
      </c>
      <c r="G182" s="33">
        <v>1075.3799180480064</v>
      </c>
      <c r="H182" s="34">
        <v>0.17788187611723497</v>
      </c>
      <c r="J182">
        <f t="shared" si="19"/>
        <v>0</v>
      </c>
      <c r="K182">
        <f t="shared" si="20"/>
        <v>0</v>
      </c>
      <c r="L182">
        <f t="shared" si="21"/>
        <v>0</v>
      </c>
      <c r="M182">
        <f t="shared" si="22"/>
        <v>1</v>
      </c>
      <c r="N182">
        <f t="shared" si="23"/>
        <v>0</v>
      </c>
      <c r="O182">
        <f t="shared" si="24"/>
        <v>0</v>
      </c>
      <c r="P182">
        <f t="shared" si="25"/>
        <v>0</v>
      </c>
    </row>
    <row r="183" spans="1:16" ht="16.2" customHeight="1" x14ac:dyDescent="0.3">
      <c r="A183" s="28" t="s">
        <v>175</v>
      </c>
      <c r="B183" s="31">
        <v>3.4813610259132009E-2</v>
      </c>
      <c r="C183" s="31">
        <v>0.22358579928700581</v>
      </c>
      <c r="D183" s="31">
        <v>0.92594673335762601</v>
      </c>
      <c r="E183" s="32">
        <v>5</v>
      </c>
      <c r="F183" s="32">
        <v>692</v>
      </c>
      <c r="G183" s="33">
        <v>1614.0505349666942</v>
      </c>
      <c r="H183" s="34">
        <v>0.18586602213685635</v>
      </c>
      <c r="J183">
        <f t="shared" si="19"/>
        <v>1</v>
      </c>
      <c r="K183">
        <f t="shared" si="20"/>
        <v>0</v>
      </c>
      <c r="L183">
        <f t="shared" si="21"/>
        <v>0</v>
      </c>
      <c r="M183">
        <f t="shared" si="22"/>
        <v>0</v>
      </c>
      <c r="N183">
        <f t="shared" si="23"/>
        <v>0</v>
      </c>
      <c r="O183">
        <f t="shared" si="24"/>
        <v>0</v>
      </c>
      <c r="P183">
        <f t="shared" si="25"/>
        <v>0</v>
      </c>
    </row>
    <row r="184" spans="1:16" ht="16.2" customHeight="1" x14ac:dyDescent="0.3">
      <c r="A184" s="28" t="s">
        <v>176</v>
      </c>
      <c r="B184" s="31">
        <v>0.12272554549914577</v>
      </c>
      <c r="C184" s="31">
        <v>0.22532146623424182</v>
      </c>
      <c r="D184" s="31">
        <v>0.23344032282877136</v>
      </c>
      <c r="E184" s="32">
        <v>6.9</v>
      </c>
      <c r="F184" s="32">
        <v>1039</v>
      </c>
      <c r="G184" s="33">
        <v>977.35070401159476</v>
      </c>
      <c r="H184" s="34">
        <v>0.16549218199466958</v>
      </c>
      <c r="J184">
        <f t="shared" si="19"/>
        <v>0</v>
      </c>
      <c r="K184">
        <f t="shared" si="20"/>
        <v>0</v>
      </c>
      <c r="L184">
        <f t="shared" si="21"/>
        <v>0</v>
      </c>
      <c r="M184">
        <f t="shared" si="22"/>
        <v>0</v>
      </c>
      <c r="N184">
        <f t="shared" si="23"/>
        <v>0</v>
      </c>
      <c r="O184">
        <f t="shared" si="24"/>
        <v>0</v>
      </c>
      <c r="P184">
        <f t="shared" si="25"/>
        <v>0</v>
      </c>
    </row>
    <row r="185" spans="1:16" ht="16.2" customHeight="1" x14ac:dyDescent="0.3">
      <c r="A185" s="28" t="s">
        <v>177</v>
      </c>
      <c r="B185" s="31">
        <v>7.0353177727713656E-2</v>
      </c>
      <c r="C185" s="31">
        <v>0.18599136088814852</v>
      </c>
      <c r="D185" s="31">
        <v>0.40904383894360391</v>
      </c>
      <c r="E185" s="32">
        <v>7</v>
      </c>
      <c r="F185" s="32">
        <v>614</v>
      </c>
      <c r="G185" s="33">
        <v>1315.9508895595466</v>
      </c>
      <c r="H185" s="34">
        <v>9.319573727894781E-2</v>
      </c>
      <c r="J185">
        <f t="shared" si="19"/>
        <v>0</v>
      </c>
      <c r="K185">
        <f t="shared" si="20"/>
        <v>0</v>
      </c>
      <c r="L185">
        <f t="shared" si="21"/>
        <v>0</v>
      </c>
      <c r="M185">
        <f t="shared" si="22"/>
        <v>0</v>
      </c>
      <c r="N185">
        <f t="shared" si="23"/>
        <v>0</v>
      </c>
      <c r="O185">
        <f t="shared" si="24"/>
        <v>0</v>
      </c>
      <c r="P185">
        <f t="shared" si="25"/>
        <v>1</v>
      </c>
    </row>
    <row r="186" spans="1:16" ht="16.2" customHeight="1" x14ac:dyDescent="0.3">
      <c r="A186" s="28" t="s">
        <v>178</v>
      </c>
      <c r="B186" s="31">
        <v>-2.040293577126782E-3</v>
      </c>
      <c r="C186" s="31">
        <v>0.14888565640430343</v>
      </c>
      <c r="D186" s="31">
        <v>1.0497937377888875</v>
      </c>
      <c r="E186" s="32">
        <v>6.8</v>
      </c>
      <c r="F186" s="32">
        <v>1100</v>
      </c>
      <c r="G186" s="33">
        <v>1434.8622058806741</v>
      </c>
      <c r="H186" s="34">
        <v>0.1738741302785923</v>
      </c>
      <c r="J186">
        <f t="shared" si="19"/>
        <v>1</v>
      </c>
      <c r="K186">
        <f t="shared" si="20"/>
        <v>0</v>
      </c>
      <c r="L186">
        <f t="shared" si="21"/>
        <v>1</v>
      </c>
      <c r="M186">
        <f t="shared" si="22"/>
        <v>0</v>
      </c>
      <c r="N186">
        <f t="shared" si="23"/>
        <v>0</v>
      </c>
      <c r="O186">
        <f t="shared" si="24"/>
        <v>0</v>
      </c>
      <c r="P186">
        <f t="shared" si="25"/>
        <v>0</v>
      </c>
    </row>
    <row r="187" spans="1:16" ht="16.2" customHeight="1" x14ac:dyDescent="0.3">
      <c r="A187" s="28" t="s">
        <v>179</v>
      </c>
      <c r="B187" s="31">
        <v>7.8372392518579401E-2</v>
      </c>
      <c r="C187" s="31">
        <v>0.39509617248976386</v>
      </c>
      <c r="D187" s="31">
        <v>0.43765613084882038</v>
      </c>
      <c r="E187" s="32">
        <v>8</v>
      </c>
      <c r="F187" s="32">
        <v>913</v>
      </c>
      <c r="G187" s="33">
        <v>1733.9786550105227</v>
      </c>
      <c r="H187" s="34">
        <v>0.16419155272081495</v>
      </c>
      <c r="J187">
        <f t="shared" si="19"/>
        <v>0</v>
      </c>
      <c r="K187">
        <f t="shared" si="20"/>
        <v>0</v>
      </c>
      <c r="L187">
        <f t="shared" si="21"/>
        <v>0</v>
      </c>
      <c r="M187">
        <f t="shared" si="22"/>
        <v>1</v>
      </c>
      <c r="N187">
        <f t="shared" si="23"/>
        <v>0</v>
      </c>
      <c r="O187">
        <f t="shared" si="24"/>
        <v>0</v>
      </c>
      <c r="P187">
        <f t="shared" si="25"/>
        <v>0</v>
      </c>
    </row>
    <row r="188" spans="1:16" ht="16.2" customHeight="1" x14ac:dyDescent="0.3">
      <c r="A188" s="28" t="s">
        <v>180</v>
      </c>
      <c r="B188" s="31">
        <v>0.11877457217510998</v>
      </c>
      <c r="C188" s="31">
        <v>0.25060687646076779</v>
      </c>
      <c r="D188" s="31">
        <v>0.37064514463238946</v>
      </c>
      <c r="E188" s="32">
        <v>8</v>
      </c>
      <c r="F188" s="32">
        <v>755</v>
      </c>
      <c r="G188" s="33">
        <v>1229.7549143618794</v>
      </c>
      <c r="H188" s="34">
        <v>0.12739642103244966</v>
      </c>
      <c r="J188">
        <f t="shared" si="19"/>
        <v>0</v>
      </c>
      <c r="K188">
        <f t="shared" si="20"/>
        <v>0</v>
      </c>
      <c r="L188">
        <f t="shared" si="21"/>
        <v>0</v>
      </c>
      <c r="M188">
        <f t="shared" si="22"/>
        <v>1</v>
      </c>
      <c r="N188">
        <f t="shared" si="23"/>
        <v>0</v>
      </c>
      <c r="O188">
        <f t="shared" si="24"/>
        <v>0</v>
      </c>
      <c r="P188">
        <f t="shared" si="25"/>
        <v>0</v>
      </c>
    </row>
    <row r="189" spans="1:16" ht="16.2" customHeight="1" x14ac:dyDescent="0.3">
      <c r="A189" s="28" t="s">
        <v>181</v>
      </c>
      <c r="B189" s="31">
        <v>0.21163557070145436</v>
      </c>
      <c r="C189" s="31">
        <v>0.67863531793409415</v>
      </c>
      <c r="D189" s="31">
        <v>0.13209994759144353</v>
      </c>
      <c r="E189" s="32">
        <v>7.5</v>
      </c>
      <c r="F189" s="32">
        <v>945</v>
      </c>
      <c r="G189" s="33">
        <v>868.3086645709958</v>
      </c>
      <c r="H189" s="34">
        <v>0.24344012837341417</v>
      </c>
      <c r="J189">
        <f t="shared" si="19"/>
        <v>0</v>
      </c>
      <c r="K189">
        <f t="shared" si="20"/>
        <v>0</v>
      </c>
      <c r="L189">
        <f t="shared" si="21"/>
        <v>0</v>
      </c>
      <c r="M189">
        <f t="shared" si="22"/>
        <v>0</v>
      </c>
      <c r="N189">
        <f t="shared" si="23"/>
        <v>0</v>
      </c>
      <c r="O189">
        <f t="shared" si="24"/>
        <v>0</v>
      </c>
      <c r="P189">
        <f t="shared" si="25"/>
        <v>0</v>
      </c>
    </row>
    <row r="190" spans="1:16" ht="16.2" customHeight="1" x14ac:dyDescent="0.3">
      <c r="A190" s="28" t="s">
        <v>182</v>
      </c>
      <c r="B190" s="31">
        <v>5.9998519980410898E-2</v>
      </c>
      <c r="C190" s="31">
        <v>0.3120262399904451</v>
      </c>
      <c r="D190" s="31">
        <v>0.6066966732013056</v>
      </c>
      <c r="E190" s="32">
        <v>8</v>
      </c>
      <c r="F190" s="32">
        <v>1134</v>
      </c>
      <c r="G190" s="33">
        <v>1366.520549053052</v>
      </c>
      <c r="H190" s="34">
        <v>0.14274677462309562</v>
      </c>
      <c r="J190">
        <f t="shared" si="19"/>
        <v>0</v>
      </c>
      <c r="K190">
        <f t="shared" si="20"/>
        <v>0</v>
      </c>
      <c r="L190">
        <f t="shared" si="21"/>
        <v>0</v>
      </c>
      <c r="M190">
        <f t="shared" si="22"/>
        <v>1</v>
      </c>
      <c r="N190">
        <f t="shared" si="23"/>
        <v>0</v>
      </c>
      <c r="O190">
        <f t="shared" si="24"/>
        <v>0</v>
      </c>
      <c r="P190">
        <f t="shared" si="25"/>
        <v>0</v>
      </c>
    </row>
    <row r="191" spans="1:16" ht="16.2" customHeight="1" x14ac:dyDescent="0.3">
      <c r="A191" s="28" t="s">
        <v>183</v>
      </c>
      <c r="B191" s="31">
        <v>7.696815350204228E-2</v>
      </c>
      <c r="C191" s="31">
        <v>8.7717976930526062E-2</v>
      </c>
      <c r="D191" s="31">
        <v>0.42600461563566511</v>
      </c>
      <c r="E191" s="32">
        <v>7.1</v>
      </c>
      <c r="F191" s="32">
        <v>850</v>
      </c>
      <c r="G191" s="33">
        <v>1796.9336648155563</v>
      </c>
      <c r="H191" s="34">
        <v>0.14036477372638534</v>
      </c>
      <c r="J191">
        <f t="shared" si="19"/>
        <v>0</v>
      </c>
      <c r="K191">
        <f t="shared" si="20"/>
        <v>1</v>
      </c>
      <c r="L191">
        <f t="shared" si="21"/>
        <v>0</v>
      </c>
      <c r="M191">
        <f t="shared" si="22"/>
        <v>0</v>
      </c>
      <c r="N191">
        <f t="shared" si="23"/>
        <v>0</v>
      </c>
      <c r="O191">
        <f t="shared" si="24"/>
        <v>0</v>
      </c>
      <c r="P191">
        <f t="shared" si="25"/>
        <v>0</v>
      </c>
    </row>
    <row r="192" spans="1:16" ht="16.2" customHeight="1" x14ac:dyDescent="0.3">
      <c r="A192" s="28" t="s">
        <v>184</v>
      </c>
      <c r="B192" s="31">
        <v>0.12759917241610644</v>
      </c>
      <c r="C192" s="31">
        <v>0.1388162426206854</v>
      </c>
      <c r="D192" s="31">
        <v>1.1731429982196757</v>
      </c>
      <c r="E192" s="32">
        <v>7.7</v>
      </c>
      <c r="F192" s="32">
        <v>910</v>
      </c>
      <c r="G192" s="33">
        <v>1012.0860766713416</v>
      </c>
      <c r="H192" s="34">
        <v>0.28170883142631825</v>
      </c>
      <c r="J192">
        <f t="shared" si="19"/>
        <v>0</v>
      </c>
      <c r="K192">
        <f t="shared" si="20"/>
        <v>0</v>
      </c>
      <c r="L192">
        <f t="shared" si="21"/>
        <v>1</v>
      </c>
      <c r="M192">
        <f t="shared" si="22"/>
        <v>0</v>
      </c>
      <c r="N192">
        <f t="shared" si="23"/>
        <v>0</v>
      </c>
      <c r="O192">
        <f t="shared" si="24"/>
        <v>0</v>
      </c>
      <c r="P192">
        <f t="shared" si="25"/>
        <v>0</v>
      </c>
    </row>
    <row r="193" spans="1:16" ht="16.2" customHeight="1" x14ac:dyDescent="0.3">
      <c r="A193" s="28" t="s">
        <v>185</v>
      </c>
      <c r="B193" s="31">
        <v>6.6477809476651772E-2</v>
      </c>
      <c r="C193" s="31">
        <v>0.21993025592421059</v>
      </c>
      <c r="D193" s="31">
        <v>0.6974416359959692</v>
      </c>
      <c r="E193" s="32">
        <v>6.5</v>
      </c>
      <c r="F193" s="32">
        <v>692</v>
      </c>
      <c r="G193" s="33">
        <v>1250.5799291133414</v>
      </c>
      <c r="H193" s="34">
        <v>0.35041433061349042</v>
      </c>
      <c r="J193">
        <f t="shared" si="19"/>
        <v>0</v>
      </c>
      <c r="K193">
        <f t="shared" si="20"/>
        <v>0</v>
      </c>
      <c r="L193">
        <f t="shared" si="21"/>
        <v>0</v>
      </c>
      <c r="M193">
        <f t="shared" si="22"/>
        <v>0</v>
      </c>
      <c r="N193">
        <f t="shared" si="23"/>
        <v>0</v>
      </c>
      <c r="O193">
        <f t="shared" si="24"/>
        <v>0</v>
      </c>
      <c r="P193">
        <f t="shared" si="25"/>
        <v>0</v>
      </c>
    </row>
    <row r="194" spans="1:16" ht="16.2" customHeight="1" x14ac:dyDescent="0.3">
      <c r="A194" s="28" t="s">
        <v>186</v>
      </c>
      <c r="B194" s="31">
        <v>8.712781784973038E-2</v>
      </c>
      <c r="C194" s="31">
        <v>0.47603142315470598</v>
      </c>
      <c r="D194" s="31">
        <v>1.0108695735520585</v>
      </c>
      <c r="E194" s="32">
        <v>9</v>
      </c>
      <c r="F194" s="32">
        <v>1196</v>
      </c>
      <c r="G194" s="33">
        <v>1037.7665547536867</v>
      </c>
      <c r="H194" s="34">
        <v>0.36861952322201608</v>
      </c>
      <c r="J194">
        <f t="shared" si="19"/>
        <v>0</v>
      </c>
      <c r="K194">
        <f t="shared" si="20"/>
        <v>0</v>
      </c>
      <c r="L194">
        <f t="shared" si="21"/>
        <v>1</v>
      </c>
      <c r="M194">
        <f t="shared" si="22"/>
        <v>1</v>
      </c>
      <c r="N194">
        <f t="shared" si="23"/>
        <v>1</v>
      </c>
      <c r="O194">
        <f t="shared" si="24"/>
        <v>0</v>
      </c>
      <c r="P194">
        <f t="shared" si="25"/>
        <v>0</v>
      </c>
    </row>
    <row r="195" spans="1:16" ht="16.2" customHeight="1" x14ac:dyDescent="0.3">
      <c r="A195" s="28" t="s">
        <v>187</v>
      </c>
      <c r="B195" s="31">
        <v>0.10418903431464628</v>
      </c>
      <c r="C195" s="31">
        <v>0.15813361563845965</v>
      </c>
      <c r="D195" s="31">
        <v>0.99202684546343867</v>
      </c>
      <c r="E195" s="32">
        <v>7.5</v>
      </c>
      <c r="F195" s="32">
        <v>1039</v>
      </c>
      <c r="G195" s="33">
        <v>887.35825943324733</v>
      </c>
      <c r="H195" s="34">
        <v>0.3126136889936017</v>
      </c>
      <c r="J195">
        <f t="shared" si="19"/>
        <v>0</v>
      </c>
      <c r="K195">
        <f t="shared" si="20"/>
        <v>0</v>
      </c>
      <c r="L195">
        <f t="shared" si="21"/>
        <v>0</v>
      </c>
      <c r="M195">
        <f t="shared" si="22"/>
        <v>0</v>
      </c>
      <c r="N195">
        <f t="shared" si="23"/>
        <v>0</v>
      </c>
      <c r="O195">
        <f t="shared" si="24"/>
        <v>0</v>
      </c>
      <c r="P195">
        <f t="shared" si="25"/>
        <v>0</v>
      </c>
    </row>
    <row r="196" spans="1:16" ht="16.2" customHeight="1" x14ac:dyDescent="0.3">
      <c r="A196" s="28" t="s">
        <v>188</v>
      </c>
      <c r="B196" s="31">
        <v>0.19770550050649874</v>
      </c>
      <c r="C196" s="31">
        <v>0.65578060060428656</v>
      </c>
      <c r="D196" s="31">
        <v>1.2075527087157201</v>
      </c>
      <c r="E196" s="32">
        <v>3</v>
      </c>
      <c r="F196" s="32">
        <v>1202</v>
      </c>
      <c r="G196" s="33">
        <v>2159.6777428407217</v>
      </c>
      <c r="H196" s="34">
        <v>0.43865964824037595</v>
      </c>
      <c r="J196">
        <f t="shared" si="19"/>
        <v>0</v>
      </c>
      <c r="K196">
        <f t="shared" si="20"/>
        <v>0</v>
      </c>
      <c r="L196">
        <f t="shared" si="21"/>
        <v>1</v>
      </c>
      <c r="M196">
        <f t="shared" si="22"/>
        <v>0</v>
      </c>
      <c r="N196">
        <f t="shared" si="23"/>
        <v>1</v>
      </c>
      <c r="O196">
        <f t="shared" si="24"/>
        <v>0</v>
      </c>
      <c r="P196">
        <f t="shared" si="25"/>
        <v>0</v>
      </c>
    </row>
    <row r="197" spans="1:16" ht="16.2" customHeight="1" x14ac:dyDescent="0.3">
      <c r="A197" s="28" t="s">
        <v>189</v>
      </c>
      <c r="B197" s="31">
        <v>7.5896642518129193E-2</v>
      </c>
      <c r="C197" s="31">
        <v>0.16243351849695895</v>
      </c>
      <c r="D197" s="31">
        <v>1.544542349410905</v>
      </c>
      <c r="E197" s="32">
        <v>7</v>
      </c>
      <c r="F197" s="32">
        <v>1170</v>
      </c>
      <c r="G197" s="33">
        <v>821.99194577591379</v>
      </c>
      <c r="H197" s="34">
        <v>0.31947600853373587</v>
      </c>
      <c r="J197">
        <f t="shared" si="19"/>
        <v>0</v>
      </c>
      <c r="K197">
        <f t="shared" si="20"/>
        <v>0</v>
      </c>
      <c r="L197">
        <f t="shared" si="21"/>
        <v>1</v>
      </c>
      <c r="M197">
        <f t="shared" si="22"/>
        <v>0</v>
      </c>
      <c r="N197">
        <f t="shared" si="23"/>
        <v>1</v>
      </c>
      <c r="O197">
        <f t="shared" si="24"/>
        <v>1</v>
      </c>
      <c r="P197">
        <f t="shared" si="25"/>
        <v>0</v>
      </c>
    </row>
    <row r="198" spans="1:16" ht="16.2" customHeight="1" x14ac:dyDescent="0.3">
      <c r="A198" s="28" t="s">
        <v>190</v>
      </c>
      <c r="B198" s="31">
        <v>4.9559483677531366E-2</v>
      </c>
      <c r="C198" s="31">
        <v>7.410122596338946E-3</v>
      </c>
      <c r="D198" s="31">
        <v>0.58833316644959555</v>
      </c>
      <c r="E198" s="32">
        <v>7.7</v>
      </c>
      <c r="F198" s="32">
        <v>756</v>
      </c>
      <c r="G198" s="33">
        <v>1490.1824884731336</v>
      </c>
      <c r="H198" s="34">
        <v>0.15731954654690289</v>
      </c>
      <c r="J198">
        <f t="shared" si="19"/>
        <v>0</v>
      </c>
      <c r="K198">
        <f t="shared" si="20"/>
        <v>1</v>
      </c>
      <c r="L198">
        <f t="shared" si="21"/>
        <v>0</v>
      </c>
      <c r="M198">
        <f t="shared" si="22"/>
        <v>0</v>
      </c>
      <c r="N198">
        <f t="shared" si="23"/>
        <v>0</v>
      </c>
      <c r="O198">
        <f t="shared" si="24"/>
        <v>0</v>
      </c>
      <c r="P198">
        <f t="shared" si="25"/>
        <v>0</v>
      </c>
    </row>
    <row r="199" spans="1:16" ht="16.2" customHeight="1" x14ac:dyDescent="0.3">
      <c r="A199" s="28" t="s">
        <v>191</v>
      </c>
      <c r="B199" s="31">
        <v>0.14314119592079091</v>
      </c>
      <c r="C199" s="31">
        <v>0.48734484840298514</v>
      </c>
      <c r="D199" s="31">
        <v>0.53505597840445873</v>
      </c>
      <c r="E199" s="32">
        <v>8</v>
      </c>
      <c r="F199" s="32">
        <v>1134</v>
      </c>
      <c r="G199" s="33">
        <v>884.07715740038486</v>
      </c>
      <c r="H199" s="34">
        <v>0.18656936007564096</v>
      </c>
      <c r="J199">
        <f t="shared" si="19"/>
        <v>0</v>
      </c>
      <c r="K199">
        <f t="shared" si="20"/>
        <v>0</v>
      </c>
      <c r="L199">
        <f t="shared" si="21"/>
        <v>0</v>
      </c>
      <c r="M199">
        <f t="shared" si="22"/>
        <v>1</v>
      </c>
      <c r="N199">
        <f t="shared" si="23"/>
        <v>0</v>
      </c>
      <c r="O199">
        <f t="shared" si="24"/>
        <v>0</v>
      </c>
      <c r="P199">
        <f t="shared" si="25"/>
        <v>0</v>
      </c>
    </row>
    <row r="200" spans="1:16" ht="16.2" customHeight="1" x14ac:dyDescent="0.3">
      <c r="A200" s="28" t="s">
        <v>192</v>
      </c>
      <c r="B200" s="31">
        <v>2.772225237209085E-2</v>
      </c>
      <c r="C200" s="31">
        <v>8.8827310979100974E-2</v>
      </c>
      <c r="D200" s="31">
        <v>0.89400042137997482</v>
      </c>
      <c r="E200" s="32">
        <v>6.5</v>
      </c>
      <c r="F200" s="32">
        <v>830</v>
      </c>
      <c r="G200" s="33">
        <v>1488.0865978412696</v>
      </c>
      <c r="H200" s="34">
        <v>0.14725822736437044</v>
      </c>
      <c r="J200">
        <f t="shared" ref="J200:J263" si="26">IF(B200&lt;3.5%,1,0)</f>
        <v>1</v>
      </c>
      <c r="K200">
        <f t="shared" ref="K200:K263" si="27">IF(C200&lt;12%,1,0)</f>
        <v>1</v>
      </c>
      <c r="L200">
        <f t="shared" ref="L200:L263" si="28">IF(D200&gt;100%,1,0)</f>
        <v>0</v>
      </c>
      <c r="M200">
        <f t="shared" ref="M200:M263" si="29">IF(E200&gt;7.9,1,0)</f>
        <v>0</v>
      </c>
      <c r="N200">
        <f t="shared" ref="N200:N263" si="30">IF(F200&gt;1150,1,0)</f>
        <v>0</v>
      </c>
      <c r="O200">
        <f t="shared" ref="O200:O263" si="31">IF(G200&lt;825,1,0)</f>
        <v>0</v>
      </c>
      <c r="P200">
        <f t="shared" ref="P200:P263" si="32">IF(H200&lt;12%,1,0)</f>
        <v>0</v>
      </c>
    </row>
    <row r="201" spans="1:16" ht="16.2" customHeight="1" x14ac:dyDescent="0.3">
      <c r="A201" s="28" t="s">
        <v>193</v>
      </c>
      <c r="B201" s="31">
        <v>9.8186984423002943E-2</v>
      </c>
      <c r="C201" s="31">
        <v>7.4618987579790533E-2</v>
      </c>
      <c r="D201" s="31">
        <v>0.65702786064612939</v>
      </c>
      <c r="E201" s="32">
        <v>6.9</v>
      </c>
      <c r="F201" s="32">
        <v>787</v>
      </c>
      <c r="G201" s="33">
        <v>986.8388750069264</v>
      </c>
      <c r="H201" s="34">
        <v>0.20401262356525304</v>
      </c>
      <c r="J201">
        <f t="shared" si="26"/>
        <v>0</v>
      </c>
      <c r="K201">
        <f t="shared" si="27"/>
        <v>1</v>
      </c>
      <c r="L201">
        <f t="shared" si="28"/>
        <v>0</v>
      </c>
      <c r="M201">
        <f t="shared" si="29"/>
        <v>0</v>
      </c>
      <c r="N201">
        <f t="shared" si="30"/>
        <v>0</v>
      </c>
      <c r="O201">
        <f t="shared" si="31"/>
        <v>0</v>
      </c>
      <c r="P201">
        <f t="shared" si="32"/>
        <v>0</v>
      </c>
    </row>
    <row r="202" spans="1:16" ht="16.2" customHeight="1" x14ac:dyDescent="0.3">
      <c r="A202" s="28" t="s">
        <v>194</v>
      </c>
      <c r="B202" s="31">
        <v>2.1128802914390741E-4</v>
      </c>
      <c r="C202" s="31">
        <v>0.33942384200958109</v>
      </c>
      <c r="D202" s="31">
        <v>2.1550437438429029</v>
      </c>
      <c r="E202" s="32">
        <v>8</v>
      </c>
      <c r="F202" s="32">
        <v>1263</v>
      </c>
      <c r="G202" s="33">
        <v>868.67755354846781</v>
      </c>
      <c r="H202" s="34">
        <v>0.47409387114738055</v>
      </c>
      <c r="J202">
        <f t="shared" si="26"/>
        <v>1</v>
      </c>
      <c r="K202">
        <f t="shared" si="27"/>
        <v>0</v>
      </c>
      <c r="L202">
        <f t="shared" si="28"/>
        <v>1</v>
      </c>
      <c r="M202">
        <f t="shared" si="29"/>
        <v>1</v>
      </c>
      <c r="N202">
        <f t="shared" si="30"/>
        <v>1</v>
      </c>
      <c r="O202">
        <f t="shared" si="31"/>
        <v>0</v>
      </c>
      <c r="P202">
        <f t="shared" si="32"/>
        <v>0</v>
      </c>
    </row>
    <row r="203" spans="1:16" ht="16.2" customHeight="1" x14ac:dyDescent="0.3">
      <c r="A203" s="28" t="s">
        <v>195</v>
      </c>
      <c r="B203" s="31">
        <v>0.18728432118097665</v>
      </c>
      <c r="C203" s="31">
        <v>0.78728428428858599</v>
      </c>
      <c r="D203" s="31">
        <v>0.4070178050917439</v>
      </c>
      <c r="E203" s="32">
        <v>7.7</v>
      </c>
      <c r="F203" s="32">
        <v>945</v>
      </c>
      <c r="G203" s="33">
        <v>705.43134122844094</v>
      </c>
      <c r="H203" s="34">
        <v>0.24292138667197041</v>
      </c>
      <c r="J203">
        <f t="shared" si="26"/>
        <v>0</v>
      </c>
      <c r="K203">
        <f t="shared" si="27"/>
        <v>0</v>
      </c>
      <c r="L203">
        <f t="shared" si="28"/>
        <v>0</v>
      </c>
      <c r="M203">
        <f t="shared" si="29"/>
        <v>0</v>
      </c>
      <c r="N203">
        <f t="shared" si="30"/>
        <v>0</v>
      </c>
      <c r="O203">
        <f t="shared" si="31"/>
        <v>1</v>
      </c>
      <c r="P203">
        <f t="shared" si="32"/>
        <v>0</v>
      </c>
    </row>
    <row r="204" spans="1:16" ht="16.2" customHeight="1" x14ac:dyDescent="0.3">
      <c r="A204" s="28" t="s">
        <v>196</v>
      </c>
      <c r="B204" s="31">
        <v>3.2450343545850413E-2</v>
      </c>
      <c r="C204" s="31">
        <v>0.73424985618971161</v>
      </c>
      <c r="D204" s="31">
        <v>0.47330298514500502</v>
      </c>
      <c r="E204" s="32">
        <v>5</v>
      </c>
      <c r="F204" s="32">
        <v>1071</v>
      </c>
      <c r="G204" s="33">
        <v>3041.6789647310102</v>
      </c>
      <c r="H204" s="34">
        <v>0.12793714542295806</v>
      </c>
      <c r="J204">
        <f t="shared" si="26"/>
        <v>1</v>
      </c>
      <c r="K204">
        <f t="shared" si="27"/>
        <v>0</v>
      </c>
      <c r="L204">
        <f t="shared" si="28"/>
        <v>0</v>
      </c>
      <c r="M204">
        <f t="shared" si="29"/>
        <v>0</v>
      </c>
      <c r="N204">
        <f t="shared" si="30"/>
        <v>0</v>
      </c>
      <c r="O204">
        <f t="shared" si="31"/>
        <v>0</v>
      </c>
      <c r="P204">
        <f t="shared" si="32"/>
        <v>0</v>
      </c>
    </row>
    <row r="205" spans="1:16" ht="16.2" customHeight="1" x14ac:dyDescent="0.3">
      <c r="A205" s="28" t="s">
        <v>197</v>
      </c>
      <c r="B205" s="31">
        <v>8.2231206899741158E-2</v>
      </c>
      <c r="C205" s="31">
        <v>0.32187928198724075</v>
      </c>
      <c r="D205" s="31">
        <v>0.70744386093422662</v>
      </c>
      <c r="E205" s="32">
        <v>7</v>
      </c>
      <c r="F205" s="32">
        <v>819</v>
      </c>
      <c r="G205" s="33">
        <v>912.49346661306788</v>
      </c>
      <c r="H205" s="34">
        <v>0.16690677575165561</v>
      </c>
      <c r="J205">
        <f t="shared" si="26"/>
        <v>0</v>
      </c>
      <c r="K205">
        <f t="shared" si="27"/>
        <v>0</v>
      </c>
      <c r="L205">
        <f t="shared" si="28"/>
        <v>0</v>
      </c>
      <c r="M205">
        <f t="shared" si="29"/>
        <v>0</v>
      </c>
      <c r="N205">
        <f t="shared" si="30"/>
        <v>0</v>
      </c>
      <c r="O205">
        <f t="shared" si="31"/>
        <v>0</v>
      </c>
      <c r="P205">
        <f t="shared" si="32"/>
        <v>0</v>
      </c>
    </row>
    <row r="206" spans="1:16" ht="16.2" customHeight="1" x14ac:dyDescent="0.3">
      <c r="A206" s="28" t="s">
        <v>198</v>
      </c>
      <c r="B206" s="31">
        <v>5.0048521708307578E-2</v>
      </c>
      <c r="C206" s="31">
        <v>6.2513694364090155E-2</v>
      </c>
      <c r="D206" s="31">
        <v>0.46249395679080546</v>
      </c>
      <c r="E206" s="32">
        <v>7.5</v>
      </c>
      <c r="F206" s="32">
        <v>866</v>
      </c>
      <c r="G206" s="33">
        <v>1286.2024306395269</v>
      </c>
      <c r="H206" s="34">
        <v>0.14645926239440299</v>
      </c>
      <c r="J206">
        <f t="shared" si="26"/>
        <v>0</v>
      </c>
      <c r="K206">
        <f t="shared" si="27"/>
        <v>1</v>
      </c>
      <c r="L206">
        <f t="shared" si="28"/>
        <v>0</v>
      </c>
      <c r="M206">
        <f t="shared" si="29"/>
        <v>0</v>
      </c>
      <c r="N206">
        <f t="shared" si="30"/>
        <v>0</v>
      </c>
      <c r="O206">
        <f t="shared" si="31"/>
        <v>0</v>
      </c>
      <c r="P206">
        <f t="shared" si="32"/>
        <v>0</v>
      </c>
    </row>
    <row r="207" spans="1:16" ht="16.2" customHeight="1" x14ac:dyDescent="0.3">
      <c r="A207" s="28" t="s">
        <v>199</v>
      </c>
      <c r="B207" s="31">
        <v>0.10088085126764021</v>
      </c>
      <c r="C207" s="31">
        <v>6.7059177976443188E-2</v>
      </c>
      <c r="D207" s="31">
        <v>0.23305097893015297</v>
      </c>
      <c r="E207" s="32">
        <v>6</v>
      </c>
      <c r="F207" s="32">
        <v>750</v>
      </c>
      <c r="G207" s="33">
        <v>1061.3793802645828</v>
      </c>
      <c r="H207" s="34">
        <v>0.16947308279271556</v>
      </c>
      <c r="J207">
        <f t="shared" si="26"/>
        <v>0</v>
      </c>
      <c r="K207">
        <f t="shared" si="27"/>
        <v>1</v>
      </c>
      <c r="L207">
        <f t="shared" si="28"/>
        <v>0</v>
      </c>
      <c r="M207">
        <f t="shared" si="29"/>
        <v>0</v>
      </c>
      <c r="N207">
        <f t="shared" si="30"/>
        <v>0</v>
      </c>
      <c r="O207">
        <f t="shared" si="31"/>
        <v>0</v>
      </c>
      <c r="P207">
        <f t="shared" si="32"/>
        <v>0</v>
      </c>
    </row>
    <row r="208" spans="1:16" ht="16.2" customHeight="1" x14ac:dyDescent="0.3">
      <c r="A208" s="28" t="s">
        <v>200</v>
      </c>
      <c r="B208" s="31">
        <v>2.4824539593618921E-2</v>
      </c>
      <c r="C208" s="31">
        <v>7.0238901743069126E-2</v>
      </c>
      <c r="D208" s="31">
        <v>0.91659068640000441</v>
      </c>
      <c r="E208" s="32">
        <v>6.5</v>
      </c>
      <c r="F208" s="32">
        <v>1259.45</v>
      </c>
      <c r="G208" s="33">
        <v>1978.4810512467116</v>
      </c>
      <c r="H208" s="34">
        <v>0.12626713705287207</v>
      </c>
      <c r="J208">
        <f t="shared" si="26"/>
        <v>1</v>
      </c>
      <c r="K208">
        <f t="shared" si="27"/>
        <v>1</v>
      </c>
      <c r="L208">
        <f t="shared" si="28"/>
        <v>0</v>
      </c>
      <c r="M208">
        <f t="shared" si="29"/>
        <v>0</v>
      </c>
      <c r="N208">
        <f t="shared" si="30"/>
        <v>1</v>
      </c>
      <c r="O208">
        <f t="shared" si="31"/>
        <v>0</v>
      </c>
      <c r="P208">
        <f t="shared" si="32"/>
        <v>0</v>
      </c>
    </row>
    <row r="209" spans="1:16" ht="16.2" customHeight="1" x14ac:dyDescent="0.3">
      <c r="A209" s="28" t="s">
        <v>201</v>
      </c>
      <c r="B209" s="31">
        <v>0.11306388354005541</v>
      </c>
      <c r="C209" s="31">
        <v>0.47921024658180839</v>
      </c>
      <c r="D209" s="31">
        <v>0.72987808625323858</v>
      </c>
      <c r="E209" s="32">
        <v>7.8</v>
      </c>
      <c r="F209" s="32">
        <v>950</v>
      </c>
      <c r="G209" s="33">
        <v>905.65792543986129</v>
      </c>
      <c r="H209" s="34">
        <v>9.4239310435751761E-2</v>
      </c>
      <c r="J209">
        <f t="shared" si="26"/>
        <v>0</v>
      </c>
      <c r="K209">
        <f t="shared" si="27"/>
        <v>0</v>
      </c>
      <c r="L209">
        <f t="shared" si="28"/>
        <v>0</v>
      </c>
      <c r="M209">
        <f t="shared" si="29"/>
        <v>0</v>
      </c>
      <c r="N209">
        <f t="shared" si="30"/>
        <v>0</v>
      </c>
      <c r="O209">
        <f t="shared" si="31"/>
        <v>0</v>
      </c>
      <c r="P209">
        <f t="shared" si="32"/>
        <v>1</v>
      </c>
    </row>
    <row r="210" spans="1:16" ht="16.2" customHeight="1" x14ac:dyDescent="0.3">
      <c r="A210" s="28" t="s">
        <v>202</v>
      </c>
      <c r="B210" s="31">
        <v>0.13361621211865274</v>
      </c>
      <c r="C210" s="31">
        <v>0.21070398599026355</v>
      </c>
      <c r="D210" s="31">
        <v>0.71982617998636012</v>
      </c>
      <c r="E210" s="32">
        <v>8</v>
      </c>
      <c r="F210" s="32">
        <v>945</v>
      </c>
      <c r="G210" s="33">
        <v>901.694580036096</v>
      </c>
      <c r="H210" s="34">
        <v>0.24440020059184492</v>
      </c>
      <c r="J210">
        <f t="shared" si="26"/>
        <v>0</v>
      </c>
      <c r="K210">
        <f t="shared" si="27"/>
        <v>0</v>
      </c>
      <c r="L210">
        <f t="shared" si="28"/>
        <v>0</v>
      </c>
      <c r="M210">
        <f t="shared" si="29"/>
        <v>1</v>
      </c>
      <c r="N210">
        <f t="shared" si="30"/>
        <v>0</v>
      </c>
      <c r="O210">
        <f t="shared" si="31"/>
        <v>0</v>
      </c>
      <c r="P210">
        <f t="shared" si="32"/>
        <v>0</v>
      </c>
    </row>
    <row r="211" spans="1:16" ht="16.2" customHeight="1" x14ac:dyDescent="0.3">
      <c r="A211" s="28" t="s">
        <v>203</v>
      </c>
      <c r="B211" s="31">
        <v>0.11843748089739552</v>
      </c>
      <c r="C211" s="31">
        <v>0.50661046699346024</v>
      </c>
      <c r="D211" s="31">
        <v>0.74388469739201524</v>
      </c>
      <c r="E211" s="32">
        <v>7.5</v>
      </c>
      <c r="F211" s="32">
        <v>1020</v>
      </c>
      <c r="G211" s="33">
        <v>1492.8761087901069</v>
      </c>
      <c r="H211" s="34">
        <v>0.23650963926693205</v>
      </c>
      <c r="J211">
        <f t="shared" si="26"/>
        <v>0</v>
      </c>
      <c r="K211">
        <f t="shared" si="27"/>
        <v>0</v>
      </c>
      <c r="L211">
        <f t="shared" si="28"/>
        <v>0</v>
      </c>
      <c r="M211">
        <f t="shared" si="29"/>
        <v>0</v>
      </c>
      <c r="N211">
        <f t="shared" si="30"/>
        <v>0</v>
      </c>
      <c r="O211">
        <f t="shared" si="31"/>
        <v>0</v>
      </c>
      <c r="P211">
        <f t="shared" si="32"/>
        <v>0</v>
      </c>
    </row>
    <row r="212" spans="1:16" ht="16.2" customHeight="1" x14ac:dyDescent="0.3">
      <c r="A212" s="28" t="s">
        <v>204</v>
      </c>
      <c r="B212" s="31">
        <v>7.8278364329832317E-2</v>
      </c>
      <c r="C212" s="31">
        <v>0.36329166163779952</v>
      </c>
      <c r="D212" s="31">
        <v>0.57244989751232722</v>
      </c>
      <c r="E212" s="32">
        <v>7.8</v>
      </c>
      <c r="F212" s="32">
        <v>850.13</v>
      </c>
      <c r="G212" s="33">
        <v>1141.5122052975664</v>
      </c>
      <c r="H212" s="34">
        <v>0.16515163349242898</v>
      </c>
      <c r="J212">
        <f t="shared" si="26"/>
        <v>0</v>
      </c>
      <c r="K212">
        <f t="shared" si="27"/>
        <v>0</v>
      </c>
      <c r="L212">
        <f t="shared" si="28"/>
        <v>0</v>
      </c>
      <c r="M212">
        <f t="shared" si="29"/>
        <v>0</v>
      </c>
      <c r="N212">
        <f t="shared" si="30"/>
        <v>0</v>
      </c>
      <c r="O212">
        <f t="shared" si="31"/>
        <v>0</v>
      </c>
      <c r="P212">
        <f t="shared" si="32"/>
        <v>0</v>
      </c>
    </row>
    <row r="213" spans="1:16" ht="16.2" customHeight="1" x14ac:dyDescent="0.3">
      <c r="A213" s="28" t="s">
        <v>207</v>
      </c>
      <c r="B213" s="31">
        <v>0.11407980554701513</v>
      </c>
      <c r="C213" s="31">
        <v>0.39863254195997061</v>
      </c>
      <c r="D213" s="31">
        <v>0.48821953570212318</v>
      </c>
      <c r="E213" s="32">
        <v>7</v>
      </c>
      <c r="F213" s="32">
        <v>756</v>
      </c>
      <c r="G213" s="33">
        <v>1355.179299568741</v>
      </c>
      <c r="H213" s="34">
        <v>0.19550512174331058</v>
      </c>
      <c r="J213">
        <f t="shared" si="26"/>
        <v>0</v>
      </c>
      <c r="K213">
        <f t="shared" si="27"/>
        <v>0</v>
      </c>
      <c r="L213">
        <f t="shared" si="28"/>
        <v>0</v>
      </c>
      <c r="M213">
        <f t="shared" si="29"/>
        <v>0</v>
      </c>
      <c r="N213">
        <f t="shared" si="30"/>
        <v>0</v>
      </c>
      <c r="O213">
        <f t="shared" si="31"/>
        <v>0</v>
      </c>
      <c r="P213">
        <f t="shared" si="32"/>
        <v>0</v>
      </c>
    </row>
    <row r="214" spans="1:16" ht="16.2" customHeight="1" x14ac:dyDescent="0.3">
      <c r="A214" s="28" t="s">
        <v>208</v>
      </c>
      <c r="B214" s="31">
        <v>0.10353994232447639</v>
      </c>
      <c r="C214" s="31">
        <v>0.30345343645277301</v>
      </c>
      <c r="D214" s="31">
        <v>0.66594713767644742</v>
      </c>
      <c r="E214" s="32">
        <v>7.7</v>
      </c>
      <c r="F214" s="32">
        <v>1243</v>
      </c>
      <c r="G214" s="33">
        <v>1580.6502587030718</v>
      </c>
      <c r="H214" s="34">
        <v>0.1796395976624354</v>
      </c>
      <c r="J214">
        <f t="shared" si="26"/>
        <v>0</v>
      </c>
      <c r="K214">
        <f t="shared" si="27"/>
        <v>0</v>
      </c>
      <c r="L214">
        <f t="shared" si="28"/>
        <v>0</v>
      </c>
      <c r="M214">
        <f t="shared" si="29"/>
        <v>0</v>
      </c>
      <c r="N214">
        <f t="shared" si="30"/>
        <v>1</v>
      </c>
      <c r="O214">
        <f t="shared" si="31"/>
        <v>0</v>
      </c>
      <c r="P214">
        <f t="shared" si="32"/>
        <v>0</v>
      </c>
    </row>
    <row r="215" spans="1:16" ht="16.2" customHeight="1" x14ac:dyDescent="0.3">
      <c r="A215" s="28" t="s">
        <v>205</v>
      </c>
      <c r="B215" s="31">
        <v>0.18839006619535173</v>
      </c>
      <c r="C215" s="31">
        <v>0.60343127237937144</v>
      </c>
      <c r="D215" s="31">
        <v>0.6790260198973519</v>
      </c>
      <c r="E215" s="32">
        <v>6.5</v>
      </c>
      <c r="F215" s="32">
        <v>693</v>
      </c>
      <c r="G215" s="33">
        <v>980.49338914212251</v>
      </c>
      <c r="H215" s="34">
        <v>0.18767514343729194</v>
      </c>
      <c r="J215">
        <f t="shared" si="26"/>
        <v>0</v>
      </c>
      <c r="K215">
        <f t="shared" si="27"/>
        <v>0</v>
      </c>
      <c r="L215">
        <f t="shared" si="28"/>
        <v>0</v>
      </c>
      <c r="M215">
        <f t="shared" si="29"/>
        <v>0</v>
      </c>
      <c r="N215">
        <f t="shared" si="30"/>
        <v>0</v>
      </c>
      <c r="O215">
        <f t="shared" si="31"/>
        <v>0</v>
      </c>
      <c r="P215">
        <f t="shared" si="32"/>
        <v>0</v>
      </c>
    </row>
    <row r="216" spans="1:16" ht="16.2" customHeight="1" x14ac:dyDescent="0.3">
      <c r="A216" s="28" t="s">
        <v>209</v>
      </c>
      <c r="B216" s="31">
        <v>0.22125495660680439</v>
      </c>
      <c r="C216" s="31">
        <v>0.89394083108826694</v>
      </c>
      <c r="D216" s="31">
        <v>0.45666695797912965</v>
      </c>
      <c r="E216" s="32">
        <v>6.5</v>
      </c>
      <c r="F216" s="32">
        <v>838</v>
      </c>
      <c r="G216" s="33">
        <v>766.68285905642836</v>
      </c>
      <c r="H216" s="34">
        <v>0.25722996362051148</v>
      </c>
      <c r="J216">
        <f t="shared" si="26"/>
        <v>0</v>
      </c>
      <c r="K216">
        <f t="shared" si="27"/>
        <v>0</v>
      </c>
      <c r="L216">
        <f t="shared" si="28"/>
        <v>0</v>
      </c>
      <c r="M216">
        <f t="shared" si="29"/>
        <v>0</v>
      </c>
      <c r="N216">
        <f t="shared" si="30"/>
        <v>0</v>
      </c>
      <c r="O216">
        <f t="shared" si="31"/>
        <v>1</v>
      </c>
      <c r="P216">
        <f t="shared" si="32"/>
        <v>0</v>
      </c>
    </row>
    <row r="217" spans="1:16" ht="16.2" customHeight="1" x14ac:dyDescent="0.3">
      <c r="A217" s="28" t="s">
        <v>206</v>
      </c>
      <c r="B217" s="31">
        <v>0.12382330217183302</v>
      </c>
      <c r="C217" s="31">
        <v>0.4146630664576319</v>
      </c>
      <c r="D217" s="31">
        <v>0.34884575674028306</v>
      </c>
      <c r="E217" s="32">
        <v>7</v>
      </c>
      <c r="F217" s="32">
        <v>756</v>
      </c>
      <c r="G217" s="33">
        <v>835.55375360546407</v>
      </c>
      <c r="H217" s="34">
        <v>0.12683353983806378</v>
      </c>
      <c r="J217">
        <f t="shared" si="26"/>
        <v>0</v>
      </c>
      <c r="K217">
        <f t="shared" si="27"/>
        <v>0</v>
      </c>
      <c r="L217">
        <f t="shared" si="28"/>
        <v>0</v>
      </c>
      <c r="M217">
        <f t="shared" si="29"/>
        <v>0</v>
      </c>
      <c r="N217">
        <f t="shared" si="30"/>
        <v>0</v>
      </c>
      <c r="O217">
        <f t="shared" si="31"/>
        <v>0</v>
      </c>
      <c r="P217">
        <f t="shared" si="32"/>
        <v>0</v>
      </c>
    </row>
    <row r="218" spans="1:16" ht="16.2" customHeight="1" x14ac:dyDescent="0.3">
      <c r="A218" s="28" t="s">
        <v>210</v>
      </c>
      <c r="B218" s="31">
        <v>0.12475314933887256</v>
      </c>
      <c r="C218" s="31">
        <v>0.30236989990357022</v>
      </c>
      <c r="D218" s="31">
        <v>0.59915895855446777</v>
      </c>
      <c r="E218" s="32">
        <v>7.3</v>
      </c>
      <c r="F218" s="32">
        <v>610</v>
      </c>
      <c r="G218" s="33">
        <v>1177.924911056359</v>
      </c>
      <c r="H218" s="34">
        <v>0.19389488410838288</v>
      </c>
      <c r="J218">
        <f t="shared" si="26"/>
        <v>0</v>
      </c>
      <c r="K218">
        <f t="shared" si="27"/>
        <v>0</v>
      </c>
      <c r="L218">
        <f t="shared" si="28"/>
        <v>0</v>
      </c>
      <c r="M218">
        <f t="shared" si="29"/>
        <v>0</v>
      </c>
      <c r="N218">
        <f t="shared" si="30"/>
        <v>0</v>
      </c>
      <c r="O218">
        <f t="shared" si="31"/>
        <v>0</v>
      </c>
      <c r="P218">
        <f t="shared" si="32"/>
        <v>0</v>
      </c>
    </row>
    <row r="219" spans="1:16" ht="16.2" customHeight="1" x14ac:dyDescent="0.3">
      <c r="A219" s="28" t="s">
        <v>211</v>
      </c>
      <c r="B219" s="31">
        <v>9.4450470651164908E-2</v>
      </c>
      <c r="C219" s="31">
        <v>0.46370325219357561</v>
      </c>
      <c r="D219" s="31">
        <v>0.65739244000208741</v>
      </c>
      <c r="E219" s="32">
        <v>8</v>
      </c>
      <c r="F219" s="32">
        <v>975</v>
      </c>
      <c r="G219" s="33">
        <v>977.89786110436444</v>
      </c>
      <c r="H219" s="34">
        <v>0.27613081772628528</v>
      </c>
      <c r="J219">
        <f t="shared" si="26"/>
        <v>0</v>
      </c>
      <c r="K219">
        <f t="shared" si="27"/>
        <v>0</v>
      </c>
      <c r="L219">
        <f t="shared" si="28"/>
        <v>0</v>
      </c>
      <c r="M219">
        <f t="shared" si="29"/>
        <v>1</v>
      </c>
      <c r="N219">
        <f t="shared" si="30"/>
        <v>0</v>
      </c>
      <c r="O219">
        <f t="shared" si="31"/>
        <v>0</v>
      </c>
      <c r="P219">
        <f t="shared" si="32"/>
        <v>0</v>
      </c>
    </row>
    <row r="220" spans="1:16" ht="16.2" customHeight="1" x14ac:dyDescent="0.3">
      <c r="A220" s="28" t="s">
        <v>212</v>
      </c>
      <c r="B220" s="31">
        <v>0.12602113250533151</v>
      </c>
      <c r="C220" s="31">
        <v>3.9610406706623059E-2</v>
      </c>
      <c r="D220" s="31">
        <v>0.28573316099024676</v>
      </c>
      <c r="E220" s="32">
        <v>6</v>
      </c>
      <c r="F220" s="32">
        <v>741</v>
      </c>
      <c r="G220" s="33">
        <v>768.81690851173278</v>
      </c>
      <c r="H220" s="34">
        <v>0.32208793708636996</v>
      </c>
      <c r="J220">
        <f t="shared" si="26"/>
        <v>0</v>
      </c>
      <c r="K220">
        <f t="shared" si="27"/>
        <v>1</v>
      </c>
      <c r="L220">
        <f t="shared" si="28"/>
        <v>0</v>
      </c>
      <c r="M220">
        <f t="shared" si="29"/>
        <v>0</v>
      </c>
      <c r="N220">
        <f t="shared" si="30"/>
        <v>0</v>
      </c>
      <c r="O220">
        <f t="shared" si="31"/>
        <v>1</v>
      </c>
      <c r="P220">
        <f t="shared" si="32"/>
        <v>0</v>
      </c>
    </row>
    <row r="221" spans="1:16" ht="16.2" customHeight="1" x14ac:dyDescent="0.3">
      <c r="A221" s="28" t="s">
        <v>213</v>
      </c>
      <c r="B221" s="31">
        <v>0.12652787877149485</v>
      </c>
      <c r="C221" s="31">
        <v>0.394588449693757</v>
      </c>
      <c r="D221" s="31">
        <v>0.45562087206136548</v>
      </c>
      <c r="E221" s="32">
        <v>7.5</v>
      </c>
      <c r="F221" s="32">
        <v>850</v>
      </c>
      <c r="G221" s="33">
        <v>1099.4790591615708</v>
      </c>
      <c r="H221" s="34">
        <v>0.14615783872631077</v>
      </c>
      <c r="J221">
        <f t="shared" si="26"/>
        <v>0</v>
      </c>
      <c r="K221">
        <f t="shared" si="27"/>
        <v>0</v>
      </c>
      <c r="L221">
        <f t="shared" si="28"/>
        <v>0</v>
      </c>
      <c r="M221">
        <f t="shared" si="29"/>
        <v>0</v>
      </c>
      <c r="N221">
        <f t="shared" si="30"/>
        <v>0</v>
      </c>
      <c r="O221">
        <f t="shared" si="31"/>
        <v>0</v>
      </c>
      <c r="P221">
        <f t="shared" si="32"/>
        <v>0</v>
      </c>
    </row>
    <row r="222" spans="1:16" ht="16.2" customHeight="1" x14ac:dyDescent="0.3">
      <c r="A222" s="28" t="s">
        <v>214</v>
      </c>
      <c r="B222" s="31">
        <v>0.14797475285304637</v>
      </c>
      <c r="C222" s="31">
        <v>0.68189622199482502</v>
      </c>
      <c r="D222" s="31">
        <v>0.33190746581814501</v>
      </c>
      <c r="E222" s="32">
        <v>7.5</v>
      </c>
      <c r="F222" s="32">
        <v>1023.3</v>
      </c>
      <c r="G222" s="33">
        <v>1359.8675885551904</v>
      </c>
      <c r="H222" s="34">
        <v>0.13230804966646581</v>
      </c>
      <c r="J222">
        <f t="shared" si="26"/>
        <v>0</v>
      </c>
      <c r="K222">
        <f t="shared" si="27"/>
        <v>0</v>
      </c>
      <c r="L222">
        <f t="shared" si="28"/>
        <v>0</v>
      </c>
      <c r="M222">
        <f t="shared" si="29"/>
        <v>0</v>
      </c>
      <c r="N222">
        <f t="shared" si="30"/>
        <v>0</v>
      </c>
      <c r="O222">
        <f t="shared" si="31"/>
        <v>0</v>
      </c>
      <c r="P222">
        <f t="shared" si="32"/>
        <v>0</v>
      </c>
    </row>
    <row r="223" spans="1:16" ht="16.2" customHeight="1" x14ac:dyDescent="0.3">
      <c r="A223" s="28" t="s">
        <v>215</v>
      </c>
      <c r="B223" s="31">
        <v>4.6973375967315684E-2</v>
      </c>
      <c r="C223" s="31">
        <v>0.17580742686097239</v>
      </c>
      <c r="D223" s="31">
        <v>0.88336754322447697</v>
      </c>
      <c r="E223" s="32">
        <v>8</v>
      </c>
      <c r="F223" s="32">
        <v>1215</v>
      </c>
      <c r="G223" s="33">
        <v>1597.9962575107293</v>
      </c>
      <c r="H223" s="34">
        <v>0.24166080520455482</v>
      </c>
      <c r="J223">
        <f t="shared" si="26"/>
        <v>0</v>
      </c>
      <c r="K223">
        <f t="shared" si="27"/>
        <v>0</v>
      </c>
      <c r="L223">
        <f t="shared" si="28"/>
        <v>0</v>
      </c>
      <c r="M223">
        <f t="shared" si="29"/>
        <v>1</v>
      </c>
      <c r="N223">
        <f t="shared" si="30"/>
        <v>1</v>
      </c>
      <c r="O223">
        <f t="shared" si="31"/>
        <v>0</v>
      </c>
      <c r="P223">
        <f t="shared" si="32"/>
        <v>0</v>
      </c>
    </row>
    <row r="224" spans="1:16" ht="16.2" customHeight="1" x14ac:dyDescent="0.3">
      <c r="A224" s="28" t="s">
        <v>216</v>
      </c>
      <c r="B224" s="31">
        <v>0.10427166544276506</v>
      </c>
      <c r="C224" s="31">
        <v>0.14976753850367167</v>
      </c>
      <c r="D224" s="31">
        <v>0.62991990619875871</v>
      </c>
      <c r="E224" s="32">
        <v>7.5</v>
      </c>
      <c r="F224" s="32">
        <v>840</v>
      </c>
      <c r="G224" s="33">
        <v>878.33705289124316</v>
      </c>
      <c r="H224" s="34">
        <v>0.14913474844619057</v>
      </c>
      <c r="J224">
        <f t="shared" si="26"/>
        <v>0</v>
      </c>
      <c r="K224">
        <f t="shared" si="27"/>
        <v>0</v>
      </c>
      <c r="L224">
        <f t="shared" si="28"/>
        <v>0</v>
      </c>
      <c r="M224">
        <f t="shared" si="29"/>
        <v>0</v>
      </c>
      <c r="N224">
        <f t="shared" si="30"/>
        <v>0</v>
      </c>
      <c r="O224">
        <f t="shared" si="31"/>
        <v>0</v>
      </c>
      <c r="P224">
        <f t="shared" si="32"/>
        <v>0</v>
      </c>
    </row>
    <row r="225" spans="1:16" ht="16.2" customHeight="1" x14ac:dyDescent="0.3">
      <c r="A225" s="28" t="s">
        <v>217</v>
      </c>
      <c r="B225" s="31">
        <v>9.6623745466293348E-2</v>
      </c>
      <c r="C225" s="31">
        <v>-3.4986331651306005E-2</v>
      </c>
      <c r="D225" s="31">
        <v>0.77668955953599417</v>
      </c>
      <c r="E225" s="32">
        <v>7.4</v>
      </c>
      <c r="F225" s="32">
        <v>998</v>
      </c>
      <c r="G225" s="33">
        <v>1217.2702492086116</v>
      </c>
      <c r="H225" s="34">
        <v>0.30123131609610537</v>
      </c>
      <c r="J225">
        <f t="shared" si="26"/>
        <v>0</v>
      </c>
      <c r="K225">
        <f t="shared" si="27"/>
        <v>1</v>
      </c>
      <c r="L225">
        <f t="shared" si="28"/>
        <v>0</v>
      </c>
      <c r="M225">
        <f t="shared" si="29"/>
        <v>0</v>
      </c>
      <c r="N225">
        <f t="shared" si="30"/>
        <v>0</v>
      </c>
      <c r="O225">
        <f t="shared" si="31"/>
        <v>0</v>
      </c>
      <c r="P225">
        <f t="shared" si="32"/>
        <v>0</v>
      </c>
    </row>
    <row r="226" spans="1:16" ht="16.2" customHeight="1" x14ac:dyDescent="0.3">
      <c r="A226" s="28" t="s">
        <v>218</v>
      </c>
      <c r="B226" s="31">
        <v>0.15198211609582754</v>
      </c>
      <c r="C226" s="31">
        <v>8.5532700477862156E-2</v>
      </c>
      <c r="D226" s="31">
        <v>0.21542490392170438</v>
      </c>
      <c r="E226" s="32">
        <v>6.5</v>
      </c>
      <c r="F226" s="32">
        <v>705</v>
      </c>
      <c r="G226" s="33">
        <v>835.9567422368782</v>
      </c>
      <c r="H226" s="34">
        <v>0.25353986462348377</v>
      </c>
      <c r="J226">
        <f t="shared" si="26"/>
        <v>0</v>
      </c>
      <c r="K226">
        <f t="shared" si="27"/>
        <v>1</v>
      </c>
      <c r="L226">
        <f t="shared" si="28"/>
        <v>0</v>
      </c>
      <c r="M226">
        <f t="shared" si="29"/>
        <v>0</v>
      </c>
      <c r="N226">
        <f t="shared" si="30"/>
        <v>0</v>
      </c>
      <c r="O226">
        <f t="shared" si="31"/>
        <v>0</v>
      </c>
      <c r="P226">
        <f t="shared" si="32"/>
        <v>0</v>
      </c>
    </row>
    <row r="227" spans="1:16" ht="16.2" customHeight="1" x14ac:dyDescent="0.3">
      <c r="A227" s="28" t="s">
        <v>219</v>
      </c>
      <c r="B227" s="31">
        <v>0.20972690766474297</v>
      </c>
      <c r="C227" s="31">
        <v>0.67996171726486176</v>
      </c>
      <c r="D227" s="31">
        <v>3.7963647845261225E-2</v>
      </c>
      <c r="E227" s="32">
        <v>5</v>
      </c>
      <c r="F227" s="32">
        <v>787.15</v>
      </c>
      <c r="G227" s="33">
        <v>986.61855624794987</v>
      </c>
      <c r="H227" s="34">
        <v>0.27175401957005496</v>
      </c>
      <c r="J227">
        <f t="shared" si="26"/>
        <v>0</v>
      </c>
      <c r="K227">
        <f t="shared" si="27"/>
        <v>0</v>
      </c>
      <c r="L227">
        <f t="shared" si="28"/>
        <v>0</v>
      </c>
      <c r="M227">
        <f t="shared" si="29"/>
        <v>0</v>
      </c>
      <c r="N227">
        <f t="shared" si="30"/>
        <v>0</v>
      </c>
      <c r="O227">
        <f t="shared" si="31"/>
        <v>0</v>
      </c>
      <c r="P227">
        <f t="shared" si="32"/>
        <v>0</v>
      </c>
    </row>
    <row r="228" spans="1:16" ht="16.2" customHeight="1" x14ac:dyDescent="0.3">
      <c r="A228" s="28" t="s">
        <v>220</v>
      </c>
      <c r="B228" s="31">
        <v>0.13773558731521371</v>
      </c>
      <c r="C228" s="31">
        <v>0.19432079774992089</v>
      </c>
      <c r="D228" s="31">
        <v>0.50072891133799713</v>
      </c>
      <c r="E228" s="32">
        <v>7.3</v>
      </c>
      <c r="F228" s="32">
        <v>857</v>
      </c>
      <c r="G228" s="33">
        <v>1011.5648195861593</v>
      </c>
      <c r="H228" s="34">
        <v>0.21697003499427944</v>
      </c>
      <c r="J228">
        <f t="shared" si="26"/>
        <v>0</v>
      </c>
      <c r="K228">
        <f t="shared" si="27"/>
        <v>0</v>
      </c>
      <c r="L228">
        <f t="shared" si="28"/>
        <v>0</v>
      </c>
      <c r="M228">
        <f t="shared" si="29"/>
        <v>0</v>
      </c>
      <c r="N228">
        <f t="shared" si="30"/>
        <v>0</v>
      </c>
      <c r="O228">
        <f t="shared" si="31"/>
        <v>0</v>
      </c>
      <c r="P228">
        <f t="shared" si="32"/>
        <v>0</v>
      </c>
    </row>
    <row r="229" spans="1:16" ht="16.2" customHeight="1" x14ac:dyDescent="0.3">
      <c r="A229" s="28" t="s">
        <v>221</v>
      </c>
      <c r="B229" s="31">
        <v>0.1472142621089304</v>
      </c>
      <c r="C229" s="31">
        <v>0.36030252081709585</v>
      </c>
      <c r="D229" s="31">
        <v>0.57183454318949833</v>
      </c>
      <c r="E229" s="32">
        <v>8</v>
      </c>
      <c r="F229" s="32">
        <v>882</v>
      </c>
      <c r="G229" s="33">
        <v>783.56765962096222</v>
      </c>
      <c r="H229" s="34">
        <v>0.16708365005567077</v>
      </c>
      <c r="J229">
        <f t="shared" si="26"/>
        <v>0</v>
      </c>
      <c r="K229">
        <f t="shared" si="27"/>
        <v>0</v>
      </c>
      <c r="L229">
        <f t="shared" si="28"/>
        <v>0</v>
      </c>
      <c r="M229">
        <f t="shared" si="29"/>
        <v>1</v>
      </c>
      <c r="N229">
        <f t="shared" si="30"/>
        <v>0</v>
      </c>
      <c r="O229">
        <f t="shared" si="31"/>
        <v>1</v>
      </c>
      <c r="P229">
        <f t="shared" si="32"/>
        <v>0</v>
      </c>
    </row>
    <row r="230" spans="1:16" ht="16.2" customHeight="1" x14ac:dyDescent="0.3">
      <c r="A230" s="28" t="s">
        <v>222</v>
      </c>
      <c r="B230" s="31">
        <v>0.144865692509144</v>
      </c>
      <c r="C230" s="31">
        <v>0.29693587185335418</v>
      </c>
      <c r="D230" s="31">
        <v>0.20859197485595399</v>
      </c>
      <c r="E230" s="32">
        <v>7.4</v>
      </c>
      <c r="F230" s="32">
        <v>837.53</v>
      </c>
      <c r="G230" s="33">
        <v>1130.8970897432441</v>
      </c>
      <c r="H230" s="34">
        <v>0.15522858908365808</v>
      </c>
      <c r="J230">
        <f t="shared" si="26"/>
        <v>0</v>
      </c>
      <c r="K230">
        <f t="shared" si="27"/>
        <v>0</v>
      </c>
      <c r="L230">
        <f t="shared" si="28"/>
        <v>0</v>
      </c>
      <c r="M230">
        <f t="shared" si="29"/>
        <v>0</v>
      </c>
      <c r="N230">
        <f t="shared" si="30"/>
        <v>0</v>
      </c>
      <c r="O230">
        <f t="shared" si="31"/>
        <v>0</v>
      </c>
      <c r="P230">
        <f t="shared" si="32"/>
        <v>0</v>
      </c>
    </row>
    <row r="231" spans="1:16" ht="16.2" customHeight="1" x14ac:dyDescent="0.3">
      <c r="A231" s="28" t="s">
        <v>223</v>
      </c>
      <c r="B231" s="31">
        <v>1.8330779401915073E-2</v>
      </c>
      <c r="C231" s="31">
        <v>5.5227401038640996E-2</v>
      </c>
      <c r="D231" s="31">
        <v>1.1451945518271534</v>
      </c>
      <c r="E231" s="32">
        <v>8.5</v>
      </c>
      <c r="F231" s="32">
        <v>1140</v>
      </c>
      <c r="G231" s="33">
        <v>1172.1022737784294</v>
      </c>
      <c r="H231" s="34">
        <v>0.21283829902278303</v>
      </c>
      <c r="J231">
        <f t="shared" si="26"/>
        <v>1</v>
      </c>
      <c r="K231">
        <f t="shared" si="27"/>
        <v>1</v>
      </c>
      <c r="L231">
        <f t="shared" si="28"/>
        <v>1</v>
      </c>
      <c r="M231">
        <f t="shared" si="29"/>
        <v>1</v>
      </c>
      <c r="N231">
        <f t="shared" si="30"/>
        <v>0</v>
      </c>
      <c r="O231">
        <f t="shared" si="31"/>
        <v>0</v>
      </c>
      <c r="P231">
        <f t="shared" si="32"/>
        <v>0</v>
      </c>
    </row>
    <row r="232" spans="1:16" ht="16.2" customHeight="1" x14ac:dyDescent="0.3">
      <c r="A232" s="28" t="s">
        <v>224</v>
      </c>
      <c r="B232" s="31">
        <v>8.5756594032672592E-2</v>
      </c>
      <c r="C232" s="31">
        <v>7.0174418324902357E-2</v>
      </c>
      <c r="D232" s="31">
        <v>0.52626242290895786</v>
      </c>
      <c r="E232" s="32">
        <v>8</v>
      </c>
      <c r="F232" s="32">
        <v>944</v>
      </c>
      <c r="G232" s="33">
        <v>1134.5796250949716</v>
      </c>
      <c r="H232" s="34">
        <v>0.14339185630535953</v>
      </c>
      <c r="J232">
        <f t="shared" si="26"/>
        <v>0</v>
      </c>
      <c r="K232">
        <f t="shared" si="27"/>
        <v>1</v>
      </c>
      <c r="L232">
        <f t="shared" si="28"/>
        <v>0</v>
      </c>
      <c r="M232">
        <f t="shared" si="29"/>
        <v>1</v>
      </c>
      <c r="N232">
        <f t="shared" si="30"/>
        <v>0</v>
      </c>
      <c r="O232">
        <f t="shared" si="31"/>
        <v>0</v>
      </c>
      <c r="P232">
        <f t="shared" si="32"/>
        <v>0</v>
      </c>
    </row>
    <row r="233" spans="1:16" ht="16.2" customHeight="1" x14ac:dyDescent="0.3">
      <c r="A233" s="28" t="s">
        <v>225</v>
      </c>
      <c r="B233" s="31">
        <v>9.8526215274422277E-2</v>
      </c>
      <c r="C233" s="31">
        <v>0.19528521383897682</v>
      </c>
      <c r="D233" s="31">
        <v>0.68619751202384116</v>
      </c>
      <c r="E233" s="32">
        <v>7.5</v>
      </c>
      <c r="F233" s="32">
        <v>661.21</v>
      </c>
      <c r="G233" s="33">
        <v>781.32742384312405</v>
      </c>
      <c r="H233" s="34">
        <v>0.264450009191803</v>
      </c>
      <c r="J233">
        <f t="shared" si="26"/>
        <v>0</v>
      </c>
      <c r="K233">
        <f t="shared" si="27"/>
        <v>0</v>
      </c>
      <c r="L233">
        <f t="shared" si="28"/>
        <v>0</v>
      </c>
      <c r="M233">
        <f t="shared" si="29"/>
        <v>0</v>
      </c>
      <c r="N233">
        <f t="shared" si="30"/>
        <v>0</v>
      </c>
      <c r="O233">
        <f t="shared" si="31"/>
        <v>1</v>
      </c>
      <c r="P233">
        <f t="shared" si="32"/>
        <v>0</v>
      </c>
    </row>
    <row r="234" spans="1:16" ht="16.2" customHeight="1" x14ac:dyDescent="0.3">
      <c r="A234" s="28" t="s">
        <v>226</v>
      </c>
      <c r="B234" s="31">
        <v>7.2508134943689281E-2</v>
      </c>
      <c r="C234" s="31">
        <v>0.11881165687098665</v>
      </c>
      <c r="D234" s="31">
        <v>0.83789723638452218</v>
      </c>
      <c r="E234" s="32">
        <v>6.5</v>
      </c>
      <c r="F234" s="32">
        <v>913.1</v>
      </c>
      <c r="G234" s="33">
        <v>938.1267463469178</v>
      </c>
      <c r="H234" s="34">
        <v>0.18336119716509566</v>
      </c>
      <c r="J234">
        <f t="shared" si="26"/>
        <v>0</v>
      </c>
      <c r="K234">
        <f t="shared" si="27"/>
        <v>1</v>
      </c>
      <c r="L234">
        <f t="shared" si="28"/>
        <v>0</v>
      </c>
      <c r="M234">
        <f t="shared" si="29"/>
        <v>0</v>
      </c>
      <c r="N234">
        <f t="shared" si="30"/>
        <v>0</v>
      </c>
      <c r="O234">
        <f t="shared" si="31"/>
        <v>0</v>
      </c>
      <c r="P234">
        <f t="shared" si="32"/>
        <v>0</v>
      </c>
    </row>
    <row r="235" spans="1:16" ht="16.2" customHeight="1" x14ac:dyDescent="0.3">
      <c r="A235" s="28" t="s">
        <v>227</v>
      </c>
      <c r="B235" s="31">
        <v>0.12912295634341386</v>
      </c>
      <c r="C235" s="31">
        <v>1.2557261232249424</v>
      </c>
      <c r="D235" s="31">
        <v>0.87386133487844642</v>
      </c>
      <c r="E235" s="32">
        <v>6.5</v>
      </c>
      <c r="F235" s="32">
        <v>945</v>
      </c>
      <c r="G235" s="33">
        <v>761.47480247442911</v>
      </c>
      <c r="H235" s="34">
        <v>0.24238539813308213</v>
      </c>
      <c r="J235">
        <f t="shared" si="26"/>
        <v>0</v>
      </c>
      <c r="K235">
        <f t="shared" si="27"/>
        <v>0</v>
      </c>
      <c r="L235">
        <f t="shared" si="28"/>
        <v>0</v>
      </c>
      <c r="M235">
        <f t="shared" si="29"/>
        <v>0</v>
      </c>
      <c r="N235">
        <f t="shared" si="30"/>
        <v>0</v>
      </c>
      <c r="O235">
        <f t="shared" si="31"/>
        <v>1</v>
      </c>
      <c r="P235">
        <f t="shared" si="32"/>
        <v>0</v>
      </c>
    </row>
    <row r="236" spans="1:16" ht="16.2" customHeight="1" x14ac:dyDescent="0.3">
      <c r="A236" s="28" t="s">
        <v>228</v>
      </c>
      <c r="B236" s="31">
        <v>6.2547670627457336E-2</v>
      </c>
      <c r="C236" s="31">
        <v>0.3660963028144848</v>
      </c>
      <c r="D236" s="31">
        <v>0.545730486566534</v>
      </c>
      <c r="E236" s="32">
        <v>6.5</v>
      </c>
      <c r="F236" s="32">
        <v>787</v>
      </c>
      <c r="G236" s="33">
        <v>868.80175742628239</v>
      </c>
      <c r="H236" s="34">
        <v>0.18846106135287188</v>
      </c>
      <c r="J236">
        <f t="shared" si="26"/>
        <v>0</v>
      </c>
      <c r="K236">
        <f t="shared" si="27"/>
        <v>0</v>
      </c>
      <c r="L236">
        <f t="shared" si="28"/>
        <v>0</v>
      </c>
      <c r="M236">
        <f t="shared" si="29"/>
        <v>0</v>
      </c>
      <c r="N236">
        <f t="shared" si="30"/>
        <v>0</v>
      </c>
      <c r="O236">
        <f t="shared" si="31"/>
        <v>0</v>
      </c>
      <c r="P236">
        <f t="shared" si="32"/>
        <v>0</v>
      </c>
    </row>
    <row r="237" spans="1:16" ht="16.2" customHeight="1" x14ac:dyDescent="0.3">
      <c r="A237" s="28" t="s">
        <v>229</v>
      </c>
      <c r="B237" s="31">
        <v>4.8624887213171382E-2</v>
      </c>
      <c r="C237" s="31">
        <v>0.47219956963904769</v>
      </c>
      <c r="D237" s="31">
        <v>1.3586428839851186</v>
      </c>
      <c r="E237" s="32">
        <v>6</v>
      </c>
      <c r="F237" s="32">
        <v>897</v>
      </c>
      <c r="G237" s="33">
        <v>963.80655385327816</v>
      </c>
      <c r="H237" s="34">
        <v>0.39733603453156247</v>
      </c>
      <c r="J237">
        <f t="shared" si="26"/>
        <v>0</v>
      </c>
      <c r="K237">
        <f t="shared" si="27"/>
        <v>0</v>
      </c>
      <c r="L237">
        <f t="shared" si="28"/>
        <v>1</v>
      </c>
      <c r="M237">
        <f t="shared" si="29"/>
        <v>0</v>
      </c>
      <c r="N237">
        <f t="shared" si="30"/>
        <v>0</v>
      </c>
      <c r="O237">
        <f t="shared" si="31"/>
        <v>0</v>
      </c>
      <c r="P237">
        <f t="shared" si="32"/>
        <v>0</v>
      </c>
    </row>
    <row r="238" spans="1:16" ht="16.2" customHeight="1" x14ac:dyDescent="0.3">
      <c r="A238" s="28" t="s">
        <v>230</v>
      </c>
      <c r="B238" s="31">
        <v>8.0580409215224774E-2</v>
      </c>
      <c r="C238" s="31">
        <v>0.14878771358153151</v>
      </c>
      <c r="D238" s="31">
        <v>0.52065583582404351</v>
      </c>
      <c r="E238" s="32">
        <v>8</v>
      </c>
      <c r="F238" s="32">
        <v>988</v>
      </c>
      <c r="G238" s="33">
        <v>888.46681634978313</v>
      </c>
      <c r="H238" s="34">
        <v>9.1051136418163939E-2</v>
      </c>
      <c r="J238">
        <f t="shared" si="26"/>
        <v>0</v>
      </c>
      <c r="K238">
        <f t="shared" si="27"/>
        <v>0</v>
      </c>
      <c r="L238">
        <f t="shared" si="28"/>
        <v>0</v>
      </c>
      <c r="M238">
        <f t="shared" si="29"/>
        <v>1</v>
      </c>
      <c r="N238">
        <f t="shared" si="30"/>
        <v>0</v>
      </c>
      <c r="O238">
        <f t="shared" si="31"/>
        <v>0</v>
      </c>
      <c r="P238">
        <f t="shared" si="32"/>
        <v>1</v>
      </c>
    </row>
    <row r="239" spans="1:16" ht="16.2" customHeight="1" x14ac:dyDescent="0.3">
      <c r="A239" s="28" t="s">
        <v>231</v>
      </c>
      <c r="B239" s="31">
        <v>0.11305852644928296</v>
      </c>
      <c r="C239" s="31">
        <v>0.24013878051597878</v>
      </c>
      <c r="D239" s="31">
        <v>0.22700184126443557</v>
      </c>
      <c r="E239" s="32">
        <v>5</v>
      </c>
      <c r="F239" s="32">
        <v>551</v>
      </c>
      <c r="G239" s="33">
        <v>998.42206310478173</v>
      </c>
      <c r="H239" s="34">
        <v>9.9872944245743583E-2</v>
      </c>
      <c r="J239">
        <f t="shared" si="26"/>
        <v>0</v>
      </c>
      <c r="K239">
        <f t="shared" si="27"/>
        <v>0</v>
      </c>
      <c r="L239">
        <f t="shared" si="28"/>
        <v>0</v>
      </c>
      <c r="M239">
        <f t="shared" si="29"/>
        <v>0</v>
      </c>
      <c r="N239">
        <f t="shared" si="30"/>
        <v>0</v>
      </c>
      <c r="O239">
        <f t="shared" si="31"/>
        <v>0</v>
      </c>
      <c r="P239">
        <f t="shared" si="32"/>
        <v>1</v>
      </c>
    </row>
    <row r="240" spans="1:16" ht="16.2" customHeight="1" x14ac:dyDescent="0.3">
      <c r="A240" s="28" t="s">
        <v>232</v>
      </c>
      <c r="B240" s="31">
        <v>0.11423119594164861</v>
      </c>
      <c r="C240" s="31">
        <v>0.66862170926171305</v>
      </c>
      <c r="D240" s="31">
        <v>0.42401534058678936</v>
      </c>
      <c r="E240" s="32">
        <v>6.5</v>
      </c>
      <c r="F240" s="32">
        <v>724.18</v>
      </c>
      <c r="G240" s="33">
        <v>1100.6559796902959</v>
      </c>
      <c r="H240" s="34">
        <v>0.10356704279172295</v>
      </c>
      <c r="J240">
        <f t="shared" si="26"/>
        <v>0</v>
      </c>
      <c r="K240">
        <f t="shared" si="27"/>
        <v>0</v>
      </c>
      <c r="L240">
        <f t="shared" si="28"/>
        <v>0</v>
      </c>
      <c r="M240">
        <f t="shared" si="29"/>
        <v>0</v>
      </c>
      <c r="N240">
        <f t="shared" si="30"/>
        <v>0</v>
      </c>
      <c r="O240">
        <f t="shared" si="31"/>
        <v>0</v>
      </c>
      <c r="P240">
        <f t="shared" si="32"/>
        <v>1</v>
      </c>
    </row>
    <row r="241" spans="1:16" ht="16.2" customHeight="1" x14ac:dyDescent="0.3">
      <c r="A241" s="28" t="s">
        <v>233</v>
      </c>
      <c r="B241" s="31">
        <v>0.19987952704294007</v>
      </c>
      <c r="C241" s="31">
        <v>0.89789615613443574</v>
      </c>
      <c r="D241" s="31">
        <v>0.2447762116158215</v>
      </c>
      <c r="E241" s="32">
        <v>6</v>
      </c>
      <c r="F241" s="32">
        <v>652</v>
      </c>
      <c r="G241" s="33">
        <v>1351.1643001803795</v>
      </c>
      <c r="H241" s="34">
        <v>0.14351723014890103</v>
      </c>
      <c r="J241">
        <f t="shared" si="26"/>
        <v>0</v>
      </c>
      <c r="K241">
        <f t="shared" si="27"/>
        <v>0</v>
      </c>
      <c r="L241">
        <f t="shared" si="28"/>
        <v>0</v>
      </c>
      <c r="M241">
        <f t="shared" si="29"/>
        <v>0</v>
      </c>
      <c r="N241">
        <f t="shared" si="30"/>
        <v>0</v>
      </c>
      <c r="O241">
        <f t="shared" si="31"/>
        <v>0</v>
      </c>
      <c r="P241">
        <f t="shared" si="32"/>
        <v>0</v>
      </c>
    </row>
    <row r="242" spans="1:16" ht="16.2" customHeight="1" x14ac:dyDescent="0.3">
      <c r="A242" s="28" t="s">
        <v>234</v>
      </c>
      <c r="B242" s="31">
        <v>6.555398938380394E-2</v>
      </c>
      <c r="C242" s="31">
        <v>9.4956128237124585E-2</v>
      </c>
      <c r="D242" s="31">
        <v>0.64051037899474306</v>
      </c>
      <c r="E242" s="32">
        <v>7.9</v>
      </c>
      <c r="F242" s="32">
        <v>945</v>
      </c>
      <c r="G242" s="33">
        <v>810.16326074479207</v>
      </c>
      <c r="H242" s="34">
        <v>0.16134623861128086</v>
      </c>
      <c r="J242">
        <f t="shared" si="26"/>
        <v>0</v>
      </c>
      <c r="K242">
        <f t="shared" si="27"/>
        <v>1</v>
      </c>
      <c r="L242">
        <f t="shared" si="28"/>
        <v>0</v>
      </c>
      <c r="M242">
        <f t="shared" si="29"/>
        <v>0</v>
      </c>
      <c r="N242">
        <f t="shared" si="30"/>
        <v>0</v>
      </c>
      <c r="O242">
        <f t="shared" si="31"/>
        <v>1</v>
      </c>
      <c r="P242">
        <f t="shared" si="32"/>
        <v>0</v>
      </c>
    </row>
    <row r="243" spans="1:16" ht="16.2" customHeight="1" x14ac:dyDescent="0.3">
      <c r="A243" s="28" t="s">
        <v>235</v>
      </c>
      <c r="B243" s="31">
        <v>0.12463433774267479</v>
      </c>
      <c r="C243" s="31">
        <v>0.18733515916477414</v>
      </c>
      <c r="D243" s="31">
        <v>0.20424449818294144</v>
      </c>
      <c r="E243" s="32">
        <v>7.3</v>
      </c>
      <c r="F243" s="32">
        <v>880</v>
      </c>
      <c r="G243" s="33">
        <v>1041.5464428275395</v>
      </c>
      <c r="H243" s="34">
        <v>0.14387337830263097</v>
      </c>
      <c r="J243">
        <f t="shared" si="26"/>
        <v>0</v>
      </c>
      <c r="K243">
        <f t="shared" si="27"/>
        <v>0</v>
      </c>
      <c r="L243">
        <f t="shared" si="28"/>
        <v>0</v>
      </c>
      <c r="M243">
        <f t="shared" si="29"/>
        <v>0</v>
      </c>
      <c r="N243">
        <f t="shared" si="30"/>
        <v>0</v>
      </c>
      <c r="O243">
        <f t="shared" si="31"/>
        <v>0</v>
      </c>
      <c r="P243">
        <f t="shared" si="32"/>
        <v>0</v>
      </c>
    </row>
    <row r="244" spans="1:16" ht="16.2" customHeight="1" x14ac:dyDescent="0.3">
      <c r="A244" s="28" t="s">
        <v>236</v>
      </c>
      <c r="B244" s="31">
        <v>8.9322116589668876E-2</v>
      </c>
      <c r="C244" s="31">
        <v>0.41688277285204084</v>
      </c>
      <c r="D244" s="31">
        <v>0.48703938600920893</v>
      </c>
      <c r="E244" s="32">
        <v>7</v>
      </c>
      <c r="F244" s="32">
        <v>881.6</v>
      </c>
      <c r="G244" s="33">
        <v>1548.393814354067</v>
      </c>
      <c r="H244" s="34">
        <v>0.21460306751194536</v>
      </c>
      <c r="J244">
        <f t="shared" si="26"/>
        <v>0</v>
      </c>
      <c r="K244">
        <f t="shared" si="27"/>
        <v>0</v>
      </c>
      <c r="L244">
        <f t="shared" si="28"/>
        <v>0</v>
      </c>
      <c r="M244">
        <f t="shared" si="29"/>
        <v>0</v>
      </c>
      <c r="N244">
        <f t="shared" si="30"/>
        <v>0</v>
      </c>
      <c r="O244">
        <f t="shared" si="31"/>
        <v>0</v>
      </c>
      <c r="P244">
        <f t="shared" si="32"/>
        <v>0</v>
      </c>
    </row>
    <row r="245" spans="1:16" ht="16.2" customHeight="1" x14ac:dyDescent="0.3">
      <c r="A245" s="28" t="s">
        <v>237</v>
      </c>
      <c r="B245" s="31">
        <v>0.13145786822596567</v>
      </c>
      <c r="C245" s="31">
        <v>0.55261845234881735</v>
      </c>
      <c r="D245" s="31">
        <v>6.0985342155195882E-2</v>
      </c>
      <c r="E245" s="32">
        <v>7.9</v>
      </c>
      <c r="F245" s="32">
        <v>941</v>
      </c>
      <c r="G245" s="33">
        <v>1064.6956252763218</v>
      </c>
      <c r="H245" s="34">
        <v>0.15957859979019737</v>
      </c>
      <c r="J245">
        <f t="shared" si="26"/>
        <v>0</v>
      </c>
      <c r="K245">
        <f t="shared" si="27"/>
        <v>0</v>
      </c>
      <c r="L245">
        <f t="shared" si="28"/>
        <v>0</v>
      </c>
      <c r="M245">
        <f t="shared" si="29"/>
        <v>0</v>
      </c>
      <c r="N245">
        <f t="shared" si="30"/>
        <v>0</v>
      </c>
      <c r="O245">
        <f t="shared" si="31"/>
        <v>0</v>
      </c>
      <c r="P245">
        <f t="shared" si="32"/>
        <v>0</v>
      </c>
    </row>
    <row r="246" spans="1:16" ht="16.2" customHeight="1" x14ac:dyDescent="0.3">
      <c r="A246" s="28" t="s">
        <v>238</v>
      </c>
      <c r="B246" s="31">
        <v>8.3522105123788049E-3</v>
      </c>
      <c r="C246" s="31">
        <v>0.31035705529716118</v>
      </c>
      <c r="D246" s="31">
        <v>1.0005364142451276</v>
      </c>
      <c r="E246" s="32">
        <v>5.5</v>
      </c>
      <c r="F246" s="32">
        <v>472</v>
      </c>
      <c r="G246" s="33">
        <v>1212.3760794194723</v>
      </c>
      <c r="H246" s="34">
        <v>0.25724260083607303</v>
      </c>
      <c r="J246">
        <f t="shared" si="26"/>
        <v>1</v>
      </c>
      <c r="K246">
        <f t="shared" si="27"/>
        <v>0</v>
      </c>
      <c r="L246">
        <f t="shared" si="28"/>
        <v>1</v>
      </c>
      <c r="M246">
        <f t="shared" si="29"/>
        <v>0</v>
      </c>
      <c r="N246">
        <f t="shared" si="30"/>
        <v>0</v>
      </c>
      <c r="O246">
        <f t="shared" si="31"/>
        <v>0</v>
      </c>
      <c r="P246">
        <f t="shared" si="32"/>
        <v>0</v>
      </c>
    </row>
    <row r="247" spans="1:16" ht="16.2" customHeight="1" x14ac:dyDescent="0.3">
      <c r="A247" s="28" t="s">
        <v>239</v>
      </c>
      <c r="B247" s="31">
        <v>4.3629718621150386E-2</v>
      </c>
      <c r="C247" s="31">
        <v>0.11227899149290138</v>
      </c>
      <c r="D247" s="31">
        <v>0.886572111356285</v>
      </c>
      <c r="E247" s="32">
        <v>7.5</v>
      </c>
      <c r="F247" s="32">
        <v>834.38</v>
      </c>
      <c r="G247" s="33">
        <v>1161.9013590014217</v>
      </c>
      <c r="H247" s="34">
        <v>0.21796929316541053</v>
      </c>
      <c r="J247">
        <f t="shared" si="26"/>
        <v>0</v>
      </c>
      <c r="K247">
        <f t="shared" si="27"/>
        <v>1</v>
      </c>
      <c r="L247">
        <f t="shared" si="28"/>
        <v>0</v>
      </c>
      <c r="M247">
        <f t="shared" si="29"/>
        <v>0</v>
      </c>
      <c r="N247">
        <f t="shared" si="30"/>
        <v>0</v>
      </c>
      <c r="O247">
        <f t="shared" si="31"/>
        <v>0</v>
      </c>
      <c r="P247">
        <f t="shared" si="32"/>
        <v>0</v>
      </c>
    </row>
    <row r="248" spans="1:16" ht="16.2" customHeight="1" x14ac:dyDescent="0.3">
      <c r="A248" s="28" t="s">
        <v>240</v>
      </c>
      <c r="B248" s="31">
        <v>0.11222473651741778</v>
      </c>
      <c r="C248" s="31">
        <v>5.1239856169985165E-2</v>
      </c>
      <c r="D248" s="31">
        <v>0.4689746438224307</v>
      </c>
      <c r="E248" s="32">
        <v>7.4</v>
      </c>
      <c r="F248" s="32">
        <v>566.75</v>
      </c>
      <c r="G248" s="33">
        <v>1033.8342003208288</v>
      </c>
      <c r="H248" s="34">
        <v>0.2374319100825244</v>
      </c>
      <c r="J248">
        <f t="shared" si="26"/>
        <v>0</v>
      </c>
      <c r="K248">
        <f t="shared" si="27"/>
        <v>1</v>
      </c>
      <c r="L248">
        <f t="shared" si="28"/>
        <v>0</v>
      </c>
      <c r="M248">
        <f t="shared" si="29"/>
        <v>0</v>
      </c>
      <c r="N248">
        <f t="shared" si="30"/>
        <v>0</v>
      </c>
      <c r="O248">
        <f t="shared" si="31"/>
        <v>0</v>
      </c>
      <c r="P248">
        <f t="shared" si="32"/>
        <v>0</v>
      </c>
    </row>
    <row r="249" spans="1:16" ht="16.2" customHeight="1" x14ac:dyDescent="0.3">
      <c r="A249" s="28" t="s">
        <v>241</v>
      </c>
      <c r="B249" s="31">
        <v>1.1934314661597877E-2</v>
      </c>
      <c r="C249" s="31">
        <v>5.3461386264880312E-2</v>
      </c>
      <c r="D249" s="31">
        <v>1.130477490093037</v>
      </c>
      <c r="E249" s="32">
        <v>8</v>
      </c>
      <c r="F249" s="32">
        <v>944.58</v>
      </c>
      <c r="G249" s="33">
        <v>1142.5838041627635</v>
      </c>
      <c r="H249" s="34">
        <v>0.14805128279800692</v>
      </c>
      <c r="J249">
        <f t="shared" si="26"/>
        <v>1</v>
      </c>
      <c r="K249">
        <f t="shared" si="27"/>
        <v>1</v>
      </c>
      <c r="L249">
        <f t="shared" si="28"/>
        <v>1</v>
      </c>
      <c r="M249">
        <f t="shared" si="29"/>
        <v>1</v>
      </c>
      <c r="N249">
        <f t="shared" si="30"/>
        <v>0</v>
      </c>
      <c r="O249">
        <f t="shared" si="31"/>
        <v>0</v>
      </c>
      <c r="P249">
        <f t="shared" si="32"/>
        <v>0</v>
      </c>
    </row>
    <row r="250" spans="1:16" ht="16.2" customHeight="1" x14ac:dyDescent="0.3">
      <c r="A250" s="28" t="s">
        <v>242</v>
      </c>
      <c r="B250" s="31">
        <v>0.10678042687364143</v>
      </c>
      <c r="C250" s="31">
        <v>0.47519057399248571</v>
      </c>
      <c r="D250" s="31">
        <v>0.49171949094147877</v>
      </c>
      <c r="E250" s="32">
        <v>7</v>
      </c>
      <c r="F250" s="32">
        <v>1400</v>
      </c>
      <c r="G250" s="33">
        <v>1212.6455559146732</v>
      </c>
      <c r="H250" s="34">
        <v>0.29784894455541983</v>
      </c>
      <c r="J250">
        <f t="shared" si="26"/>
        <v>0</v>
      </c>
      <c r="K250">
        <f t="shared" si="27"/>
        <v>0</v>
      </c>
      <c r="L250">
        <f t="shared" si="28"/>
        <v>0</v>
      </c>
      <c r="M250">
        <f t="shared" si="29"/>
        <v>0</v>
      </c>
      <c r="N250">
        <f t="shared" si="30"/>
        <v>1</v>
      </c>
      <c r="O250">
        <f t="shared" si="31"/>
        <v>0</v>
      </c>
      <c r="P250">
        <f t="shared" si="32"/>
        <v>0</v>
      </c>
    </row>
    <row r="251" spans="1:16" ht="16.2" customHeight="1" x14ac:dyDescent="0.3">
      <c r="A251" s="28" t="s">
        <v>243</v>
      </c>
      <c r="B251" s="31">
        <v>9.360563250357605E-2</v>
      </c>
      <c r="C251" s="31">
        <v>0.45191795591207146</v>
      </c>
      <c r="D251" s="31">
        <v>0.73973939507738473</v>
      </c>
      <c r="E251" s="32">
        <v>6.5</v>
      </c>
      <c r="F251" s="32">
        <v>755</v>
      </c>
      <c r="G251" s="33">
        <v>813.66533561874996</v>
      </c>
      <c r="H251" s="34">
        <v>0.32916104947913993</v>
      </c>
      <c r="J251">
        <f t="shared" si="26"/>
        <v>0</v>
      </c>
      <c r="K251">
        <f t="shared" si="27"/>
        <v>0</v>
      </c>
      <c r="L251">
        <f t="shared" si="28"/>
        <v>0</v>
      </c>
      <c r="M251">
        <f t="shared" si="29"/>
        <v>0</v>
      </c>
      <c r="N251">
        <f t="shared" si="30"/>
        <v>0</v>
      </c>
      <c r="O251">
        <f t="shared" si="31"/>
        <v>1</v>
      </c>
      <c r="P251">
        <f t="shared" si="32"/>
        <v>0</v>
      </c>
    </row>
    <row r="252" spans="1:16" ht="16.2" customHeight="1" x14ac:dyDescent="0.3">
      <c r="A252" s="28" t="s">
        <v>244</v>
      </c>
      <c r="B252" s="31">
        <v>0.17069182642735747</v>
      </c>
      <c r="C252" s="31">
        <v>0.83961326154287352</v>
      </c>
      <c r="D252" s="31">
        <v>0.35585221661844801</v>
      </c>
      <c r="E252" s="32">
        <v>8</v>
      </c>
      <c r="F252" s="32">
        <v>1150</v>
      </c>
      <c r="G252" s="33">
        <v>1429.2168932459354</v>
      </c>
      <c r="H252" s="34">
        <v>0.16249849928709723</v>
      </c>
      <c r="J252">
        <f t="shared" si="26"/>
        <v>0</v>
      </c>
      <c r="K252">
        <f t="shared" si="27"/>
        <v>0</v>
      </c>
      <c r="L252">
        <f t="shared" si="28"/>
        <v>0</v>
      </c>
      <c r="M252">
        <f t="shared" si="29"/>
        <v>1</v>
      </c>
      <c r="N252">
        <f t="shared" si="30"/>
        <v>0</v>
      </c>
      <c r="O252">
        <f t="shared" si="31"/>
        <v>0</v>
      </c>
      <c r="P252">
        <f t="shared" si="32"/>
        <v>0</v>
      </c>
    </row>
    <row r="253" spans="1:16" ht="16.2" customHeight="1" x14ac:dyDescent="0.3">
      <c r="A253" s="28" t="s">
        <v>245</v>
      </c>
      <c r="B253" s="31">
        <v>0.13014689793071621</v>
      </c>
      <c r="C253" s="31">
        <v>0.74303033704023935</v>
      </c>
      <c r="D253" s="31">
        <v>0.20347120918481867</v>
      </c>
      <c r="E253" s="32">
        <v>6.7</v>
      </c>
      <c r="F253" s="32">
        <v>661.21</v>
      </c>
      <c r="G253" s="33">
        <v>916.02127551156536</v>
      </c>
      <c r="H253" s="34">
        <v>0.17785529742809505</v>
      </c>
      <c r="J253">
        <f t="shared" si="26"/>
        <v>0</v>
      </c>
      <c r="K253">
        <f t="shared" si="27"/>
        <v>0</v>
      </c>
      <c r="L253">
        <f t="shared" si="28"/>
        <v>0</v>
      </c>
      <c r="M253">
        <f t="shared" si="29"/>
        <v>0</v>
      </c>
      <c r="N253">
        <f t="shared" si="30"/>
        <v>0</v>
      </c>
      <c r="O253">
        <f t="shared" si="31"/>
        <v>0</v>
      </c>
      <c r="P253">
        <f t="shared" si="32"/>
        <v>0</v>
      </c>
    </row>
    <row r="254" spans="1:16" ht="16.2" customHeight="1" x14ac:dyDescent="0.3">
      <c r="A254" s="28" t="s">
        <v>246</v>
      </c>
      <c r="B254" s="31">
        <v>7.482248894063033E-2</v>
      </c>
      <c r="C254" s="31">
        <v>0.19088818807019908</v>
      </c>
      <c r="D254" s="31">
        <v>1.0108035993355255</v>
      </c>
      <c r="E254" s="32">
        <v>8</v>
      </c>
      <c r="F254" s="32">
        <v>976</v>
      </c>
      <c r="G254" s="33">
        <v>726.79803397124192</v>
      </c>
      <c r="H254" s="34">
        <v>0.20367583895356439</v>
      </c>
      <c r="J254">
        <f t="shared" si="26"/>
        <v>0</v>
      </c>
      <c r="K254">
        <f t="shared" si="27"/>
        <v>0</v>
      </c>
      <c r="L254">
        <f t="shared" si="28"/>
        <v>1</v>
      </c>
      <c r="M254">
        <f t="shared" si="29"/>
        <v>1</v>
      </c>
      <c r="N254">
        <f t="shared" si="30"/>
        <v>0</v>
      </c>
      <c r="O254">
        <f t="shared" si="31"/>
        <v>1</v>
      </c>
      <c r="P254">
        <f t="shared" si="32"/>
        <v>0</v>
      </c>
    </row>
    <row r="255" spans="1:16" ht="16.2" customHeight="1" x14ac:dyDescent="0.3">
      <c r="A255" s="28" t="s">
        <v>247</v>
      </c>
      <c r="B255" s="31">
        <v>7.407882070145265E-2</v>
      </c>
      <c r="C255" s="31">
        <v>0.23989864192598553</v>
      </c>
      <c r="D255" s="31">
        <v>1.2523093494844828</v>
      </c>
      <c r="E255" s="32">
        <v>8</v>
      </c>
      <c r="F255" s="32">
        <v>944.58</v>
      </c>
      <c r="G255" s="33">
        <v>902.90708141087589</v>
      </c>
      <c r="H255" s="34">
        <v>0.24863389607221859</v>
      </c>
      <c r="J255">
        <f t="shared" si="26"/>
        <v>0</v>
      </c>
      <c r="K255">
        <f t="shared" si="27"/>
        <v>0</v>
      </c>
      <c r="L255">
        <f t="shared" si="28"/>
        <v>1</v>
      </c>
      <c r="M255">
        <f t="shared" si="29"/>
        <v>1</v>
      </c>
      <c r="N255">
        <f t="shared" si="30"/>
        <v>0</v>
      </c>
      <c r="O255">
        <f t="shared" si="31"/>
        <v>0</v>
      </c>
      <c r="P255">
        <f t="shared" si="32"/>
        <v>0</v>
      </c>
    </row>
    <row r="256" spans="1:16" ht="16.2" customHeight="1" x14ac:dyDescent="0.3">
      <c r="A256" s="28" t="s">
        <v>248</v>
      </c>
      <c r="B256" s="31">
        <v>8.8364546294647503E-2</v>
      </c>
      <c r="C256" s="31">
        <v>0.21151353309519236</v>
      </c>
      <c r="D256" s="31">
        <v>0.82044042808536233</v>
      </c>
      <c r="E256" s="32">
        <v>6.9</v>
      </c>
      <c r="F256" s="32">
        <v>802.9</v>
      </c>
      <c r="G256" s="33">
        <v>856.81748379842611</v>
      </c>
      <c r="H256" s="34">
        <v>0.16894575939885534</v>
      </c>
      <c r="J256">
        <f t="shared" si="26"/>
        <v>0</v>
      </c>
      <c r="K256">
        <f t="shared" si="27"/>
        <v>0</v>
      </c>
      <c r="L256">
        <f t="shared" si="28"/>
        <v>0</v>
      </c>
      <c r="M256">
        <f t="shared" si="29"/>
        <v>0</v>
      </c>
      <c r="N256">
        <f t="shared" si="30"/>
        <v>0</v>
      </c>
      <c r="O256">
        <f t="shared" si="31"/>
        <v>0</v>
      </c>
      <c r="P256">
        <f t="shared" si="32"/>
        <v>0</v>
      </c>
    </row>
    <row r="257" spans="1:16" ht="16.2" customHeight="1" x14ac:dyDescent="0.3">
      <c r="A257" s="28" t="s">
        <v>249</v>
      </c>
      <c r="B257" s="31">
        <v>9.8159645649112073E-2</v>
      </c>
      <c r="C257" s="31">
        <v>0.243584263183133</v>
      </c>
      <c r="D257" s="31">
        <v>0.72869899726254639</v>
      </c>
      <c r="E257" s="32">
        <v>6.7</v>
      </c>
      <c r="F257" s="32">
        <v>614</v>
      </c>
      <c r="G257" s="33">
        <v>1443.538379254222</v>
      </c>
      <c r="H257" s="34">
        <v>0.11427926820177657</v>
      </c>
      <c r="J257">
        <f t="shared" si="26"/>
        <v>0</v>
      </c>
      <c r="K257">
        <f t="shared" si="27"/>
        <v>0</v>
      </c>
      <c r="L257">
        <f t="shared" si="28"/>
        <v>0</v>
      </c>
      <c r="M257">
        <f t="shared" si="29"/>
        <v>0</v>
      </c>
      <c r="N257">
        <f t="shared" si="30"/>
        <v>0</v>
      </c>
      <c r="O257">
        <f t="shared" si="31"/>
        <v>0</v>
      </c>
      <c r="P257">
        <f t="shared" si="32"/>
        <v>1</v>
      </c>
    </row>
    <row r="258" spans="1:16" ht="16.2" customHeight="1" x14ac:dyDescent="0.3">
      <c r="A258" s="28" t="s">
        <v>250</v>
      </c>
      <c r="B258" s="31">
        <v>0.14558349061985912</v>
      </c>
      <c r="C258" s="31">
        <v>0.6691185698723211</v>
      </c>
      <c r="D258" s="31">
        <v>8.6994103752300475E-2</v>
      </c>
      <c r="E258" s="32">
        <v>7</v>
      </c>
      <c r="F258" s="32">
        <v>850.13</v>
      </c>
      <c r="G258" s="33">
        <v>1306.1221233856866</v>
      </c>
      <c r="H258" s="34">
        <v>0.17808119491930968</v>
      </c>
      <c r="J258">
        <f t="shared" si="26"/>
        <v>0</v>
      </c>
      <c r="K258">
        <f t="shared" si="27"/>
        <v>0</v>
      </c>
      <c r="L258">
        <f t="shared" si="28"/>
        <v>0</v>
      </c>
      <c r="M258">
        <f t="shared" si="29"/>
        <v>0</v>
      </c>
      <c r="N258">
        <f t="shared" si="30"/>
        <v>0</v>
      </c>
      <c r="O258">
        <f t="shared" si="31"/>
        <v>0</v>
      </c>
      <c r="P258">
        <f t="shared" si="32"/>
        <v>0</v>
      </c>
    </row>
    <row r="259" spans="1:16" ht="16.2" customHeight="1" x14ac:dyDescent="0.3">
      <c r="A259" s="28" t="s">
        <v>251</v>
      </c>
      <c r="B259" s="31">
        <v>0.11948624021667427</v>
      </c>
      <c r="C259" s="31">
        <v>0.43667288642409646</v>
      </c>
      <c r="D259" s="31">
        <v>0.3793531662103492</v>
      </c>
      <c r="E259" s="32">
        <v>7.5</v>
      </c>
      <c r="F259" s="32">
        <v>1032</v>
      </c>
      <c r="G259" s="33">
        <v>1086.2204114237468</v>
      </c>
      <c r="H259" s="34">
        <v>0.13132966164762777</v>
      </c>
      <c r="J259">
        <f t="shared" si="26"/>
        <v>0</v>
      </c>
      <c r="K259">
        <f t="shared" si="27"/>
        <v>0</v>
      </c>
      <c r="L259">
        <f t="shared" si="28"/>
        <v>0</v>
      </c>
      <c r="M259">
        <f t="shared" si="29"/>
        <v>0</v>
      </c>
      <c r="N259">
        <f t="shared" si="30"/>
        <v>0</v>
      </c>
      <c r="O259">
        <f t="shared" si="31"/>
        <v>0</v>
      </c>
      <c r="P259">
        <f t="shared" si="32"/>
        <v>0</v>
      </c>
    </row>
    <row r="260" spans="1:16" ht="16.2" customHeight="1" x14ac:dyDescent="0.3">
      <c r="A260" s="28" t="s">
        <v>252</v>
      </c>
      <c r="B260" s="31">
        <v>0.17360208005935418</v>
      </c>
      <c r="C260" s="31">
        <v>0.34944080127491683</v>
      </c>
      <c r="D260" s="31">
        <v>0.45948839330719476</v>
      </c>
      <c r="E260" s="32">
        <v>7.9</v>
      </c>
      <c r="F260" s="32">
        <v>850.13</v>
      </c>
      <c r="G260" s="33">
        <v>1192.0111845655692</v>
      </c>
      <c r="H260" s="34">
        <v>9.1810165565075902E-2</v>
      </c>
      <c r="J260">
        <f t="shared" si="26"/>
        <v>0</v>
      </c>
      <c r="K260">
        <f t="shared" si="27"/>
        <v>0</v>
      </c>
      <c r="L260">
        <f t="shared" si="28"/>
        <v>0</v>
      </c>
      <c r="M260">
        <f t="shared" si="29"/>
        <v>0</v>
      </c>
      <c r="N260">
        <f t="shared" si="30"/>
        <v>0</v>
      </c>
      <c r="O260">
        <f t="shared" si="31"/>
        <v>0</v>
      </c>
      <c r="P260">
        <f t="shared" si="32"/>
        <v>1</v>
      </c>
    </row>
    <row r="261" spans="1:16" ht="16.2" customHeight="1" x14ac:dyDescent="0.3">
      <c r="A261" s="28" t="s">
        <v>253</v>
      </c>
      <c r="B261" s="31">
        <v>4.1331338619884368E-2</v>
      </c>
      <c r="C261" s="31">
        <v>0.27307121715679272</v>
      </c>
      <c r="D261" s="31">
        <v>0.59884737789926623</v>
      </c>
      <c r="E261" s="32">
        <v>7.6</v>
      </c>
      <c r="F261" s="32">
        <v>982</v>
      </c>
      <c r="G261" s="33">
        <v>1301.8656032467538</v>
      </c>
      <c r="H261" s="34">
        <v>0.10894173695499206</v>
      </c>
      <c r="J261">
        <f t="shared" si="26"/>
        <v>0</v>
      </c>
      <c r="K261">
        <f t="shared" si="27"/>
        <v>0</v>
      </c>
      <c r="L261">
        <f t="shared" si="28"/>
        <v>0</v>
      </c>
      <c r="M261">
        <f t="shared" si="29"/>
        <v>0</v>
      </c>
      <c r="N261">
        <f t="shared" si="30"/>
        <v>0</v>
      </c>
      <c r="O261">
        <f t="shared" si="31"/>
        <v>0</v>
      </c>
      <c r="P261">
        <f t="shared" si="32"/>
        <v>1</v>
      </c>
    </row>
    <row r="262" spans="1:16" ht="16.2" customHeight="1" x14ac:dyDescent="0.3">
      <c r="A262" s="28" t="s">
        <v>254</v>
      </c>
      <c r="B262" s="31">
        <v>8.816028302659222E-2</v>
      </c>
      <c r="C262" s="31">
        <v>0.24252683333449779</v>
      </c>
      <c r="D262" s="31">
        <v>0.77894994951656948</v>
      </c>
      <c r="E262" s="32">
        <v>7.9</v>
      </c>
      <c r="F262" s="32">
        <v>900</v>
      </c>
      <c r="G262" s="33">
        <v>1431.432624787489</v>
      </c>
      <c r="H262" s="34">
        <v>0.17494043454680427</v>
      </c>
      <c r="J262">
        <f t="shared" si="26"/>
        <v>0</v>
      </c>
      <c r="K262">
        <f t="shared" si="27"/>
        <v>0</v>
      </c>
      <c r="L262">
        <f t="shared" si="28"/>
        <v>0</v>
      </c>
      <c r="M262">
        <f t="shared" si="29"/>
        <v>0</v>
      </c>
      <c r="N262">
        <f t="shared" si="30"/>
        <v>0</v>
      </c>
      <c r="O262">
        <f t="shared" si="31"/>
        <v>0</v>
      </c>
      <c r="P262">
        <f t="shared" si="32"/>
        <v>0</v>
      </c>
    </row>
    <row r="263" spans="1:16" ht="16.2" customHeight="1" x14ac:dyDescent="0.3">
      <c r="A263" s="28" t="s">
        <v>255</v>
      </c>
      <c r="B263" s="31">
        <v>3.1221224966242789E-2</v>
      </c>
      <c r="C263" s="31">
        <v>0.32723875035369149</v>
      </c>
      <c r="D263" s="31">
        <v>0.65754821572100497</v>
      </c>
      <c r="E263" s="32">
        <v>8</v>
      </c>
      <c r="F263" s="32">
        <v>1102</v>
      </c>
      <c r="G263" s="33">
        <v>1623.7996418456364</v>
      </c>
      <c r="H263" s="34">
        <v>0.16179762216025415</v>
      </c>
      <c r="J263">
        <f t="shared" si="26"/>
        <v>1</v>
      </c>
      <c r="K263">
        <f t="shared" si="27"/>
        <v>0</v>
      </c>
      <c r="L263">
        <f t="shared" si="28"/>
        <v>0</v>
      </c>
      <c r="M263">
        <f t="shared" si="29"/>
        <v>1</v>
      </c>
      <c r="N263">
        <f t="shared" si="30"/>
        <v>0</v>
      </c>
      <c r="O263">
        <f t="shared" si="31"/>
        <v>0</v>
      </c>
      <c r="P263">
        <f t="shared" si="32"/>
        <v>0</v>
      </c>
    </row>
    <row r="264" spans="1:16" ht="16.2" customHeight="1" x14ac:dyDescent="0.3">
      <c r="A264" s="28" t="s">
        <v>256</v>
      </c>
      <c r="B264" s="31">
        <v>9.6312723586908094E-2</v>
      </c>
      <c r="C264" s="31">
        <v>0.32176816295330912</v>
      </c>
      <c r="D264" s="31">
        <v>0.62204745698928665</v>
      </c>
      <c r="E264" s="32">
        <v>7</v>
      </c>
      <c r="F264" s="32">
        <v>567</v>
      </c>
      <c r="G264" s="33">
        <v>993.38575149332394</v>
      </c>
      <c r="H264" s="34">
        <v>0.16138249278457592</v>
      </c>
      <c r="J264">
        <f t="shared" ref="J264:J306" si="33">IF(B264&lt;3.5%,1,0)</f>
        <v>0</v>
      </c>
      <c r="K264">
        <f t="shared" ref="K264:K306" si="34">IF(C264&lt;12%,1,0)</f>
        <v>0</v>
      </c>
      <c r="L264">
        <f t="shared" ref="L264:L306" si="35">IF(D264&gt;100%,1,0)</f>
        <v>0</v>
      </c>
      <c r="M264">
        <f t="shared" ref="M264:M306" si="36">IF(E264&gt;7.9,1,0)</f>
        <v>0</v>
      </c>
      <c r="N264">
        <f t="shared" ref="N264:N306" si="37">IF(F264&gt;1150,1,0)</f>
        <v>0</v>
      </c>
      <c r="O264">
        <f t="shared" ref="O264:O306" si="38">IF(G264&lt;825,1,0)</f>
        <v>0</v>
      </c>
      <c r="P264">
        <f t="shared" ref="P264:P306" si="39">IF(H264&lt;12%,1,0)</f>
        <v>0</v>
      </c>
    </row>
    <row r="265" spans="1:16" ht="16.2" customHeight="1" x14ac:dyDescent="0.3">
      <c r="A265" s="28" t="s">
        <v>257</v>
      </c>
      <c r="B265" s="31">
        <v>3.0989166814869962E-2</v>
      </c>
      <c r="C265" s="31">
        <v>0.18388168283957929</v>
      </c>
      <c r="D265" s="31">
        <v>0.22693623870633672</v>
      </c>
      <c r="E265" s="32">
        <v>7.5</v>
      </c>
      <c r="F265" s="32">
        <v>913</v>
      </c>
      <c r="G265" s="33">
        <v>1742.7700682623279</v>
      </c>
      <c r="H265" s="34">
        <v>0.11442248291320097</v>
      </c>
      <c r="J265">
        <f t="shared" si="33"/>
        <v>1</v>
      </c>
      <c r="K265">
        <f t="shared" si="34"/>
        <v>0</v>
      </c>
      <c r="L265">
        <f t="shared" si="35"/>
        <v>0</v>
      </c>
      <c r="M265">
        <f t="shared" si="36"/>
        <v>0</v>
      </c>
      <c r="N265">
        <f t="shared" si="37"/>
        <v>0</v>
      </c>
      <c r="O265">
        <f t="shared" si="38"/>
        <v>0</v>
      </c>
      <c r="P265">
        <f t="shared" si="39"/>
        <v>1</v>
      </c>
    </row>
    <row r="266" spans="1:16" ht="16.2" customHeight="1" x14ac:dyDescent="0.3">
      <c r="A266" s="28" t="s">
        <v>258</v>
      </c>
      <c r="B266" s="31">
        <v>7.8925959524299261E-2</v>
      </c>
      <c r="C266" s="31">
        <v>0.30800866627842294</v>
      </c>
      <c r="D266" s="31">
        <v>0.44780684123621978</v>
      </c>
      <c r="E266" s="32">
        <v>7</v>
      </c>
      <c r="F266" s="32">
        <v>1209</v>
      </c>
      <c r="G266" s="33">
        <v>2548.5557151764888</v>
      </c>
      <c r="H266" s="34">
        <v>0.15683132152458337</v>
      </c>
      <c r="J266">
        <f t="shared" si="33"/>
        <v>0</v>
      </c>
      <c r="K266">
        <f t="shared" si="34"/>
        <v>0</v>
      </c>
      <c r="L266">
        <f t="shared" si="35"/>
        <v>0</v>
      </c>
      <c r="M266">
        <f t="shared" si="36"/>
        <v>0</v>
      </c>
      <c r="N266">
        <f t="shared" si="37"/>
        <v>1</v>
      </c>
      <c r="O266">
        <f t="shared" si="38"/>
        <v>0</v>
      </c>
      <c r="P266">
        <f t="shared" si="39"/>
        <v>0</v>
      </c>
    </row>
    <row r="267" spans="1:16" ht="16.2" customHeight="1" x14ac:dyDescent="0.3">
      <c r="A267" s="28" t="s">
        <v>259</v>
      </c>
      <c r="B267" s="31">
        <v>8.0796219507883779E-2</v>
      </c>
      <c r="C267" s="31">
        <v>0.18659255588499568</v>
      </c>
      <c r="D267" s="31">
        <v>0.19893821898191416</v>
      </c>
      <c r="E267" s="32">
        <v>7.2</v>
      </c>
      <c r="F267" s="32">
        <v>960</v>
      </c>
      <c r="G267" s="33">
        <v>1052.6979753635071</v>
      </c>
      <c r="H267" s="34">
        <v>0.19267109097792121</v>
      </c>
      <c r="J267">
        <f t="shared" si="33"/>
        <v>0</v>
      </c>
      <c r="K267">
        <f t="shared" si="34"/>
        <v>0</v>
      </c>
      <c r="L267">
        <f t="shared" si="35"/>
        <v>0</v>
      </c>
      <c r="M267">
        <f t="shared" si="36"/>
        <v>0</v>
      </c>
      <c r="N267">
        <f t="shared" si="37"/>
        <v>0</v>
      </c>
      <c r="O267">
        <f t="shared" si="38"/>
        <v>0</v>
      </c>
      <c r="P267">
        <f t="shared" si="39"/>
        <v>0</v>
      </c>
    </row>
    <row r="268" spans="1:16" ht="16.2" customHeight="1" x14ac:dyDescent="0.3">
      <c r="A268" s="28" t="s">
        <v>260</v>
      </c>
      <c r="B268" s="31">
        <v>0.11597911754867014</v>
      </c>
      <c r="C268" s="31">
        <v>0.17778965356387388</v>
      </c>
      <c r="D268" s="31">
        <v>0.65881688547222583</v>
      </c>
      <c r="E268" s="32">
        <v>7</v>
      </c>
      <c r="F268" s="32">
        <v>1259.45</v>
      </c>
      <c r="G268" s="33">
        <v>923.97477443608989</v>
      </c>
      <c r="H268" s="34">
        <v>0.3109545727568872</v>
      </c>
      <c r="J268">
        <f t="shared" si="33"/>
        <v>0</v>
      </c>
      <c r="K268">
        <f t="shared" si="34"/>
        <v>0</v>
      </c>
      <c r="L268">
        <f t="shared" si="35"/>
        <v>0</v>
      </c>
      <c r="M268">
        <f t="shared" si="36"/>
        <v>0</v>
      </c>
      <c r="N268">
        <f t="shared" si="37"/>
        <v>1</v>
      </c>
      <c r="O268">
        <f t="shared" si="38"/>
        <v>0</v>
      </c>
      <c r="P268">
        <f t="shared" si="39"/>
        <v>0</v>
      </c>
    </row>
    <row r="269" spans="1:16" ht="16.2" customHeight="1" x14ac:dyDescent="0.3">
      <c r="A269" s="28" t="s">
        <v>261</v>
      </c>
      <c r="B269" s="31">
        <v>0.17916451454993604</v>
      </c>
      <c r="C269" s="31">
        <v>0.65962226129082924</v>
      </c>
      <c r="D269" s="31">
        <v>0.49349088372323224</v>
      </c>
      <c r="E269" s="32">
        <v>7.5</v>
      </c>
      <c r="F269" s="32">
        <v>945</v>
      </c>
      <c r="G269" s="33">
        <v>973.05746250097138</v>
      </c>
      <c r="H269" s="34">
        <v>0.20521410983901747</v>
      </c>
      <c r="J269">
        <f t="shared" si="33"/>
        <v>0</v>
      </c>
      <c r="K269">
        <f t="shared" si="34"/>
        <v>0</v>
      </c>
      <c r="L269">
        <f t="shared" si="35"/>
        <v>0</v>
      </c>
      <c r="M269">
        <f t="shared" si="36"/>
        <v>0</v>
      </c>
      <c r="N269">
        <f t="shared" si="37"/>
        <v>0</v>
      </c>
      <c r="O269">
        <f t="shared" si="38"/>
        <v>0</v>
      </c>
      <c r="P269">
        <f t="shared" si="39"/>
        <v>0</v>
      </c>
    </row>
    <row r="270" spans="1:16" ht="16.2" customHeight="1" x14ac:dyDescent="0.3">
      <c r="A270" s="28" t="s">
        <v>262</v>
      </c>
      <c r="B270" s="31">
        <v>0.15755786373202646</v>
      </c>
      <c r="C270" s="31">
        <v>0.67977634834496858</v>
      </c>
      <c r="D270" s="31">
        <v>0.26758083106846492</v>
      </c>
      <c r="E270" s="32">
        <v>7.5</v>
      </c>
      <c r="F270" s="32">
        <v>756</v>
      </c>
      <c r="G270" s="33">
        <v>1017.8278090448082</v>
      </c>
      <c r="H270" s="34">
        <v>0.23086884457415507</v>
      </c>
      <c r="J270">
        <f t="shared" si="33"/>
        <v>0</v>
      </c>
      <c r="K270">
        <f t="shared" si="34"/>
        <v>0</v>
      </c>
      <c r="L270">
        <f t="shared" si="35"/>
        <v>0</v>
      </c>
      <c r="M270">
        <f t="shared" si="36"/>
        <v>0</v>
      </c>
      <c r="N270">
        <f t="shared" si="37"/>
        <v>0</v>
      </c>
      <c r="O270">
        <f t="shared" si="38"/>
        <v>0</v>
      </c>
      <c r="P270">
        <f t="shared" si="39"/>
        <v>0</v>
      </c>
    </row>
    <row r="271" spans="1:16" ht="16.2" customHeight="1" x14ac:dyDescent="0.3">
      <c r="A271" s="28" t="s">
        <v>263</v>
      </c>
      <c r="B271" s="31">
        <v>0.17762190652950799</v>
      </c>
      <c r="C271" s="31">
        <v>0.4652425285690337</v>
      </c>
      <c r="D271" s="31">
        <v>0.21379007655991189</v>
      </c>
      <c r="E271" s="32">
        <v>7.5</v>
      </c>
      <c r="F271" s="32">
        <v>630</v>
      </c>
      <c r="G271" s="33">
        <v>903.30077382833815</v>
      </c>
      <c r="H271" s="34">
        <v>0.15658266451854344</v>
      </c>
      <c r="J271">
        <f t="shared" si="33"/>
        <v>0</v>
      </c>
      <c r="K271">
        <f t="shared" si="34"/>
        <v>0</v>
      </c>
      <c r="L271">
        <f t="shared" si="35"/>
        <v>0</v>
      </c>
      <c r="M271">
        <f t="shared" si="36"/>
        <v>0</v>
      </c>
      <c r="N271">
        <f t="shared" si="37"/>
        <v>0</v>
      </c>
      <c r="O271">
        <f t="shared" si="38"/>
        <v>0</v>
      </c>
      <c r="P271">
        <f t="shared" si="39"/>
        <v>0</v>
      </c>
    </row>
    <row r="272" spans="1:16" ht="16.2" customHeight="1" x14ac:dyDescent="0.3">
      <c r="A272" s="28" t="s">
        <v>264</v>
      </c>
      <c r="B272" s="31">
        <v>7.4006221347036841E-2</v>
      </c>
      <c r="C272" s="31">
        <v>0.3354786808656432</v>
      </c>
      <c r="D272" s="31">
        <v>1.6529888557979766</v>
      </c>
      <c r="E272" s="32">
        <v>7.4</v>
      </c>
      <c r="F272" s="32">
        <v>913.1</v>
      </c>
      <c r="G272" s="33">
        <v>889.22592280511014</v>
      </c>
      <c r="H272" s="34">
        <v>0.37569567079106847</v>
      </c>
      <c r="J272">
        <f t="shared" si="33"/>
        <v>0</v>
      </c>
      <c r="K272">
        <f t="shared" si="34"/>
        <v>0</v>
      </c>
      <c r="L272">
        <f t="shared" si="35"/>
        <v>1</v>
      </c>
      <c r="M272">
        <f t="shared" si="36"/>
        <v>0</v>
      </c>
      <c r="N272">
        <f t="shared" si="37"/>
        <v>0</v>
      </c>
      <c r="O272">
        <f t="shared" si="38"/>
        <v>0</v>
      </c>
      <c r="P272">
        <f t="shared" si="39"/>
        <v>0</v>
      </c>
    </row>
    <row r="273" spans="1:16" ht="16.2" customHeight="1" x14ac:dyDescent="0.3">
      <c r="A273" s="28" t="s">
        <v>265</v>
      </c>
      <c r="B273" s="31">
        <v>7.9550217797743808E-2</v>
      </c>
      <c r="C273" s="31">
        <v>0.25894878543316113</v>
      </c>
      <c r="D273" s="31">
        <v>0.15043749365653014</v>
      </c>
      <c r="E273" s="32">
        <v>8.5</v>
      </c>
      <c r="F273" s="32">
        <v>945</v>
      </c>
      <c r="G273" s="33">
        <v>1463.8627736323708</v>
      </c>
      <c r="H273" s="34">
        <v>9.7198094606978799E-2</v>
      </c>
      <c r="J273">
        <f t="shared" si="33"/>
        <v>0</v>
      </c>
      <c r="K273">
        <f t="shared" si="34"/>
        <v>0</v>
      </c>
      <c r="L273">
        <f t="shared" si="35"/>
        <v>0</v>
      </c>
      <c r="M273">
        <f t="shared" si="36"/>
        <v>1</v>
      </c>
      <c r="N273">
        <f t="shared" si="37"/>
        <v>0</v>
      </c>
      <c r="O273">
        <f t="shared" si="38"/>
        <v>0</v>
      </c>
      <c r="P273">
        <f t="shared" si="39"/>
        <v>1</v>
      </c>
    </row>
    <row r="274" spans="1:16" ht="16.2" customHeight="1" x14ac:dyDescent="0.3">
      <c r="A274" s="28" t="s">
        <v>266</v>
      </c>
      <c r="B274" s="31">
        <v>0.1181123074325002</v>
      </c>
      <c r="C274" s="31">
        <v>0.31694721417984534</v>
      </c>
      <c r="D274" s="31">
        <v>0.35476148129401697</v>
      </c>
      <c r="E274" s="32">
        <v>6.8</v>
      </c>
      <c r="F274" s="32">
        <v>1006</v>
      </c>
      <c r="G274" s="33">
        <v>1440.8930404972166</v>
      </c>
      <c r="H274" s="34">
        <v>0.21306789658626446</v>
      </c>
      <c r="J274">
        <f t="shared" si="33"/>
        <v>0</v>
      </c>
      <c r="K274">
        <f t="shared" si="34"/>
        <v>0</v>
      </c>
      <c r="L274">
        <f t="shared" si="35"/>
        <v>0</v>
      </c>
      <c r="M274">
        <f t="shared" si="36"/>
        <v>0</v>
      </c>
      <c r="N274">
        <f t="shared" si="37"/>
        <v>0</v>
      </c>
      <c r="O274">
        <f t="shared" si="38"/>
        <v>0</v>
      </c>
      <c r="P274">
        <f t="shared" si="39"/>
        <v>0</v>
      </c>
    </row>
    <row r="275" spans="1:16" ht="16.2" customHeight="1" x14ac:dyDescent="0.3">
      <c r="A275" s="28" t="s">
        <v>267</v>
      </c>
      <c r="B275" s="31">
        <v>0.17305219411816009</v>
      </c>
      <c r="C275" s="31">
        <v>0.84437782380644122</v>
      </c>
      <c r="D275" s="31">
        <v>0.50094468429360095</v>
      </c>
      <c r="E275" s="32">
        <v>7.8</v>
      </c>
      <c r="F275" s="32">
        <v>850</v>
      </c>
      <c r="G275" s="33">
        <v>821.0071801297828</v>
      </c>
      <c r="H275" s="34">
        <v>0.25886355770565489</v>
      </c>
      <c r="J275">
        <f t="shared" si="33"/>
        <v>0</v>
      </c>
      <c r="K275">
        <f t="shared" si="34"/>
        <v>0</v>
      </c>
      <c r="L275">
        <f t="shared" si="35"/>
        <v>0</v>
      </c>
      <c r="M275">
        <f t="shared" si="36"/>
        <v>0</v>
      </c>
      <c r="N275">
        <f t="shared" si="37"/>
        <v>0</v>
      </c>
      <c r="O275">
        <f t="shared" si="38"/>
        <v>1</v>
      </c>
      <c r="P275">
        <f t="shared" si="39"/>
        <v>0</v>
      </c>
    </row>
    <row r="276" spans="1:16" ht="16.2" customHeight="1" x14ac:dyDescent="0.3">
      <c r="A276" s="28" t="s">
        <v>268</v>
      </c>
      <c r="B276" s="31">
        <v>0.12810831516929957</v>
      </c>
      <c r="C276" s="31">
        <v>0.37227541615492443</v>
      </c>
      <c r="D276" s="31">
        <v>0.35486059057802438</v>
      </c>
      <c r="E276" s="32">
        <v>7.3</v>
      </c>
      <c r="F276" s="32">
        <v>693</v>
      </c>
      <c r="G276" s="33">
        <v>1177.6811883399437</v>
      </c>
      <c r="H276" s="34">
        <v>0.16301533050275877</v>
      </c>
      <c r="J276">
        <f t="shared" si="33"/>
        <v>0</v>
      </c>
      <c r="K276">
        <f t="shared" si="34"/>
        <v>0</v>
      </c>
      <c r="L276">
        <f t="shared" si="35"/>
        <v>0</v>
      </c>
      <c r="M276">
        <f t="shared" si="36"/>
        <v>0</v>
      </c>
      <c r="N276">
        <f t="shared" si="37"/>
        <v>0</v>
      </c>
      <c r="O276">
        <f t="shared" si="38"/>
        <v>0</v>
      </c>
      <c r="P276">
        <f t="shared" si="39"/>
        <v>0</v>
      </c>
    </row>
    <row r="277" spans="1:16" ht="16.2" customHeight="1" x14ac:dyDescent="0.3">
      <c r="A277" s="28" t="s">
        <v>269</v>
      </c>
      <c r="B277" s="31">
        <v>8.8695226620129949E-2</v>
      </c>
      <c r="C277" s="31">
        <v>0.26181962995079044</v>
      </c>
      <c r="D277" s="31">
        <v>0.58889443211482195</v>
      </c>
      <c r="E277" s="32">
        <v>8</v>
      </c>
      <c r="F277" s="32">
        <v>1259</v>
      </c>
      <c r="G277" s="33">
        <v>908.3058019413395</v>
      </c>
      <c r="H277" s="34">
        <v>0.22939236150799011</v>
      </c>
      <c r="J277">
        <f t="shared" si="33"/>
        <v>0</v>
      </c>
      <c r="K277">
        <f t="shared" si="34"/>
        <v>0</v>
      </c>
      <c r="L277">
        <f t="shared" si="35"/>
        <v>0</v>
      </c>
      <c r="M277">
        <f t="shared" si="36"/>
        <v>1</v>
      </c>
      <c r="N277">
        <f t="shared" si="37"/>
        <v>1</v>
      </c>
      <c r="O277">
        <f t="shared" si="38"/>
        <v>0</v>
      </c>
      <c r="P277">
        <f t="shared" si="39"/>
        <v>0</v>
      </c>
    </row>
    <row r="278" spans="1:16" ht="16.2" customHeight="1" x14ac:dyDescent="0.3">
      <c r="A278" s="28" t="s">
        <v>270</v>
      </c>
      <c r="B278" s="31">
        <v>0.14770758870858214</v>
      </c>
      <c r="C278" s="31">
        <v>0.50400998567299882</v>
      </c>
      <c r="D278" s="31">
        <v>0.31418159233041837</v>
      </c>
      <c r="E278" s="32">
        <v>7</v>
      </c>
      <c r="F278" s="32">
        <v>692</v>
      </c>
      <c r="G278" s="33">
        <v>1280.4032345980909</v>
      </c>
      <c r="H278" s="34">
        <v>0.1789873578106497</v>
      </c>
      <c r="J278">
        <f t="shared" si="33"/>
        <v>0</v>
      </c>
      <c r="K278">
        <f t="shared" si="34"/>
        <v>0</v>
      </c>
      <c r="L278">
        <f t="shared" si="35"/>
        <v>0</v>
      </c>
      <c r="M278">
        <f t="shared" si="36"/>
        <v>0</v>
      </c>
      <c r="N278">
        <f t="shared" si="37"/>
        <v>0</v>
      </c>
      <c r="O278">
        <f t="shared" si="38"/>
        <v>0</v>
      </c>
      <c r="P278">
        <f t="shared" si="39"/>
        <v>0</v>
      </c>
    </row>
    <row r="279" spans="1:16" ht="16.2" customHeight="1" x14ac:dyDescent="0.3">
      <c r="A279" s="28" t="s">
        <v>271</v>
      </c>
      <c r="B279" s="31">
        <v>5.4200842815996492E-2</v>
      </c>
      <c r="C279" s="31">
        <v>0.1092423073494983</v>
      </c>
      <c r="D279" s="31">
        <v>0.45734693358447548</v>
      </c>
      <c r="E279" s="32">
        <v>7.5</v>
      </c>
      <c r="F279" s="32">
        <v>976</v>
      </c>
      <c r="G279" s="33">
        <v>1436.9720091186173</v>
      </c>
      <c r="H279" s="34">
        <v>0.12801499857841703</v>
      </c>
      <c r="J279">
        <f t="shared" si="33"/>
        <v>0</v>
      </c>
      <c r="K279">
        <f t="shared" si="34"/>
        <v>1</v>
      </c>
      <c r="L279">
        <f t="shared" si="35"/>
        <v>0</v>
      </c>
      <c r="M279">
        <f t="shared" si="36"/>
        <v>0</v>
      </c>
      <c r="N279">
        <f t="shared" si="37"/>
        <v>0</v>
      </c>
      <c r="O279">
        <f t="shared" si="38"/>
        <v>0</v>
      </c>
      <c r="P279">
        <f t="shared" si="39"/>
        <v>0</v>
      </c>
    </row>
    <row r="280" spans="1:16" ht="16.2" customHeight="1" x14ac:dyDescent="0.3">
      <c r="A280" s="28" t="s">
        <v>272</v>
      </c>
      <c r="B280" s="31">
        <v>8.80563442828073E-2</v>
      </c>
      <c r="C280" s="31">
        <v>0.51507809874586408</v>
      </c>
      <c r="D280" s="31">
        <v>0.72699573262631423</v>
      </c>
      <c r="E280" s="32">
        <v>6.8</v>
      </c>
      <c r="F280" s="32">
        <v>1133.5</v>
      </c>
      <c r="G280" s="33">
        <v>1242.1321334977811</v>
      </c>
      <c r="H280" s="34">
        <v>0.23304619863909465</v>
      </c>
      <c r="J280">
        <f t="shared" si="33"/>
        <v>0</v>
      </c>
      <c r="K280">
        <f t="shared" si="34"/>
        <v>0</v>
      </c>
      <c r="L280">
        <f t="shared" si="35"/>
        <v>0</v>
      </c>
      <c r="M280">
        <f t="shared" si="36"/>
        <v>0</v>
      </c>
      <c r="N280">
        <f t="shared" si="37"/>
        <v>0</v>
      </c>
      <c r="O280">
        <f t="shared" si="38"/>
        <v>0</v>
      </c>
      <c r="P280">
        <f t="shared" si="39"/>
        <v>0</v>
      </c>
    </row>
    <row r="281" spans="1:16" ht="16.2" customHeight="1" x14ac:dyDescent="0.3">
      <c r="A281" s="28" t="s">
        <v>273</v>
      </c>
      <c r="B281" s="31">
        <v>9.4334252464994897E-2</v>
      </c>
      <c r="C281" s="31">
        <v>0.85271880297858005</v>
      </c>
      <c r="D281" s="31">
        <v>9.9129765241120313E-2</v>
      </c>
      <c r="E281" s="32">
        <v>7.2</v>
      </c>
      <c r="F281" s="32">
        <v>535</v>
      </c>
      <c r="G281" s="33">
        <v>869.70882998846571</v>
      </c>
      <c r="H281" s="34">
        <v>0.26187754313981465</v>
      </c>
      <c r="J281">
        <f t="shared" si="33"/>
        <v>0</v>
      </c>
      <c r="K281">
        <f t="shared" si="34"/>
        <v>0</v>
      </c>
      <c r="L281">
        <f t="shared" si="35"/>
        <v>0</v>
      </c>
      <c r="M281">
        <f t="shared" si="36"/>
        <v>0</v>
      </c>
      <c r="N281">
        <f t="shared" si="37"/>
        <v>0</v>
      </c>
      <c r="O281">
        <f t="shared" si="38"/>
        <v>0</v>
      </c>
      <c r="P281">
        <f t="shared" si="39"/>
        <v>0</v>
      </c>
    </row>
    <row r="282" spans="1:16" ht="16.2" customHeight="1" x14ac:dyDescent="0.3">
      <c r="A282" s="28" t="s">
        <v>274</v>
      </c>
      <c r="B282" s="31">
        <v>1.9498136952706042E-2</v>
      </c>
      <c r="C282" s="31">
        <v>9.3649701314537523E-2</v>
      </c>
      <c r="D282" s="31">
        <v>0.55885681004424448</v>
      </c>
      <c r="E282" s="32">
        <v>7.5</v>
      </c>
      <c r="F282" s="32">
        <v>881.61</v>
      </c>
      <c r="G282" s="33">
        <v>1582.9926581956797</v>
      </c>
      <c r="H282" s="34">
        <v>0.11897661621543799</v>
      </c>
      <c r="J282">
        <f t="shared" si="33"/>
        <v>1</v>
      </c>
      <c r="K282">
        <f t="shared" si="34"/>
        <v>1</v>
      </c>
      <c r="L282">
        <f t="shared" si="35"/>
        <v>0</v>
      </c>
      <c r="M282">
        <f t="shared" si="36"/>
        <v>0</v>
      </c>
      <c r="N282">
        <f t="shared" si="37"/>
        <v>0</v>
      </c>
      <c r="O282">
        <f t="shared" si="38"/>
        <v>0</v>
      </c>
      <c r="P282">
        <f t="shared" si="39"/>
        <v>1</v>
      </c>
    </row>
    <row r="283" spans="1:16" ht="16.2" customHeight="1" x14ac:dyDescent="0.3">
      <c r="A283" s="28" t="s">
        <v>275</v>
      </c>
      <c r="B283" s="31">
        <v>9.015085478826515E-2</v>
      </c>
      <c r="C283" s="31">
        <v>-0.3868306160066165</v>
      </c>
      <c r="D283" s="31">
        <v>1.1412263084983882</v>
      </c>
      <c r="E283" s="32">
        <v>7.5</v>
      </c>
      <c r="F283" s="32">
        <v>1085</v>
      </c>
      <c r="G283" s="33">
        <v>1331.0536896007525</v>
      </c>
      <c r="H283" s="34">
        <v>0.13880815053070028</v>
      </c>
      <c r="J283">
        <f t="shared" si="33"/>
        <v>0</v>
      </c>
      <c r="K283">
        <f t="shared" si="34"/>
        <v>1</v>
      </c>
      <c r="L283">
        <f t="shared" si="35"/>
        <v>1</v>
      </c>
      <c r="M283">
        <f t="shared" si="36"/>
        <v>0</v>
      </c>
      <c r="N283">
        <f t="shared" si="37"/>
        <v>0</v>
      </c>
      <c r="O283">
        <f t="shared" si="38"/>
        <v>0</v>
      </c>
      <c r="P283">
        <f t="shared" si="39"/>
        <v>0</v>
      </c>
    </row>
    <row r="284" spans="1:16" ht="16.2" customHeight="1" x14ac:dyDescent="0.3">
      <c r="A284" s="28" t="s">
        <v>276</v>
      </c>
      <c r="B284" s="31">
        <v>-4.1380182963476751E-2</v>
      </c>
      <c r="C284" s="31">
        <v>0.28049887848681498</v>
      </c>
      <c r="D284" s="31">
        <v>0.80533883523863359</v>
      </c>
      <c r="E284" s="32">
        <v>5.5</v>
      </c>
      <c r="F284" s="32">
        <v>850</v>
      </c>
      <c r="G284" s="33">
        <v>1252.7998481794539</v>
      </c>
      <c r="H284" s="34">
        <v>0.1288449837507798</v>
      </c>
      <c r="J284">
        <f t="shared" si="33"/>
        <v>1</v>
      </c>
      <c r="K284">
        <f t="shared" si="34"/>
        <v>0</v>
      </c>
      <c r="L284">
        <f t="shared" si="35"/>
        <v>0</v>
      </c>
      <c r="M284">
        <f t="shared" si="36"/>
        <v>0</v>
      </c>
      <c r="N284">
        <f t="shared" si="37"/>
        <v>0</v>
      </c>
      <c r="O284">
        <f t="shared" si="38"/>
        <v>0</v>
      </c>
      <c r="P284">
        <f t="shared" si="39"/>
        <v>0</v>
      </c>
    </row>
    <row r="285" spans="1:16" ht="16.2" customHeight="1" x14ac:dyDescent="0.3">
      <c r="A285" s="28" t="s">
        <v>277</v>
      </c>
      <c r="B285" s="31">
        <v>9.9972866645941155E-2</v>
      </c>
      <c r="C285" s="31">
        <v>0.14118078233655712</v>
      </c>
      <c r="D285" s="31">
        <v>0.68729358081154401</v>
      </c>
      <c r="E285" s="32">
        <v>7.5</v>
      </c>
      <c r="F285" s="32">
        <v>992</v>
      </c>
      <c r="G285" s="33">
        <v>1504.0885651962576</v>
      </c>
      <c r="H285" s="34">
        <v>0.11328886833317094</v>
      </c>
      <c r="J285">
        <f t="shared" si="33"/>
        <v>0</v>
      </c>
      <c r="K285">
        <f t="shared" si="34"/>
        <v>0</v>
      </c>
      <c r="L285">
        <f t="shared" si="35"/>
        <v>0</v>
      </c>
      <c r="M285">
        <f t="shared" si="36"/>
        <v>0</v>
      </c>
      <c r="N285">
        <f t="shared" si="37"/>
        <v>0</v>
      </c>
      <c r="O285">
        <f t="shared" si="38"/>
        <v>0</v>
      </c>
      <c r="P285">
        <f t="shared" si="39"/>
        <v>1</v>
      </c>
    </row>
    <row r="286" spans="1:16" ht="16.2" customHeight="1" x14ac:dyDescent="0.3">
      <c r="A286" s="28" t="s">
        <v>278</v>
      </c>
      <c r="B286" s="31">
        <v>0.15569017878431232</v>
      </c>
      <c r="C286" s="31">
        <v>0.65203929378464864</v>
      </c>
      <c r="D286" s="31">
        <v>0.23468520299607915</v>
      </c>
      <c r="E286" s="32">
        <v>7.8</v>
      </c>
      <c r="F286" s="32">
        <v>1008</v>
      </c>
      <c r="G286" s="33">
        <v>873.91618367346928</v>
      </c>
      <c r="H286" s="34">
        <v>0.15103879661070027</v>
      </c>
      <c r="J286">
        <f t="shared" si="33"/>
        <v>0</v>
      </c>
      <c r="K286">
        <f t="shared" si="34"/>
        <v>0</v>
      </c>
      <c r="L286">
        <f t="shared" si="35"/>
        <v>0</v>
      </c>
      <c r="M286">
        <f t="shared" si="36"/>
        <v>0</v>
      </c>
      <c r="N286">
        <f t="shared" si="37"/>
        <v>0</v>
      </c>
      <c r="O286">
        <f t="shared" si="38"/>
        <v>0</v>
      </c>
      <c r="P286">
        <f t="shared" si="39"/>
        <v>0</v>
      </c>
    </row>
    <row r="287" spans="1:16" ht="16.2" customHeight="1" x14ac:dyDescent="0.3">
      <c r="A287" s="28" t="s">
        <v>279</v>
      </c>
      <c r="B287" s="31">
        <v>0.19045772088319002</v>
      </c>
      <c r="C287" s="31">
        <v>0.23956600682724621</v>
      </c>
      <c r="D287" s="31">
        <v>1.759120335141745E-2</v>
      </c>
      <c r="E287" s="32">
        <v>5</v>
      </c>
      <c r="F287" s="32">
        <v>630</v>
      </c>
      <c r="G287" s="33">
        <v>902.6149791888738</v>
      </c>
      <c r="H287" s="34">
        <v>0.26621892456088092</v>
      </c>
      <c r="J287">
        <f t="shared" si="33"/>
        <v>0</v>
      </c>
      <c r="K287">
        <f t="shared" si="34"/>
        <v>0</v>
      </c>
      <c r="L287">
        <f t="shared" si="35"/>
        <v>0</v>
      </c>
      <c r="M287">
        <f t="shared" si="36"/>
        <v>0</v>
      </c>
      <c r="N287">
        <f t="shared" si="37"/>
        <v>0</v>
      </c>
      <c r="O287">
        <f t="shared" si="38"/>
        <v>0</v>
      </c>
      <c r="P287">
        <f t="shared" si="39"/>
        <v>0</v>
      </c>
    </row>
    <row r="288" spans="1:16" ht="16.2" customHeight="1" x14ac:dyDescent="0.3">
      <c r="A288" s="28" t="s">
        <v>280</v>
      </c>
      <c r="B288" s="31">
        <v>0.14631335418434144</v>
      </c>
      <c r="C288" s="31">
        <v>0.54885090710708118</v>
      </c>
      <c r="D288" s="31">
        <v>0.64358586305145005</v>
      </c>
      <c r="E288" s="32">
        <v>7.7</v>
      </c>
      <c r="F288" s="32">
        <v>882</v>
      </c>
      <c r="G288" s="33">
        <v>1030.0455775340781</v>
      </c>
      <c r="H288" s="34">
        <v>0.17500909537734843</v>
      </c>
      <c r="J288">
        <f t="shared" si="33"/>
        <v>0</v>
      </c>
      <c r="K288">
        <f t="shared" si="34"/>
        <v>0</v>
      </c>
      <c r="L288">
        <f t="shared" si="35"/>
        <v>0</v>
      </c>
      <c r="M288">
        <f t="shared" si="36"/>
        <v>0</v>
      </c>
      <c r="N288">
        <f t="shared" si="37"/>
        <v>0</v>
      </c>
      <c r="O288">
        <f t="shared" si="38"/>
        <v>0</v>
      </c>
      <c r="P288">
        <f t="shared" si="39"/>
        <v>0</v>
      </c>
    </row>
    <row r="289" spans="1:16" ht="16.2" customHeight="1" x14ac:dyDescent="0.3">
      <c r="A289" s="28" t="s">
        <v>281</v>
      </c>
      <c r="B289" s="31">
        <v>0.14839629398294096</v>
      </c>
      <c r="C289" s="31">
        <v>0.30140583315667469</v>
      </c>
      <c r="D289" s="31">
        <v>0.28335787589805078</v>
      </c>
      <c r="E289" s="32">
        <v>7</v>
      </c>
      <c r="F289" s="32">
        <v>740</v>
      </c>
      <c r="G289" s="33">
        <v>859.00074450110867</v>
      </c>
      <c r="H289" s="34">
        <v>0.21638092238028356</v>
      </c>
      <c r="J289">
        <f t="shared" si="33"/>
        <v>0</v>
      </c>
      <c r="K289">
        <f t="shared" si="34"/>
        <v>0</v>
      </c>
      <c r="L289">
        <f t="shared" si="35"/>
        <v>0</v>
      </c>
      <c r="M289">
        <f t="shared" si="36"/>
        <v>0</v>
      </c>
      <c r="N289">
        <f t="shared" si="37"/>
        <v>0</v>
      </c>
      <c r="O289">
        <f t="shared" si="38"/>
        <v>0</v>
      </c>
      <c r="P289">
        <f t="shared" si="39"/>
        <v>0</v>
      </c>
    </row>
    <row r="290" spans="1:16" ht="16.2" customHeight="1" x14ac:dyDescent="0.3">
      <c r="A290" s="28" t="s">
        <v>282</v>
      </c>
      <c r="B290" s="31">
        <v>0.14635704988374387</v>
      </c>
      <c r="C290" s="31">
        <v>0.34345954566081094</v>
      </c>
      <c r="D290" s="31">
        <v>0.2683915086707796</v>
      </c>
      <c r="E290" s="32">
        <v>7</v>
      </c>
      <c r="F290" s="32">
        <v>614</v>
      </c>
      <c r="G290" s="33">
        <v>776.95187928773225</v>
      </c>
      <c r="H290" s="34">
        <v>0.1638210772582977</v>
      </c>
      <c r="J290">
        <f t="shared" si="33"/>
        <v>0</v>
      </c>
      <c r="K290">
        <f t="shared" si="34"/>
        <v>0</v>
      </c>
      <c r="L290">
        <f t="shared" si="35"/>
        <v>0</v>
      </c>
      <c r="M290">
        <f t="shared" si="36"/>
        <v>0</v>
      </c>
      <c r="N290">
        <f t="shared" si="37"/>
        <v>0</v>
      </c>
      <c r="O290">
        <f t="shared" si="38"/>
        <v>1</v>
      </c>
      <c r="P290">
        <f t="shared" si="39"/>
        <v>0</v>
      </c>
    </row>
    <row r="291" spans="1:16" ht="16.2" customHeight="1" x14ac:dyDescent="0.3">
      <c r="A291" s="28" t="s">
        <v>283</v>
      </c>
      <c r="B291" s="31">
        <v>0.10343374924277293</v>
      </c>
      <c r="C291" s="31">
        <v>0.27954490221877254</v>
      </c>
      <c r="D291" s="31">
        <v>0.36134116457466153</v>
      </c>
      <c r="E291" s="32">
        <v>5</v>
      </c>
      <c r="F291" s="32">
        <v>472</v>
      </c>
      <c r="G291" s="33">
        <v>1088.4503908546342</v>
      </c>
      <c r="H291" s="34">
        <v>0.16469487056984114</v>
      </c>
      <c r="J291">
        <f t="shared" si="33"/>
        <v>0</v>
      </c>
      <c r="K291">
        <f t="shared" si="34"/>
        <v>0</v>
      </c>
      <c r="L291">
        <f t="shared" si="35"/>
        <v>0</v>
      </c>
      <c r="M291">
        <f t="shared" si="36"/>
        <v>0</v>
      </c>
      <c r="N291">
        <f t="shared" si="37"/>
        <v>0</v>
      </c>
      <c r="O291">
        <f t="shared" si="38"/>
        <v>0</v>
      </c>
      <c r="P291">
        <f t="shared" si="39"/>
        <v>0</v>
      </c>
    </row>
    <row r="292" spans="1:16" ht="16.2" customHeight="1" x14ac:dyDescent="0.3">
      <c r="A292" s="28" t="s">
        <v>284</v>
      </c>
      <c r="B292" s="31">
        <v>0.18305993000853682</v>
      </c>
      <c r="C292" s="31">
        <v>0.37527077966699535</v>
      </c>
      <c r="D292" s="31">
        <v>0.60667015007078273</v>
      </c>
      <c r="E292" s="32">
        <v>8</v>
      </c>
      <c r="F292" s="32">
        <v>945</v>
      </c>
      <c r="G292" s="33">
        <v>841.06981151636455</v>
      </c>
      <c r="H292" s="34">
        <v>0.24323299644739316</v>
      </c>
      <c r="J292">
        <f t="shared" si="33"/>
        <v>0</v>
      </c>
      <c r="K292">
        <f t="shared" si="34"/>
        <v>0</v>
      </c>
      <c r="L292">
        <f t="shared" si="35"/>
        <v>0</v>
      </c>
      <c r="M292">
        <f t="shared" si="36"/>
        <v>1</v>
      </c>
      <c r="N292">
        <f t="shared" si="37"/>
        <v>0</v>
      </c>
      <c r="O292">
        <f t="shared" si="38"/>
        <v>0</v>
      </c>
      <c r="P292">
        <f t="shared" si="39"/>
        <v>0</v>
      </c>
    </row>
    <row r="293" spans="1:16" ht="16.2" customHeight="1" x14ac:dyDescent="0.3">
      <c r="A293" s="28" t="s">
        <v>285</v>
      </c>
      <c r="B293" s="31">
        <v>7.3857805762068546E-2</v>
      </c>
      <c r="C293" s="31">
        <v>0.28101429160575181</v>
      </c>
      <c r="D293" s="31">
        <v>0.59657935194711365</v>
      </c>
      <c r="E293" s="32">
        <v>7.8</v>
      </c>
      <c r="F293" s="32">
        <v>870</v>
      </c>
      <c r="G293" s="33">
        <v>1285.9674024291244</v>
      </c>
      <c r="H293" s="34">
        <v>0.11945822738353021</v>
      </c>
      <c r="J293">
        <f t="shared" si="33"/>
        <v>0</v>
      </c>
      <c r="K293">
        <f t="shared" si="34"/>
        <v>0</v>
      </c>
      <c r="L293">
        <f t="shared" si="35"/>
        <v>0</v>
      </c>
      <c r="M293">
        <f t="shared" si="36"/>
        <v>0</v>
      </c>
      <c r="N293">
        <f t="shared" si="37"/>
        <v>0</v>
      </c>
      <c r="O293">
        <f t="shared" si="38"/>
        <v>0</v>
      </c>
      <c r="P293">
        <f t="shared" si="39"/>
        <v>1</v>
      </c>
    </row>
    <row r="294" spans="1:16" ht="16.2" customHeight="1" x14ac:dyDescent="0.3">
      <c r="A294" s="28" t="s">
        <v>286</v>
      </c>
      <c r="B294" s="31">
        <v>7.0930511371954719E-2</v>
      </c>
      <c r="C294" s="31">
        <v>0.39758181634420348</v>
      </c>
      <c r="D294" s="31">
        <v>0.30571102146199503</v>
      </c>
      <c r="E294" s="32">
        <v>7.5</v>
      </c>
      <c r="F294" s="32">
        <v>913.1</v>
      </c>
      <c r="G294" s="33">
        <v>903.06046640810666</v>
      </c>
      <c r="H294" s="34">
        <v>8.4371238895835435E-2</v>
      </c>
      <c r="J294">
        <f t="shared" si="33"/>
        <v>0</v>
      </c>
      <c r="K294">
        <f t="shared" si="34"/>
        <v>0</v>
      </c>
      <c r="L294">
        <f t="shared" si="35"/>
        <v>0</v>
      </c>
      <c r="M294">
        <f t="shared" si="36"/>
        <v>0</v>
      </c>
      <c r="N294">
        <f t="shared" si="37"/>
        <v>0</v>
      </c>
      <c r="O294">
        <f t="shared" si="38"/>
        <v>0</v>
      </c>
      <c r="P294">
        <f t="shared" si="39"/>
        <v>1</v>
      </c>
    </row>
    <row r="295" spans="1:16" ht="16.2" customHeight="1" x14ac:dyDescent="0.3">
      <c r="A295" s="28" t="s">
        <v>287</v>
      </c>
      <c r="B295" s="31">
        <v>8.1198545027851982E-2</v>
      </c>
      <c r="C295" s="31">
        <v>0.2475612038857351</v>
      </c>
      <c r="D295" s="31">
        <v>0.60229012263578285</v>
      </c>
      <c r="E295" s="32">
        <v>7</v>
      </c>
      <c r="F295" s="32">
        <v>693</v>
      </c>
      <c r="G295" s="33">
        <v>1119.8821438472646</v>
      </c>
      <c r="H295" s="34">
        <v>0.22806843554343079</v>
      </c>
      <c r="J295">
        <f t="shared" si="33"/>
        <v>0</v>
      </c>
      <c r="K295">
        <f t="shared" si="34"/>
        <v>0</v>
      </c>
      <c r="L295">
        <f t="shared" si="35"/>
        <v>0</v>
      </c>
      <c r="M295">
        <f t="shared" si="36"/>
        <v>0</v>
      </c>
      <c r="N295">
        <f t="shared" si="37"/>
        <v>0</v>
      </c>
      <c r="O295">
        <f t="shared" si="38"/>
        <v>0</v>
      </c>
      <c r="P295">
        <f t="shared" si="39"/>
        <v>0</v>
      </c>
    </row>
    <row r="296" spans="1:16" ht="16.2" customHeight="1" x14ac:dyDescent="0.3">
      <c r="A296" s="28" t="s">
        <v>288</v>
      </c>
      <c r="B296" s="31">
        <v>5.5892032296077789E-2</v>
      </c>
      <c r="C296" s="31">
        <v>0.1737979122223704</v>
      </c>
      <c r="D296" s="31">
        <v>0.59855310016595586</v>
      </c>
      <c r="E296" s="32">
        <v>6.5</v>
      </c>
      <c r="F296" s="32">
        <v>589</v>
      </c>
      <c r="G296" s="33">
        <v>966.46710328020765</v>
      </c>
      <c r="H296" s="34">
        <v>0.12871913425212883</v>
      </c>
      <c r="J296">
        <f t="shared" si="33"/>
        <v>0</v>
      </c>
      <c r="K296">
        <f t="shared" si="34"/>
        <v>0</v>
      </c>
      <c r="L296">
        <f t="shared" si="35"/>
        <v>0</v>
      </c>
      <c r="M296">
        <f t="shared" si="36"/>
        <v>0</v>
      </c>
      <c r="N296">
        <f t="shared" si="37"/>
        <v>0</v>
      </c>
      <c r="O296">
        <f t="shared" si="38"/>
        <v>0</v>
      </c>
      <c r="P296">
        <f t="shared" si="39"/>
        <v>0</v>
      </c>
    </row>
    <row r="297" spans="1:16" ht="16.2" customHeight="1" x14ac:dyDescent="0.3">
      <c r="A297" s="28" t="s">
        <v>289</v>
      </c>
      <c r="B297" s="31">
        <v>0.158892660623318</v>
      </c>
      <c r="C297" s="31">
        <v>0.57156296939614637</v>
      </c>
      <c r="D297" s="31">
        <v>6.59735084383717E-2</v>
      </c>
      <c r="E297" s="32">
        <v>8</v>
      </c>
      <c r="F297" s="32">
        <v>850</v>
      </c>
      <c r="G297" s="33">
        <v>920.75433382455617</v>
      </c>
      <c r="H297" s="34">
        <v>0.12372915090660691</v>
      </c>
      <c r="J297">
        <f t="shared" si="33"/>
        <v>0</v>
      </c>
      <c r="K297">
        <f t="shared" si="34"/>
        <v>0</v>
      </c>
      <c r="L297">
        <f t="shared" si="35"/>
        <v>0</v>
      </c>
      <c r="M297">
        <f t="shared" si="36"/>
        <v>1</v>
      </c>
      <c r="N297">
        <f t="shared" si="37"/>
        <v>0</v>
      </c>
      <c r="O297">
        <f t="shared" si="38"/>
        <v>0</v>
      </c>
      <c r="P297">
        <f t="shared" si="39"/>
        <v>0</v>
      </c>
    </row>
    <row r="298" spans="1:16" ht="16.2" customHeight="1" x14ac:dyDescent="0.3">
      <c r="A298" s="28" t="s">
        <v>290</v>
      </c>
      <c r="B298" s="31">
        <v>0.16858546351084247</v>
      </c>
      <c r="C298" s="31">
        <v>0.62653922612059565</v>
      </c>
      <c r="D298" s="31">
        <v>0.17157563062105605</v>
      </c>
      <c r="E298" s="32">
        <v>8</v>
      </c>
      <c r="F298" s="32">
        <v>1196</v>
      </c>
      <c r="G298" s="33">
        <v>1021.8191379721667</v>
      </c>
      <c r="H298" s="34">
        <v>0.20340982204831951</v>
      </c>
      <c r="J298">
        <f t="shared" si="33"/>
        <v>0</v>
      </c>
      <c r="K298">
        <f t="shared" si="34"/>
        <v>0</v>
      </c>
      <c r="L298">
        <f t="shared" si="35"/>
        <v>0</v>
      </c>
      <c r="M298">
        <f t="shared" si="36"/>
        <v>1</v>
      </c>
      <c r="N298">
        <f t="shared" si="37"/>
        <v>1</v>
      </c>
      <c r="O298">
        <f t="shared" si="38"/>
        <v>0</v>
      </c>
      <c r="P298">
        <f t="shared" si="39"/>
        <v>0</v>
      </c>
    </row>
    <row r="299" spans="1:16" ht="16.2" customHeight="1" x14ac:dyDescent="0.3">
      <c r="A299" s="28" t="s">
        <v>291</v>
      </c>
      <c r="B299" s="31">
        <v>9.24859160052353E-2</v>
      </c>
      <c r="C299" s="31">
        <v>0.13764248260238632</v>
      </c>
      <c r="D299" s="31">
        <v>0.81613065635617321</v>
      </c>
      <c r="E299" s="32">
        <v>7.5</v>
      </c>
      <c r="F299" s="32">
        <v>1070</v>
      </c>
      <c r="G299" s="33">
        <v>1457.346936745628</v>
      </c>
      <c r="H299" s="34">
        <v>0.11835021330322164</v>
      </c>
      <c r="J299">
        <f t="shared" si="33"/>
        <v>0</v>
      </c>
      <c r="K299">
        <f t="shared" si="34"/>
        <v>0</v>
      </c>
      <c r="L299">
        <f t="shared" si="35"/>
        <v>0</v>
      </c>
      <c r="M299">
        <f t="shared" si="36"/>
        <v>0</v>
      </c>
      <c r="N299">
        <f t="shared" si="37"/>
        <v>0</v>
      </c>
      <c r="O299">
        <f t="shared" si="38"/>
        <v>0</v>
      </c>
      <c r="P299">
        <f t="shared" si="39"/>
        <v>1</v>
      </c>
    </row>
    <row r="300" spans="1:16" ht="16.2" customHeight="1" x14ac:dyDescent="0.3">
      <c r="A300" s="28" t="s">
        <v>292</v>
      </c>
      <c r="B300" s="31">
        <v>3.2747329884518249E-2</v>
      </c>
      <c r="C300" s="31">
        <v>-8.4846204453333324E-2</v>
      </c>
      <c r="D300" s="31">
        <v>0.68320138609034442</v>
      </c>
      <c r="E300" s="32">
        <v>8.3000000000000007</v>
      </c>
      <c r="F300" s="32">
        <v>945</v>
      </c>
      <c r="G300" s="33">
        <v>1548.5639077161693</v>
      </c>
      <c r="H300" s="34">
        <v>0.10243525461622233</v>
      </c>
      <c r="J300">
        <f t="shared" si="33"/>
        <v>1</v>
      </c>
      <c r="K300">
        <f t="shared" si="34"/>
        <v>1</v>
      </c>
      <c r="L300">
        <f t="shared" si="35"/>
        <v>0</v>
      </c>
      <c r="M300">
        <f t="shared" si="36"/>
        <v>1</v>
      </c>
      <c r="N300">
        <f t="shared" si="37"/>
        <v>0</v>
      </c>
      <c r="O300">
        <f t="shared" si="38"/>
        <v>0</v>
      </c>
      <c r="P300">
        <f t="shared" si="39"/>
        <v>1</v>
      </c>
    </row>
    <row r="301" spans="1:16" ht="16.2" customHeight="1" x14ac:dyDescent="0.3">
      <c r="A301" s="28" t="s">
        <v>293</v>
      </c>
      <c r="B301" s="31">
        <v>0.22296506550987324</v>
      </c>
      <c r="C301" s="31">
        <v>1.062980699143254</v>
      </c>
      <c r="D301" s="31">
        <v>0.16889415510377775</v>
      </c>
      <c r="E301" s="32">
        <v>7</v>
      </c>
      <c r="F301" s="32">
        <v>1133.5</v>
      </c>
      <c r="G301" s="33">
        <v>1147.879448233861</v>
      </c>
      <c r="H301" s="34">
        <v>0.26028389150300063</v>
      </c>
      <c r="J301">
        <f t="shared" si="33"/>
        <v>0</v>
      </c>
      <c r="K301">
        <f t="shared" si="34"/>
        <v>0</v>
      </c>
      <c r="L301">
        <f t="shared" si="35"/>
        <v>0</v>
      </c>
      <c r="M301">
        <f t="shared" si="36"/>
        <v>0</v>
      </c>
      <c r="N301">
        <f t="shared" si="37"/>
        <v>0</v>
      </c>
      <c r="O301">
        <f t="shared" si="38"/>
        <v>0</v>
      </c>
      <c r="P301">
        <f t="shared" si="39"/>
        <v>0</v>
      </c>
    </row>
    <row r="302" spans="1:16" ht="16.2" customHeight="1" x14ac:dyDescent="0.3">
      <c r="A302" s="28" t="s">
        <v>294</v>
      </c>
      <c r="B302" s="31">
        <v>0.13560452336443787</v>
      </c>
      <c r="C302" s="31">
        <v>0.51564998829405673</v>
      </c>
      <c r="D302" s="31">
        <v>0.36922955158613402</v>
      </c>
      <c r="E302" s="32">
        <v>5.9</v>
      </c>
      <c r="F302" s="32">
        <v>875</v>
      </c>
      <c r="G302" s="33">
        <v>855.6273276691918</v>
      </c>
      <c r="H302" s="34">
        <v>0.25981729025852418</v>
      </c>
      <c r="J302">
        <f t="shared" si="33"/>
        <v>0</v>
      </c>
      <c r="K302">
        <f t="shared" si="34"/>
        <v>0</v>
      </c>
      <c r="L302">
        <f t="shared" si="35"/>
        <v>0</v>
      </c>
      <c r="M302">
        <f t="shared" si="36"/>
        <v>0</v>
      </c>
      <c r="N302">
        <f t="shared" si="37"/>
        <v>0</v>
      </c>
      <c r="O302">
        <f t="shared" si="38"/>
        <v>0</v>
      </c>
      <c r="P302">
        <f t="shared" si="39"/>
        <v>0</v>
      </c>
    </row>
    <row r="303" spans="1:16" ht="16.2" customHeight="1" x14ac:dyDescent="0.3">
      <c r="A303" s="28" t="s">
        <v>295</v>
      </c>
      <c r="B303" s="31">
        <v>0.15706584173105245</v>
      </c>
      <c r="C303" s="31">
        <v>0.32333146658013506</v>
      </c>
      <c r="D303" s="31">
        <v>0.34099116292044823</v>
      </c>
      <c r="E303" s="32">
        <v>8</v>
      </c>
      <c r="F303" s="32">
        <v>788</v>
      </c>
      <c r="G303" s="33">
        <v>1013.1594663202991</v>
      </c>
      <c r="H303" s="34">
        <v>0.15464907814472839</v>
      </c>
      <c r="J303">
        <f t="shared" si="33"/>
        <v>0</v>
      </c>
      <c r="K303">
        <f t="shared" si="34"/>
        <v>0</v>
      </c>
      <c r="L303">
        <f t="shared" si="35"/>
        <v>0</v>
      </c>
      <c r="M303">
        <f t="shared" si="36"/>
        <v>1</v>
      </c>
      <c r="N303">
        <f t="shared" si="37"/>
        <v>0</v>
      </c>
      <c r="O303">
        <f t="shared" si="38"/>
        <v>0</v>
      </c>
      <c r="P303">
        <f t="shared" si="39"/>
        <v>0</v>
      </c>
    </row>
    <row r="304" spans="1:16" ht="16.2" customHeight="1" x14ac:dyDescent="0.3">
      <c r="A304" s="28" t="s">
        <v>296</v>
      </c>
      <c r="B304" s="31">
        <v>9.4224644911572064E-2</v>
      </c>
      <c r="C304" s="31">
        <v>0.9109179860205171</v>
      </c>
      <c r="D304" s="31">
        <v>0.11784032176468472</v>
      </c>
      <c r="E304" s="32">
        <v>6.9</v>
      </c>
      <c r="F304" s="32">
        <v>819</v>
      </c>
      <c r="G304" s="33">
        <v>833.1935799580441</v>
      </c>
      <c r="H304" s="34">
        <v>9.9074667149336854E-2</v>
      </c>
      <c r="J304">
        <f t="shared" si="33"/>
        <v>0</v>
      </c>
      <c r="K304">
        <f t="shared" si="34"/>
        <v>0</v>
      </c>
      <c r="L304">
        <f t="shared" si="35"/>
        <v>0</v>
      </c>
      <c r="M304">
        <f t="shared" si="36"/>
        <v>0</v>
      </c>
      <c r="N304">
        <f t="shared" si="37"/>
        <v>0</v>
      </c>
      <c r="O304">
        <f t="shared" si="38"/>
        <v>0</v>
      </c>
      <c r="P304">
        <f t="shared" si="39"/>
        <v>1</v>
      </c>
    </row>
    <row r="305" spans="1:16" ht="16.2" customHeight="1" x14ac:dyDescent="0.3">
      <c r="A305" s="28" t="s">
        <v>297</v>
      </c>
      <c r="B305" s="31">
        <v>7.588647112235633E-2</v>
      </c>
      <c r="C305" s="31">
        <v>4.5472493001064623E-2</v>
      </c>
      <c r="D305" s="31">
        <v>0.60320363381924169</v>
      </c>
      <c r="E305" s="32">
        <v>7.5</v>
      </c>
      <c r="F305" s="32">
        <v>1228</v>
      </c>
      <c r="G305" s="33">
        <v>1388.1983049860355</v>
      </c>
      <c r="H305" s="34">
        <v>0.18690986187401121</v>
      </c>
      <c r="J305">
        <f t="shared" si="33"/>
        <v>0</v>
      </c>
      <c r="K305">
        <f t="shared" si="34"/>
        <v>1</v>
      </c>
      <c r="L305">
        <f t="shared" si="35"/>
        <v>0</v>
      </c>
      <c r="M305">
        <f t="shared" si="36"/>
        <v>0</v>
      </c>
      <c r="N305">
        <f t="shared" si="37"/>
        <v>1</v>
      </c>
      <c r="O305">
        <f t="shared" si="38"/>
        <v>0</v>
      </c>
      <c r="P305">
        <f t="shared" si="39"/>
        <v>0</v>
      </c>
    </row>
    <row r="306" spans="1:16" ht="16.2" customHeight="1" thickBot="1" x14ac:dyDescent="0.35">
      <c r="A306" s="29" t="s">
        <v>298</v>
      </c>
      <c r="B306" s="31">
        <v>8.4831284546354704E-2</v>
      </c>
      <c r="C306" s="31">
        <v>0.28239740934438967</v>
      </c>
      <c r="D306" s="31">
        <v>0.18762803289850927</v>
      </c>
      <c r="E306" s="32">
        <v>2.5</v>
      </c>
      <c r="F306" s="32">
        <v>913</v>
      </c>
      <c r="G306" s="33">
        <v>1136.4170134187723</v>
      </c>
      <c r="H306" s="34">
        <v>0.14415102760141374</v>
      </c>
      <c r="J306">
        <f t="shared" si="33"/>
        <v>0</v>
      </c>
      <c r="K306">
        <f t="shared" si="34"/>
        <v>0</v>
      </c>
      <c r="L306">
        <f t="shared" si="35"/>
        <v>0</v>
      </c>
      <c r="M306">
        <f t="shared" si="36"/>
        <v>0</v>
      </c>
      <c r="N306">
        <f t="shared" si="37"/>
        <v>0</v>
      </c>
      <c r="O306">
        <f t="shared" si="38"/>
        <v>0</v>
      </c>
      <c r="P306">
        <f t="shared" si="39"/>
        <v>0</v>
      </c>
    </row>
    <row r="307" spans="1:16" ht="15" thickTop="1" x14ac:dyDescent="0.3"/>
  </sheetData>
  <pageMargins left="0.70866141732283472" right="0.70866141732283472" top="0.74803149606299213" bottom="0.74803149606299213" header="0.31496062992125984" footer="0.31496062992125984"/>
  <pageSetup paperSize="9" scale="6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1F33B-5B39-4CA8-B86F-A408B1A183A4}">
  <dimension ref="A1:N25"/>
  <sheetViews>
    <sheetView showGridLines="0" workbookViewId="0">
      <selection activeCell="A2" sqref="A2:J2"/>
    </sheetView>
  </sheetViews>
  <sheetFormatPr defaultRowHeight="14.4" x14ac:dyDescent="0.3"/>
  <cols>
    <col min="1" max="10" width="9" style="41" customWidth="1"/>
    <col min="11" max="16384" width="8.88671875" style="41"/>
  </cols>
  <sheetData>
    <row r="1" spans="1:14" ht="15.6" x14ac:dyDescent="0.3">
      <c r="A1" s="40" t="s">
        <v>317</v>
      </c>
    </row>
    <row r="2" spans="1:14" ht="131.4" customHeight="1" x14ac:dyDescent="0.3">
      <c r="A2" s="42" t="s">
        <v>307</v>
      </c>
      <c r="B2" s="42"/>
      <c r="C2" s="42"/>
      <c r="D2" s="42"/>
      <c r="E2" s="42"/>
      <c r="F2" s="42"/>
      <c r="G2" s="42"/>
      <c r="H2" s="42"/>
      <c r="I2" s="42"/>
      <c r="J2" s="42"/>
      <c r="K2" s="43"/>
      <c r="L2" s="43"/>
      <c r="M2" s="43"/>
      <c r="N2" s="43"/>
    </row>
    <row r="4" spans="1:14" ht="15.6" x14ac:dyDescent="0.3">
      <c r="A4" s="40" t="s">
        <v>318</v>
      </c>
    </row>
    <row r="5" spans="1:14" ht="45.6" customHeight="1" x14ac:dyDescent="0.3">
      <c r="A5" s="42" t="s">
        <v>308</v>
      </c>
      <c r="B5" s="42"/>
      <c r="C5" s="42"/>
      <c r="D5" s="42"/>
      <c r="E5" s="42"/>
      <c r="F5" s="42"/>
      <c r="G5" s="42"/>
      <c r="H5" s="42"/>
      <c r="I5" s="42"/>
      <c r="J5" s="42"/>
      <c r="K5" s="43"/>
      <c r="L5" s="43"/>
      <c r="M5" s="43"/>
      <c r="N5" s="43"/>
    </row>
    <row r="6" spans="1:14" x14ac:dyDescent="0.3">
      <c r="A6" s="43"/>
      <c r="B6" s="43"/>
      <c r="C6" s="43"/>
      <c r="D6" s="43"/>
      <c r="E6" s="43"/>
      <c r="F6" s="43"/>
      <c r="G6" s="43"/>
      <c r="H6" s="43"/>
      <c r="I6" s="43"/>
      <c r="J6" s="43"/>
      <c r="K6" s="43"/>
      <c r="L6" s="43"/>
      <c r="M6" s="43"/>
      <c r="N6" s="43"/>
    </row>
    <row r="7" spans="1:14" ht="15.6" x14ac:dyDescent="0.3">
      <c r="A7" s="40" t="s">
        <v>319</v>
      </c>
    </row>
    <row r="8" spans="1:14" ht="73.2" customHeight="1" x14ac:dyDescent="0.3">
      <c r="A8" s="42" t="s">
        <v>309</v>
      </c>
      <c r="B8" s="42"/>
      <c r="C8" s="42"/>
      <c r="D8" s="42"/>
      <c r="E8" s="42"/>
      <c r="F8" s="42"/>
      <c r="G8" s="42"/>
      <c r="H8" s="42"/>
      <c r="I8" s="42"/>
      <c r="J8" s="42"/>
      <c r="K8" s="43"/>
      <c r="L8" s="43"/>
      <c r="M8" s="43"/>
      <c r="N8" s="43"/>
    </row>
    <row r="9" spans="1:14" x14ac:dyDescent="0.3">
      <c r="A9" s="43"/>
      <c r="B9" s="43"/>
      <c r="C9" s="43"/>
      <c r="D9" s="43"/>
      <c r="E9" s="43"/>
      <c r="F9" s="43"/>
      <c r="G9" s="43"/>
      <c r="H9" s="43"/>
      <c r="I9" s="43"/>
      <c r="J9" s="43"/>
      <c r="K9" s="43"/>
      <c r="L9" s="43"/>
      <c r="M9" s="43"/>
      <c r="N9" s="43"/>
    </row>
    <row r="10" spans="1:14" ht="15.6" x14ac:dyDescent="0.3">
      <c r="A10" s="44" t="s">
        <v>314</v>
      </c>
    </row>
    <row r="11" spans="1:14" ht="43.8" customHeight="1" x14ac:dyDescent="0.3">
      <c r="A11" s="42" t="s">
        <v>313</v>
      </c>
      <c r="B11" s="42"/>
      <c r="C11" s="42"/>
      <c r="D11" s="42"/>
      <c r="E11" s="42"/>
      <c r="F11" s="42"/>
      <c r="G11" s="42"/>
      <c r="H11" s="42"/>
      <c r="I11" s="42"/>
      <c r="J11" s="42"/>
      <c r="K11" s="43"/>
      <c r="L11" s="43"/>
      <c r="M11" s="43"/>
      <c r="N11" s="43"/>
    </row>
    <row r="12" spans="1:14" x14ac:dyDescent="0.3">
      <c r="A12" s="43"/>
      <c r="B12" s="43"/>
      <c r="C12" s="43"/>
      <c r="D12" s="43"/>
      <c r="E12" s="43"/>
      <c r="F12" s="43"/>
      <c r="G12" s="43"/>
      <c r="H12" s="43"/>
      <c r="I12" s="43"/>
      <c r="J12" s="43"/>
      <c r="K12" s="43"/>
      <c r="L12" s="43"/>
      <c r="M12" s="43"/>
      <c r="N12" s="43"/>
    </row>
    <row r="13" spans="1:14" ht="15.6" x14ac:dyDescent="0.3">
      <c r="A13" s="44" t="s">
        <v>316</v>
      </c>
      <c r="B13" s="45"/>
      <c r="C13" s="45"/>
      <c r="D13" s="45"/>
      <c r="E13" s="45"/>
      <c r="F13" s="45"/>
      <c r="G13" s="45"/>
      <c r="H13" s="45"/>
      <c r="I13" s="45"/>
      <c r="J13" s="45"/>
      <c r="K13" s="45"/>
      <c r="L13" s="45"/>
      <c r="M13" s="45"/>
      <c r="N13" s="45"/>
    </row>
    <row r="14" spans="1:14" ht="43.2" customHeight="1" x14ac:dyDescent="0.3">
      <c r="A14" s="42" t="s">
        <v>315</v>
      </c>
      <c r="B14" s="42"/>
      <c r="C14" s="42"/>
      <c r="D14" s="42"/>
      <c r="E14" s="42"/>
      <c r="F14" s="42"/>
      <c r="G14" s="42"/>
      <c r="H14" s="42"/>
      <c r="I14" s="42"/>
      <c r="J14" s="42"/>
      <c r="K14" s="43"/>
      <c r="L14" s="43"/>
      <c r="M14" s="43"/>
      <c r="N14" s="43"/>
    </row>
    <row r="15" spans="1:14" x14ac:dyDescent="0.3">
      <c r="A15" s="46"/>
      <c r="B15" s="46"/>
      <c r="C15" s="46"/>
      <c r="D15" s="46"/>
      <c r="E15" s="46"/>
      <c r="F15" s="46"/>
      <c r="G15" s="46"/>
      <c r="H15" s="46"/>
      <c r="I15" s="46"/>
      <c r="J15" s="46"/>
      <c r="K15" s="46"/>
      <c r="L15" s="46"/>
      <c r="M15" s="46"/>
      <c r="N15" s="46"/>
    </row>
    <row r="16" spans="1:14" ht="15.6" x14ac:dyDescent="0.3">
      <c r="A16" s="44" t="s">
        <v>310</v>
      </c>
    </row>
    <row r="17" spans="1:14" ht="88.2" customHeight="1" x14ac:dyDescent="0.3">
      <c r="A17" s="47" t="s">
        <v>311</v>
      </c>
      <c r="B17" s="47"/>
      <c r="C17" s="47"/>
      <c r="D17" s="47"/>
      <c r="E17" s="47"/>
      <c r="F17" s="47"/>
      <c r="G17" s="47"/>
      <c r="H17" s="47"/>
      <c r="I17" s="47"/>
      <c r="J17" s="47"/>
      <c r="K17" s="48"/>
      <c r="L17" s="48"/>
      <c r="M17" s="48"/>
      <c r="N17" s="48"/>
    </row>
    <row r="18" spans="1:14" x14ac:dyDescent="0.3">
      <c r="A18" s="48"/>
      <c r="B18" s="48"/>
      <c r="C18" s="48"/>
      <c r="D18" s="48"/>
      <c r="E18" s="48"/>
      <c r="F18" s="48"/>
      <c r="G18" s="48"/>
      <c r="H18" s="48"/>
      <c r="I18" s="48"/>
      <c r="J18" s="48"/>
      <c r="K18" s="48"/>
      <c r="L18" s="48"/>
      <c r="M18" s="48"/>
      <c r="N18" s="48"/>
    </row>
    <row r="19" spans="1:14" ht="15.6" x14ac:dyDescent="0.3">
      <c r="A19" s="44" t="s">
        <v>320</v>
      </c>
    </row>
    <row r="20" spans="1:14" ht="116.4" customHeight="1" x14ac:dyDescent="0.3">
      <c r="A20" s="47" t="s">
        <v>312</v>
      </c>
      <c r="B20" s="47"/>
      <c r="C20" s="47"/>
      <c r="D20" s="47"/>
      <c r="E20" s="47"/>
      <c r="F20" s="47"/>
      <c r="G20" s="47"/>
      <c r="H20" s="47"/>
      <c r="I20" s="47"/>
      <c r="J20" s="47"/>
      <c r="K20" s="48"/>
      <c r="L20" s="48"/>
      <c r="M20" s="48"/>
      <c r="N20" s="48"/>
    </row>
    <row r="21" spans="1:14" x14ac:dyDescent="0.3">
      <c r="A21" s="48"/>
      <c r="B21" s="48"/>
      <c r="C21" s="48"/>
      <c r="D21" s="48"/>
      <c r="E21" s="48"/>
      <c r="F21" s="48"/>
      <c r="G21" s="48"/>
      <c r="H21" s="48"/>
      <c r="I21" s="48"/>
      <c r="J21" s="48"/>
      <c r="K21" s="48"/>
      <c r="L21" s="48"/>
      <c r="M21" s="48"/>
      <c r="N21" s="48"/>
    </row>
    <row r="22" spans="1:14" x14ac:dyDescent="0.3">
      <c r="A22" s="48"/>
      <c r="B22" s="48"/>
      <c r="C22" s="48"/>
      <c r="D22" s="48"/>
      <c r="E22" s="48"/>
      <c r="F22" s="48"/>
      <c r="G22" s="48"/>
      <c r="H22" s="48"/>
      <c r="I22" s="48"/>
      <c r="J22" s="48"/>
      <c r="K22" s="48"/>
      <c r="L22" s="48"/>
      <c r="M22" s="48"/>
      <c r="N22" s="48"/>
    </row>
    <row r="23" spans="1:14" x14ac:dyDescent="0.3">
      <c r="A23" s="48"/>
      <c r="B23" s="48"/>
      <c r="C23" s="48"/>
      <c r="D23" s="48"/>
      <c r="E23" s="48"/>
      <c r="F23" s="48"/>
      <c r="G23" s="48"/>
      <c r="H23" s="48"/>
      <c r="I23" s="48"/>
      <c r="J23" s="48"/>
      <c r="K23" s="48"/>
      <c r="L23" s="48"/>
      <c r="M23" s="48"/>
      <c r="N23" s="48"/>
    </row>
    <row r="24" spans="1:14" x14ac:dyDescent="0.3">
      <c r="A24" s="48"/>
      <c r="B24" s="48"/>
      <c r="C24" s="48"/>
      <c r="D24" s="48"/>
      <c r="E24" s="48"/>
      <c r="F24" s="48"/>
      <c r="G24" s="48"/>
      <c r="H24" s="48"/>
      <c r="I24" s="48"/>
      <c r="J24" s="48"/>
      <c r="K24" s="48"/>
      <c r="L24" s="48"/>
      <c r="M24" s="48"/>
      <c r="N24" s="48"/>
    </row>
    <row r="25" spans="1:14" x14ac:dyDescent="0.3">
      <c r="A25" s="48"/>
      <c r="B25" s="48"/>
      <c r="C25" s="48"/>
      <c r="D25" s="48"/>
      <c r="E25" s="48"/>
      <c r="F25" s="48"/>
      <c r="G25" s="48"/>
      <c r="H25" s="48"/>
      <c r="I25" s="48"/>
      <c r="J25" s="48"/>
      <c r="K25" s="48"/>
      <c r="L25" s="48"/>
      <c r="M25" s="48"/>
      <c r="N25" s="48"/>
    </row>
  </sheetData>
  <mergeCells count="7">
    <mergeCell ref="A20:J20"/>
    <mergeCell ref="A2:J2"/>
    <mergeCell ref="A5:J5"/>
    <mergeCell ref="A8:J8"/>
    <mergeCell ref="A11:J11"/>
    <mergeCell ref="A14:J14"/>
    <mergeCell ref="A17:J17"/>
  </mergeCells>
  <pageMargins left="0.59055118110236227" right="0.59055118110236227" top="0.59055118110236227" bottom="0.59055118110236227"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ssierstuk Onderzoek" ma:contentTypeID="0x01010027D24F75508F71458EB6C8F7406D6E1A005D3499463BBB724ABF452C39EADE640A" ma:contentTypeVersion="4" ma:contentTypeDescription="" ma:contentTypeScope="" ma:versionID="1afa4e8ffcb2b27bbfe22396ee9de908">
  <xsd:schema xmlns:xsd="http://www.w3.org/2001/XMLSchema" xmlns:xs="http://www.w3.org/2001/XMLSchema" xmlns:p="http://schemas.microsoft.com/office/2006/metadata/properties" xmlns:ns2="4c907c3c-3396-4fbc-ba78-2286f8be8121" targetNamespace="http://schemas.microsoft.com/office/2006/metadata/properties" ma:root="true" ma:fieldsID="278aad1af2e072ae5cf2b0a94e2aa186" ns2:_="">
    <xsd:import namespace="4c907c3c-3396-4fbc-ba78-2286f8be8121"/>
    <xsd:element name="properties">
      <xsd:complexType>
        <xsd:sequence>
          <xsd:element name="documentManagement">
            <xsd:complexType>
              <xsd:all>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07c3c-3396-4fbc-ba78-2286f8be8121" elementFormDefault="qualified">
    <xsd:import namespace="http://schemas.microsoft.com/office/2006/documentManagement/types"/>
    <xsd:import namespace="http://schemas.microsoft.com/office/infopath/2007/PartnerControls"/>
    <xsd:element name="MediaLengthInSeconds" ma:index="8" nillable="true" ma:displayName="MediaLengthInSeconds" ma:hidden="true" ma:internalName="MediaLengthInSeconds" ma:readOnly="true">
      <xsd:simpleType>
        <xsd:restriction base="dms:Unknown"/>
      </xsd:simpleType>
    </xsd:element>
    <xsd:element name="MediaServiceObjectDetectorVersions" ma:index="9" nillable="true" ma:displayName="MediaServiceObjectDetectorVersions" ma:hidden="true" ma:indexed="true" ma:internalName="MediaServiceObjectDetectorVersions" ma:readOnly="true">
      <xsd:simpleType>
        <xsd:restriction base="dms:Text"/>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30141C-503B-4447-9A15-DA78F8F92E4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c907c3c-3396-4fbc-ba78-2286f8be8121"/>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FD34B68-00C0-4ACE-B344-2A413E8F18BE}">
  <ds:schemaRefs>
    <ds:schemaRef ds:uri="http://schemas.microsoft.com/sharepoint/v3/contenttype/forms"/>
  </ds:schemaRefs>
</ds:datastoreItem>
</file>

<file path=customXml/itemProps3.xml><?xml version="1.0" encoding="utf-8"?>
<ds:datastoreItem xmlns:ds="http://schemas.openxmlformats.org/officeDocument/2006/customXml" ds:itemID="{DDC0DAEA-1E42-4C2C-B2E2-1BA297E67F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07c3c-3396-4fbc-ba78-2286f8be81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JR_2023_indicatoren</vt:lpstr>
      <vt:lpstr>Definitie_indicatoren</vt:lpstr>
      <vt:lpstr>JR_2023_indicatoren!Afdruktitels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Delos, Filip</dc:creator>
  <cp:lastModifiedBy>Mertens Geert BZ</cp:lastModifiedBy>
  <cp:lastPrinted>2023-10-18T12:36:21Z</cp:lastPrinted>
  <dcterms:created xsi:type="dcterms:W3CDTF">2021-08-31T14:12:55Z</dcterms:created>
  <dcterms:modified xsi:type="dcterms:W3CDTF">2024-08-14T14:18:31Z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0x01010027D24F75508F71458EB6C8F7406D6E1A005D3499463BBB724ABF452C39EADE640A</vt:lpwstr>
  </property>
</Properties>
</file>