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12" activeTab="0"/>
  </bookViews>
  <sheets>
    <sheet name="formulier" sheetId="1" r:id="rId1"/>
  </sheets>
  <definedNames/>
  <calcPr fullCalcOnLoad="1"/>
</workbook>
</file>

<file path=xl/sharedStrings.xml><?xml version="1.0" encoding="utf-8"?>
<sst xmlns="http://schemas.openxmlformats.org/spreadsheetml/2006/main" count="39" uniqueCount="39">
  <si>
    <t xml:space="preserve">Waarvoor dient dit formulier?
Met dit formulier brengt u de MOD WVG - afdeling Personeel op de hoogte van de overuren, het nachtwerk of het weekendwerk dat u hebt gepresteerd. Bezorg dit formulier aan de MOD WVG - afdeling Personeel uiterlijk op de tiende dag van de maand die volgt op de verrichte prestaties. Als u bijvoorbeeld overuren hebt gepresteerd in april, dient u dit formulier uiterlijk op 10 mei in.
Dit formulier moet ook door uw lijnmanager worden ondertekend.
Waar vindt u meer informatie?
Meer informatie vindt u in het Vlaams personeelsstatuut van 13 januari 2006, artikel VII 28 - VII 32, en artikel VII 71.
</t>
  </si>
  <si>
    <t>Gegevens van de aanvrager</t>
  </si>
  <si>
    <t>voor- en achternaam</t>
  </si>
  <si>
    <t>afdeling</t>
  </si>
  <si>
    <t>personeelsnummer</t>
  </si>
  <si>
    <t>entiteit</t>
  </si>
  <si>
    <t>datum</t>
  </si>
  <si>
    <t>handtekening</t>
  </si>
  <si>
    <t xml:space="preserve">totaal gepresteerde uren </t>
  </si>
  <si>
    <t>totaal aantal overuren</t>
  </si>
  <si>
    <t xml:space="preserve">Beleidsdomein </t>
  </si>
  <si>
    <t>straat en nummer, postnummer en GEMEENTE</t>
  </si>
  <si>
    <t xml:space="preserve">E-mail: </t>
  </si>
  <si>
    <t xml:space="preserve">Website: </t>
  </si>
  <si>
    <t>In te vullen door de behandelende afdeling</t>
  </si>
  <si>
    <t>Ontvangstdatum</t>
  </si>
  <si>
    <t>Entiteit</t>
  </si>
  <si>
    <t>https://overheid.vlaanderen.be/woon-werkverkeer-elektrische-fiets</t>
  </si>
  <si>
    <t>Ondertekening van de aanvrager</t>
  </si>
  <si>
    <t>Ik verklaar op erewoord dat alle gegevens in dit formulier naar waarheid zijn ingevuld.</t>
  </si>
  <si>
    <t>Ik verbind mij ertoe om elke wijziging onmiddellijk aan het DCPA te melden.</t>
  </si>
  <si>
    <t>Dagen</t>
  </si>
  <si>
    <t>////////////////////////////////////////////////////////////////////////////////////////////////////////////////////////////////////////////////////////////////</t>
  </si>
  <si>
    <r>
      <t xml:space="preserve">
AGENTSCHAP                                                                              </t>
    </r>
    <r>
      <rPr>
        <b/>
        <sz val="10"/>
        <rFont val="Calibri"/>
        <family val="2"/>
      </rPr>
      <t xml:space="preserve">  </t>
    </r>
    <r>
      <rPr>
        <b/>
        <sz val="12"/>
        <rFont val="Calibri"/>
        <family val="2"/>
      </rPr>
      <t>Aanvraag fietsvergoeding</t>
    </r>
    <r>
      <rPr>
        <b/>
        <sz val="16"/>
        <rFont val="Calibri"/>
        <family val="2"/>
      </rPr>
      <t xml:space="preserve">
OVERHEIDSPERSONEEL</t>
    </r>
  </si>
  <si>
    <t>Overzicht voor occasioneel fietsgebruik</t>
  </si>
  <si>
    <t>Totaal kilometers</t>
  </si>
  <si>
    <t>Periode waarvoor je de occasionele fietsvergoeding aanvraagt</t>
  </si>
  <si>
    <t>Periode waarvoor je de permanente fietsvergoeding aanvraagt (maximum 1jaar)</t>
  </si>
  <si>
    <t xml:space="preserve">                                 maand(en) en jaar   </t>
  </si>
  <si>
    <t>Vul de onderstaande verklaring in.</t>
  </si>
  <si>
    <t xml:space="preserve">Waar kan je meer informatie terugvinden?
</t>
  </si>
  <si>
    <t>Meer informatie over de fietsvergoeding kan je terugvinden  in het Vlaams personeelsstatuut en op de website</t>
  </si>
  <si>
    <t>Met dit formulier vraag je een vergoeding aan voor het woon-werktraject dat je met de (elektrische) fiets of speedpedelec  aflegt. Vul dit formulier elektronisch in en bezorg dit uiterlijk de laatste dag van de maand volgend op de maand van de fietsvergoeding aan het Dienstencentrum Personeelsadministratie.</t>
  </si>
  <si>
    <t>1e dag van de maand en jaartal</t>
  </si>
  <si>
    <t>Kilometer heen en terug</t>
  </si>
  <si>
    <t>Kilometer per dag heen en terug</t>
  </si>
  <si>
    <t>Omschrijving occasioneel fietsgebruik :
-  Het personeelslid dat op minder dan 80% van het aantal dagen dat hij het woon-werktraject naar de standplaats aflegt, de (elektrische) fiets of de speedpedelec gebruikt.
- Personeelsleden die niet altijd hetzelfde traject afleggen
( Bij periode occasionele fietsvergoeding, eerste dag van de maand invullen en het maandoverzicht zal automatisch opgeladen worden + kilometer per dag invoeren).</t>
  </si>
  <si>
    <t xml:space="preserve">Omschrijving permanent fietsgebruik :
- Het personeelslid dat op tenminste 80% van het aantal dagen dat hij het woon-werktraject naar de standplaats aflegt de (elektrische) fiets of de speedpedelec gebruikt.
- Aanvraag kan gebeuren voor 1 maand of voor een langere periode met een maximum van 1 kalenderjaar. 
</t>
  </si>
  <si>
    <t>xx/xx/xxxx - xx/xx/xxxx</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</si>
</sst>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Ja&quot;;&quot;Ja&quot;;&quot;Nee&quot;"/>
    <numFmt numFmtId="173" formatCode="&quot;Waar&quot;;&quot;Waar&quot;;&quot;Niet waar&quot;"/>
    <numFmt numFmtId="174" formatCode="&quot;Aan&quot;;&quot;Aan&quot;;&quot;Uit&quot;"/>
    <numFmt numFmtId="175" formatCode="[$€-2]\ #.##000_);[Red]\([$€-2]\ #.##000\)"/>
    <numFmt numFmtId="176" formatCode="&quot;Waar&quot;;&quot;Waar&quot;;&quot;Onwaar&quot;"/>
    <numFmt numFmtId="177" formatCode="[$-813]dddd\ d\ mmmm\ yyyy"/>
    <numFmt numFmtId="178" formatCode="[$-813]d\ mmmm\ yyyy;@"/>
    <numFmt numFmtId="179" formatCode="mmmm\ yyyy"/>
    <numFmt numFmtId="180" formatCode="d/mm/yyyy;@"/>
    <numFmt numFmtId="181" formatCode="dddd\ d\ mmm"/>
    <numFmt numFmtId="182" formatCode="[h]:mm"/>
    <numFmt numFmtId="183" formatCode="[$-813]dddd\ d\ mmmm\ yyyy;@"/>
    <numFmt numFmtId="184" formatCode="dddd\ d\ mmmm"/>
    <numFmt numFmtId="185" formatCode="\-\ h:mm"/>
  </numFmts>
  <fonts count="61">
    <font>
      <sz val="10"/>
      <name val="Arial"/>
      <family val="0"/>
    </font>
    <font>
      <u val="single"/>
      <sz val="10"/>
      <color indexed="12"/>
      <name val="Arial"/>
      <family val="2"/>
    </font>
    <font>
      <u val="single"/>
      <sz val="10"/>
      <color indexed="36"/>
      <name val="Arial"/>
      <family val="2"/>
    </font>
    <font>
      <i/>
      <sz val="9"/>
      <name val="Calibri"/>
      <family val="2"/>
    </font>
    <font>
      <b/>
      <sz val="11"/>
      <name val="Calibri"/>
      <family val="2"/>
    </font>
    <font>
      <b/>
      <sz val="16"/>
      <name val="Calibri"/>
      <family val="2"/>
    </font>
    <font>
      <b/>
      <sz val="10"/>
      <name val="Calibri"/>
      <family val="2"/>
    </font>
    <font>
      <b/>
      <sz val="12"/>
      <name val="Calibri"/>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8"/>
      <name val="Calibri"/>
      <family val="2"/>
    </font>
    <font>
      <sz val="10"/>
      <name val="Calibri"/>
      <family val="2"/>
    </font>
    <font>
      <sz val="10"/>
      <color indexed="9"/>
      <name val="Calibri"/>
      <family val="2"/>
    </font>
    <font>
      <sz val="11"/>
      <name val="Calibri"/>
      <family val="2"/>
    </font>
    <font>
      <sz val="8"/>
      <name val="Calibri"/>
      <family val="2"/>
    </font>
    <font>
      <sz val="8"/>
      <color indexed="9"/>
      <name val="Calibri"/>
      <family val="2"/>
    </font>
    <font>
      <i/>
      <sz val="9"/>
      <color indexed="9"/>
      <name val="Calibri"/>
      <family val="2"/>
    </font>
    <font>
      <sz val="9"/>
      <name val="Calibri"/>
      <family val="2"/>
    </font>
    <font>
      <sz val="9"/>
      <color indexed="9"/>
      <name val="Calibri"/>
      <family val="2"/>
    </font>
    <font>
      <b/>
      <sz val="9"/>
      <name val="Calibri"/>
      <family val="2"/>
    </font>
    <font>
      <b/>
      <sz val="8"/>
      <name val="Calibri"/>
      <family val="2"/>
    </font>
    <font>
      <i/>
      <sz val="8"/>
      <color indexed="9"/>
      <name val="Calibri"/>
      <family val="2"/>
    </font>
    <font>
      <i/>
      <sz val="8"/>
      <name val="Calibri"/>
      <family val="2"/>
    </font>
    <font>
      <b/>
      <i/>
      <sz val="9"/>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0"/>
      <name val="Calibri"/>
      <family val="2"/>
    </font>
    <font>
      <sz val="8"/>
      <color theme="0"/>
      <name val="Calibri"/>
      <family val="2"/>
    </font>
    <font>
      <i/>
      <sz val="9"/>
      <color theme="0"/>
      <name val="Calibri"/>
      <family val="2"/>
    </font>
    <font>
      <sz val="9"/>
      <color theme="0"/>
      <name val="Calibri"/>
      <family val="2"/>
    </font>
    <font>
      <i/>
      <sz val="8"/>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2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0" borderId="3" applyNumberFormat="0" applyFill="0" applyAlignment="0" applyProtection="0"/>
    <xf numFmtId="0" fontId="2" fillId="0" borderId="0" applyNumberFormat="0" applyFill="0" applyBorder="0" applyAlignment="0" applyProtection="0"/>
    <xf numFmtId="0" fontId="44" fillId="28" borderId="0" applyNumberFormat="0" applyBorder="0" applyAlignment="0" applyProtection="0"/>
    <xf numFmtId="0" fontId="1" fillId="0" borderId="0" applyNumberFormat="0" applyFill="0" applyBorder="0" applyAlignment="0" applyProtection="0"/>
    <xf numFmtId="0" fontId="45"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0" fillId="31" borderId="7" applyNumberFormat="0" applyFont="0" applyAlignment="0" applyProtection="0"/>
    <xf numFmtId="0" fontId="50" fillId="32"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cellStyleXfs>
  <cellXfs count="139">
    <xf numFmtId="0" fontId="0" fillId="0" borderId="0" xfId="0" applyAlignment="1">
      <alignment/>
    </xf>
    <xf numFmtId="0" fontId="25" fillId="0" borderId="0" xfId="0" applyFont="1" applyBorder="1" applyAlignment="1">
      <alignment vertical="top" wrapText="1"/>
    </xf>
    <xf numFmtId="0" fontId="26" fillId="0" borderId="0" xfId="0" applyFont="1" applyAlignment="1">
      <alignment/>
    </xf>
    <xf numFmtId="0" fontId="26" fillId="33" borderId="0" xfId="0" applyFont="1" applyFill="1" applyAlignment="1">
      <alignment/>
    </xf>
    <xf numFmtId="0" fontId="56" fillId="33" borderId="0" xfId="0" applyFont="1" applyFill="1" applyAlignment="1">
      <alignment/>
    </xf>
    <xf numFmtId="0" fontId="28" fillId="0" borderId="0" xfId="0" applyFont="1" applyBorder="1" applyAlignment="1">
      <alignment vertical="top"/>
    </xf>
    <xf numFmtId="0" fontId="26" fillId="0" borderId="0" xfId="0" applyFont="1" applyAlignment="1">
      <alignment vertical="top"/>
    </xf>
    <xf numFmtId="0" fontId="26" fillId="33" borderId="0" xfId="0" applyFont="1" applyFill="1" applyAlignment="1">
      <alignment vertical="top"/>
    </xf>
    <xf numFmtId="0" fontId="56" fillId="33" borderId="0" xfId="0" applyFont="1" applyFill="1" applyAlignment="1">
      <alignment vertical="top"/>
    </xf>
    <xf numFmtId="0" fontId="28" fillId="0" borderId="0" xfId="0" applyFont="1" applyAlignment="1">
      <alignment/>
    </xf>
    <xf numFmtId="0" fontId="28" fillId="0" borderId="0" xfId="44" applyFont="1" applyBorder="1" applyAlignment="1" applyProtection="1">
      <alignment vertical="top"/>
      <protection/>
    </xf>
    <xf numFmtId="0" fontId="3" fillId="0" borderId="0" xfId="0" applyFont="1" applyAlignment="1">
      <alignment horizontal="right"/>
    </xf>
    <xf numFmtId="0" fontId="4" fillId="0" borderId="0" xfId="0" applyFont="1" applyAlignment="1">
      <alignment/>
    </xf>
    <xf numFmtId="0" fontId="11" fillId="34" borderId="0" xfId="0" applyFont="1" applyFill="1" applyAlignment="1">
      <alignment vertical="top"/>
    </xf>
    <xf numFmtId="0" fontId="29" fillId="33" borderId="0" xfId="0" applyFont="1" applyFill="1" applyAlignment="1">
      <alignment/>
    </xf>
    <xf numFmtId="0" fontId="57" fillId="33" borderId="0" xfId="0" applyFont="1" applyFill="1" applyAlignment="1">
      <alignment/>
    </xf>
    <xf numFmtId="0" fontId="29" fillId="0" borderId="0" xfId="0" applyFont="1" applyAlignment="1">
      <alignment/>
    </xf>
    <xf numFmtId="0" fontId="4" fillId="0" borderId="0" xfId="0" applyFont="1" applyFill="1" applyAlignment="1">
      <alignment/>
    </xf>
    <xf numFmtId="0" fontId="11" fillId="0" borderId="0" xfId="0" applyFont="1" applyFill="1" applyAlignment="1">
      <alignment vertical="top"/>
    </xf>
    <xf numFmtId="0" fontId="30" fillId="0" borderId="0" xfId="0" applyFont="1" applyFill="1" applyAlignment="1">
      <alignment/>
    </xf>
    <xf numFmtId="0" fontId="28" fillId="0" borderId="0" xfId="0" applyFont="1" applyBorder="1" applyAlignment="1">
      <alignment/>
    </xf>
    <xf numFmtId="0" fontId="28" fillId="0" borderId="0" xfId="0" applyFont="1" applyBorder="1" applyAlignment="1">
      <alignment horizontal="right"/>
    </xf>
    <xf numFmtId="0" fontId="28" fillId="0" borderId="0" xfId="0" applyFont="1" applyAlignment="1">
      <alignment/>
    </xf>
    <xf numFmtId="3" fontId="28" fillId="0" borderId="0" xfId="0" applyNumberFormat="1" applyFont="1" applyBorder="1" applyAlignment="1">
      <alignment horizontal="right"/>
    </xf>
    <xf numFmtId="3" fontId="40" fillId="33" borderId="0" xfId="0" applyNumberFormat="1" applyFont="1" applyFill="1" applyBorder="1" applyAlignment="1">
      <alignment horizontal="left"/>
    </xf>
    <xf numFmtId="3" fontId="28" fillId="0" borderId="0" xfId="0" applyNumberFormat="1" applyFont="1" applyBorder="1" applyAlignment="1">
      <alignment horizontal="left"/>
    </xf>
    <xf numFmtId="182" fontId="56" fillId="0" borderId="0" xfId="0" applyNumberFormat="1" applyFont="1" applyAlignment="1">
      <alignment vertical="center"/>
    </xf>
    <xf numFmtId="3" fontId="40" fillId="0" borderId="0" xfId="0" applyNumberFormat="1" applyFont="1" applyBorder="1" applyAlignment="1">
      <alignment horizontal="left"/>
    </xf>
    <xf numFmtId="14" fontId="28" fillId="0" borderId="0" xfId="0" applyNumberFormat="1" applyFont="1" applyBorder="1" applyAlignment="1">
      <alignment horizontal="right"/>
    </xf>
    <xf numFmtId="20" fontId="40" fillId="0" borderId="0" xfId="0" applyNumberFormat="1" applyFont="1" applyBorder="1" applyAlignment="1">
      <alignment horizontal="right"/>
    </xf>
    <xf numFmtId="0" fontId="3" fillId="0" borderId="0" xfId="0" applyFont="1" applyAlignment="1">
      <alignment horizontal="center" vertical="top" wrapText="1"/>
    </xf>
    <xf numFmtId="0" fontId="3" fillId="0" borderId="0" xfId="0" applyFont="1" applyFill="1" applyAlignment="1">
      <alignment horizontal="center" vertical="top" wrapText="1"/>
    </xf>
    <xf numFmtId="0" fontId="58"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29" fillId="0" borderId="0" xfId="0" applyFont="1" applyFill="1" applyAlignment="1">
      <alignment/>
    </xf>
    <xf numFmtId="0" fontId="4" fillId="0" borderId="0" xfId="0" applyFont="1" applyBorder="1" applyAlignment="1">
      <alignment vertical="center"/>
    </xf>
    <xf numFmtId="0" fontId="4" fillId="0" borderId="0" xfId="0" applyFont="1" applyBorder="1" applyAlignment="1">
      <alignment horizontal="left" vertical="top"/>
    </xf>
    <xf numFmtId="0" fontId="57" fillId="0" borderId="0" xfId="0" applyFont="1" applyFill="1" applyBorder="1" applyAlignment="1">
      <alignment vertical="center"/>
    </xf>
    <xf numFmtId="0" fontId="29" fillId="0" borderId="0" xfId="0" applyFont="1" applyFill="1" applyBorder="1" applyAlignment="1">
      <alignment vertical="center"/>
    </xf>
    <xf numFmtId="0" fontId="29" fillId="33" borderId="0" xfId="0" applyFont="1" applyFill="1" applyBorder="1" applyAlignment="1">
      <alignment vertical="center"/>
    </xf>
    <xf numFmtId="0" fontId="57" fillId="33" borderId="0" xfId="0" applyFont="1" applyFill="1" applyBorder="1" applyAlignment="1">
      <alignment vertical="center"/>
    </xf>
    <xf numFmtId="0" fontId="29" fillId="0" borderId="0" xfId="0" applyFont="1" applyBorder="1" applyAlignment="1">
      <alignment vertical="center"/>
    </xf>
    <xf numFmtId="20" fontId="29" fillId="0" borderId="0" xfId="0" applyNumberFormat="1" applyFont="1" applyBorder="1" applyAlignment="1">
      <alignment vertical="center"/>
    </xf>
    <xf numFmtId="185" fontId="29" fillId="0" borderId="0" xfId="0" applyNumberFormat="1" applyFont="1" applyBorder="1" applyAlignment="1">
      <alignment vertical="center"/>
    </xf>
    <xf numFmtId="0" fontId="4" fillId="0" borderId="0" xfId="0" applyFont="1" applyFill="1" applyBorder="1" applyAlignment="1">
      <alignment horizontal="left" vertical="top"/>
    </xf>
    <xf numFmtId="0" fontId="42" fillId="33" borderId="0" xfId="0" applyFont="1" applyFill="1" applyBorder="1" applyAlignment="1">
      <alignment horizontal="left" vertical="top"/>
    </xf>
    <xf numFmtId="0" fontId="4" fillId="0" borderId="0" xfId="0" applyFont="1" applyBorder="1" applyAlignment="1">
      <alignment/>
    </xf>
    <xf numFmtId="0" fontId="32" fillId="0" borderId="0" xfId="0" applyFont="1" applyBorder="1" applyAlignment="1">
      <alignment/>
    </xf>
    <xf numFmtId="3" fontId="59" fillId="0" borderId="0" xfId="0" applyNumberFormat="1" applyFont="1" applyFill="1" applyBorder="1" applyAlignment="1">
      <alignment horizontal="left"/>
    </xf>
    <xf numFmtId="3" fontId="32" fillId="0" borderId="0" xfId="0" applyNumberFormat="1" applyFont="1" applyFill="1" applyBorder="1" applyAlignment="1">
      <alignment horizontal="left"/>
    </xf>
    <xf numFmtId="20" fontId="32" fillId="0" borderId="0" xfId="0" applyNumberFormat="1" applyFont="1" applyFill="1" applyBorder="1" applyAlignment="1">
      <alignment horizontal="right"/>
    </xf>
    <xf numFmtId="0" fontId="29" fillId="33" borderId="0" xfId="0" applyFont="1" applyFill="1" applyBorder="1" applyAlignment="1">
      <alignment/>
    </xf>
    <xf numFmtId="20" fontId="40" fillId="33" borderId="0" xfId="0" applyNumberFormat="1" applyFont="1" applyFill="1" applyBorder="1" applyAlignment="1">
      <alignment/>
    </xf>
    <xf numFmtId="20" fontId="29" fillId="0" borderId="0" xfId="0" applyNumberFormat="1" applyFont="1" applyBorder="1" applyAlignment="1">
      <alignment/>
    </xf>
    <xf numFmtId="0" fontId="29" fillId="0" borderId="0" xfId="0" applyFont="1" applyBorder="1" applyAlignment="1">
      <alignment/>
    </xf>
    <xf numFmtId="20" fontId="59" fillId="0" borderId="0" xfId="0" applyNumberFormat="1" applyFont="1" applyFill="1" applyBorder="1" applyAlignment="1">
      <alignment/>
    </xf>
    <xf numFmtId="182" fontId="29" fillId="0" borderId="0" xfId="0" applyNumberFormat="1" applyFont="1" applyBorder="1" applyAlignment="1">
      <alignment/>
    </xf>
    <xf numFmtId="20" fontId="28" fillId="33" borderId="0" xfId="0" applyNumberFormat="1" applyFont="1" applyFill="1" applyBorder="1" applyAlignment="1">
      <alignment/>
    </xf>
    <xf numFmtId="0" fontId="34" fillId="0" borderId="0" xfId="0" applyFont="1" applyBorder="1" applyAlignment="1">
      <alignment/>
    </xf>
    <xf numFmtId="181" fontId="28" fillId="0" borderId="0" xfId="0" applyNumberFormat="1" applyFont="1" applyBorder="1" applyAlignment="1">
      <alignment horizontal="left"/>
    </xf>
    <xf numFmtId="20" fontId="4" fillId="0" borderId="0" xfId="0" applyNumberFormat="1" applyFont="1" applyBorder="1" applyAlignment="1">
      <alignment horizontal="right"/>
    </xf>
    <xf numFmtId="20" fontId="28" fillId="0" borderId="0" xfId="0" applyNumberFormat="1" applyFont="1" applyBorder="1" applyAlignment="1">
      <alignment/>
    </xf>
    <xf numFmtId="20" fontId="28" fillId="0" borderId="0" xfId="0" applyNumberFormat="1" applyFont="1" applyBorder="1" applyAlignment="1">
      <alignment horizontal="right"/>
    </xf>
    <xf numFmtId="3" fontId="42" fillId="33" borderId="0" xfId="0" applyNumberFormat="1" applyFont="1" applyFill="1" applyBorder="1" applyAlignment="1">
      <alignment horizontal="left"/>
    </xf>
    <xf numFmtId="3" fontId="34" fillId="0" borderId="0" xfId="0" applyNumberFormat="1" applyFont="1" applyFill="1" applyBorder="1" applyAlignment="1">
      <alignment horizontal="left"/>
    </xf>
    <xf numFmtId="20" fontId="34" fillId="0" borderId="0" xfId="0" applyNumberFormat="1" applyFont="1" applyFill="1" applyBorder="1" applyAlignment="1">
      <alignment horizontal="right"/>
    </xf>
    <xf numFmtId="0" fontId="35" fillId="33" borderId="0" xfId="0" applyFont="1" applyFill="1" applyBorder="1" applyAlignment="1">
      <alignment/>
    </xf>
    <xf numFmtId="20" fontId="42" fillId="33" borderId="0" xfId="0" applyNumberFormat="1" applyFont="1" applyFill="1" applyBorder="1" applyAlignment="1">
      <alignment/>
    </xf>
    <xf numFmtId="0" fontId="35" fillId="0" borderId="0" xfId="0" applyFont="1" applyBorder="1" applyAlignment="1">
      <alignment/>
    </xf>
    <xf numFmtId="0" fontId="57" fillId="33" borderId="0" xfId="0" applyFont="1" applyFill="1" applyBorder="1" applyAlignment="1">
      <alignment/>
    </xf>
    <xf numFmtId="0" fontId="29" fillId="0" borderId="0" xfId="0" applyFont="1" applyBorder="1" applyAlignment="1">
      <alignment/>
    </xf>
    <xf numFmtId="0" fontId="4" fillId="0" borderId="0" xfId="0" applyFont="1" applyFill="1" applyAlignment="1">
      <alignment horizontal="left" vertical="top"/>
    </xf>
    <xf numFmtId="0" fontId="42" fillId="33" borderId="0" xfId="0" applyFont="1" applyFill="1" applyAlignment="1">
      <alignment horizontal="left" vertical="top"/>
    </xf>
    <xf numFmtId="3" fontId="35" fillId="0" borderId="0" xfId="0" applyNumberFormat="1" applyFont="1" applyBorder="1" applyAlignment="1">
      <alignment/>
    </xf>
    <xf numFmtId="0" fontId="60" fillId="33" borderId="0" xfId="0" applyFont="1" applyFill="1" applyBorder="1" applyAlignment="1">
      <alignment/>
    </xf>
    <xf numFmtId="0" fontId="37" fillId="0" borderId="0" xfId="0" applyFont="1" applyBorder="1" applyAlignment="1">
      <alignment/>
    </xf>
    <xf numFmtId="0" fontId="57" fillId="33" borderId="0" xfId="0" applyFont="1" applyFill="1" applyBorder="1" applyAlignment="1">
      <alignment/>
    </xf>
    <xf numFmtId="0" fontId="26" fillId="0" borderId="0" xfId="0" applyFont="1" applyBorder="1" applyAlignment="1">
      <alignment/>
    </xf>
    <xf numFmtId="0" fontId="4" fillId="0" borderId="0" xfId="0" applyFont="1" applyFill="1" applyBorder="1" applyAlignment="1">
      <alignment/>
    </xf>
    <xf numFmtId="0" fontId="35" fillId="0" borderId="0" xfId="0" applyFont="1" applyFill="1" applyBorder="1" applyAlignment="1">
      <alignment/>
    </xf>
    <xf numFmtId="0" fontId="29" fillId="0" borderId="0" xfId="0" applyFont="1" applyFill="1" applyBorder="1" applyAlignment="1">
      <alignment/>
    </xf>
    <xf numFmtId="0" fontId="3" fillId="0" borderId="0" xfId="0" applyFont="1" applyFill="1" applyBorder="1" applyAlignment="1">
      <alignment/>
    </xf>
    <xf numFmtId="3" fontId="35" fillId="0" borderId="0" xfId="0" applyNumberFormat="1" applyFont="1" applyFill="1" applyBorder="1" applyAlignment="1">
      <alignment/>
    </xf>
    <xf numFmtId="0" fontId="28" fillId="0" borderId="0" xfId="0" applyFont="1" applyFill="1" applyBorder="1" applyAlignment="1">
      <alignment/>
    </xf>
    <xf numFmtId="3" fontId="4" fillId="0" borderId="0" xfId="0" applyNumberFormat="1" applyFont="1" applyFill="1" applyBorder="1" applyAlignment="1">
      <alignment/>
    </xf>
    <xf numFmtId="0" fontId="3" fillId="0" borderId="0" xfId="0" applyFont="1" applyAlignment="1">
      <alignment horizontal="left" vertical="top" wrapText="1"/>
    </xf>
    <xf numFmtId="0" fontId="1" fillId="33" borderId="0" xfId="44" applyFill="1" applyAlignment="1" applyProtection="1">
      <alignment/>
      <protection/>
    </xf>
    <xf numFmtId="0" fontId="4" fillId="0" borderId="0" xfId="0" applyFont="1" applyAlignment="1">
      <alignment/>
    </xf>
    <xf numFmtId="1" fontId="32" fillId="0" borderId="10" xfId="0" applyNumberFormat="1" applyFont="1" applyFill="1" applyBorder="1" applyAlignment="1">
      <alignment horizontal="right"/>
    </xf>
    <xf numFmtId="1" fontId="32" fillId="0" borderId="11" xfId="0" applyNumberFormat="1" applyFont="1" applyFill="1" applyBorder="1" applyAlignment="1">
      <alignment horizontal="right"/>
    </xf>
    <xf numFmtId="20" fontId="4" fillId="0" borderId="0" xfId="0" applyNumberFormat="1" applyFont="1" applyBorder="1" applyAlignment="1">
      <alignment/>
    </xf>
    <xf numFmtId="182" fontId="34" fillId="0" borderId="0" xfId="0" applyNumberFormat="1" applyFont="1" applyFill="1" applyBorder="1" applyAlignment="1">
      <alignment horizontal="right"/>
    </xf>
    <xf numFmtId="0" fontId="3" fillId="0" borderId="0" xfId="0" applyFont="1" applyAlignment="1">
      <alignment vertical="center" wrapText="1"/>
    </xf>
    <xf numFmtId="0" fontId="0" fillId="0" borderId="0" xfId="0" applyFont="1" applyFill="1" applyAlignment="1">
      <alignment vertical="top"/>
    </xf>
    <xf numFmtId="0" fontId="26" fillId="0" borderId="0" xfId="0" applyFont="1" applyFill="1" applyAlignment="1">
      <alignment vertical="top"/>
    </xf>
    <xf numFmtId="0" fontId="26" fillId="0" borderId="0" xfId="0" applyFont="1" applyFill="1" applyBorder="1" applyAlignment="1">
      <alignment vertical="top"/>
    </xf>
    <xf numFmtId="0" fontId="56" fillId="0" borderId="0" xfId="0" applyFont="1" applyFill="1" applyAlignment="1">
      <alignment vertical="top"/>
    </xf>
    <xf numFmtId="0" fontId="28" fillId="0" borderId="0" xfId="0" applyFont="1" applyFill="1" applyAlignment="1">
      <alignment vertical="top"/>
    </xf>
    <xf numFmtId="1" fontId="7" fillId="0" borderId="0" xfId="0" applyNumberFormat="1" applyFont="1" applyFill="1" applyBorder="1" applyAlignment="1">
      <alignment horizontal="right"/>
    </xf>
    <xf numFmtId="0" fontId="28" fillId="0" borderId="0" xfId="0" applyFont="1" applyAlignment="1">
      <alignment vertical="top" wrapText="1"/>
    </xf>
    <xf numFmtId="0" fontId="3" fillId="0" borderId="0" xfId="0" applyFont="1" applyAlignment="1">
      <alignment vertical="top" wrapText="1"/>
    </xf>
    <xf numFmtId="184" fontId="32" fillId="33" borderId="0" xfId="0" applyNumberFormat="1" applyFont="1" applyFill="1" applyBorder="1" applyAlignment="1">
      <alignment horizontal="left"/>
    </xf>
    <xf numFmtId="0" fontId="28" fillId="0" borderId="0" xfId="0" applyFont="1" applyBorder="1" applyAlignment="1">
      <alignment horizontal="right"/>
    </xf>
    <xf numFmtId="0" fontId="32" fillId="0" borderId="11" xfId="0" applyFont="1" applyFill="1" applyBorder="1" applyAlignment="1" applyProtection="1">
      <alignment/>
      <protection locked="0"/>
    </xf>
    <xf numFmtId="0" fontId="11" fillId="34" borderId="0" xfId="0" applyFont="1" applyFill="1" applyAlignment="1">
      <alignment horizontal="left" vertical="top"/>
    </xf>
    <xf numFmtId="0" fontId="3" fillId="0" borderId="0" xfId="0" applyFont="1" applyAlignment="1">
      <alignment horizontal="left" vertical="top" wrapText="1"/>
    </xf>
    <xf numFmtId="0" fontId="28" fillId="0" borderId="0" xfId="0" applyFont="1" applyAlignment="1">
      <alignment horizontal="right" vertical="top" wrapText="1"/>
    </xf>
    <xf numFmtId="0" fontId="32" fillId="0" borderId="10" xfId="0" applyFont="1" applyFill="1" applyBorder="1" applyAlignment="1" applyProtection="1">
      <alignment horizontal="center"/>
      <protection locked="0"/>
    </xf>
    <xf numFmtId="0" fontId="4" fillId="0" borderId="0" xfId="0" applyFont="1" applyFill="1" applyAlignment="1">
      <alignment vertical="top"/>
    </xf>
    <xf numFmtId="181" fontId="7" fillId="0" borderId="0" xfId="0" applyNumberFormat="1" applyFont="1" applyBorder="1" applyAlignment="1">
      <alignment horizontal="left"/>
    </xf>
    <xf numFmtId="0" fontId="4" fillId="0" borderId="0" xfId="0" applyFont="1" applyBorder="1" applyAlignment="1">
      <alignment horizontal="left" vertical="top"/>
    </xf>
    <xf numFmtId="0" fontId="28" fillId="0" borderId="12" xfId="0" applyFont="1" applyBorder="1" applyAlignment="1">
      <alignment vertical="top"/>
    </xf>
    <xf numFmtId="0" fontId="28" fillId="0" borderId="13" xfId="0" applyFont="1" applyBorder="1" applyAlignment="1">
      <alignment vertical="top"/>
    </xf>
    <xf numFmtId="0" fontId="28" fillId="0" borderId="14" xfId="0" applyFont="1" applyBorder="1" applyAlignment="1">
      <alignment vertical="top"/>
    </xf>
    <xf numFmtId="0" fontId="28" fillId="0" borderId="15" xfId="0" applyFont="1" applyBorder="1" applyAlignment="1">
      <alignment vertical="top"/>
    </xf>
    <xf numFmtId="0" fontId="28" fillId="0" borderId="16" xfId="0" applyFont="1" applyBorder="1" applyAlignment="1">
      <alignment vertical="top"/>
    </xf>
    <xf numFmtId="0" fontId="28" fillId="0" borderId="17" xfId="0" applyFont="1" applyBorder="1" applyAlignment="1">
      <alignment vertical="top"/>
    </xf>
    <xf numFmtId="0" fontId="4" fillId="0" borderId="0" xfId="0" applyFont="1" applyAlignment="1">
      <alignment horizontal="left" vertical="top" wrapText="1"/>
    </xf>
    <xf numFmtId="0" fontId="7" fillId="0" borderId="0" xfId="0" applyFont="1" applyFill="1" applyAlignment="1">
      <alignment horizontal="left" vertical="top"/>
    </xf>
    <xf numFmtId="0" fontId="7" fillId="0" borderId="18" xfId="0" applyFont="1" applyBorder="1" applyAlignment="1">
      <alignment horizontal="left" vertical="center"/>
    </xf>
    <xf numFmtId="0" fontId="7" fillId="0" borderId="0" xfId="0" applyFont="1" applyBorder="1" applyAlignment="1">
      <alignment horizontal="left" vertical="center"/>
    </xf>
    <xf numFmtId="0" fontId="11" fillId="34" borderId="0" xfId="0" applyFont="1" applyFill="1" applyAlignment="1">
      <alignment vertical="top"/>
    </xf>
    <xf numFmtId="0" fontId="38" fillId="0" borderId="0" xfId="0" applyFont="1" applyAlignment="1">
      <alignment horizontal="left" vertical="top" wrapText="1" shrinkToFit="1"/>
    </xf>
    <xf numFmtId="0" fontId="1" fillId="0" borderId="0" xfId="44" applyAlignment="1" applyProtection="1">
      <alignment horizontal="left" vertical="top" wrapText="1"/>
      <protection/>
    </xf>
    <xf numFmtId="0" fontId="7" fillId="0" borderId="19" xfId="0" applyFont="1" applyBorder="1" applyAlignment="1">
      <alignment horizontal="left" vertical="top"/>
    </xf>
    <xf numFmtId="0" fontId="7" fillId="0" borderId="20" xfId="0" applyFont="1" applyBorder="1" applyAlignment="1">
      <alignment horizontal="left" vertical="top"/>
    </xf>
    <xf numFmtId="179" fontId="32" fillId="0" borderId="10" xfId="0" applyNumberFormat="1" applyFont="1" applyFill="1" applyBorder="1" applyAlignment="1" applyProtection="1">
      <alignment horizontal="left"/>
      <protection locked="0"/>
    </xf>
    <xf numFmtId="0" fontId="28" fillId="0" borderId="0" xfId="0" applyFont="1" applyAlignment="1">
      <alignment horizontal="left" vertical="top" wrapText="1"/>
    </xf>
    <xf numFmtId="0" fontId="28" fillId="0" borderId="11" xfId="0" applyFont="1" applyFill="1" applyBorder="1" applyAlignment="1" applyProtection="1">
      <alignment horizontal="left"/>
      <protection locked="0"/>
    </xf>
    <xf numFmtId="14" fontId="28" fillId="0" borderId="0" xfId="0" applyNumberFormat="1" applyFont="1" applyBorder="1" applyAlignment="1">
      <alignment horizontal="right"/>
    </xf>
    <xf numFmtId="0" fontId="4" fillId="0" borderId="0" xfId="0" applyFont="1" applyFill="1" applyBorder="1" applyAlignment="1">
      <alignment vertical="top"/>
    </xf>
    <xf numFmtId="20" fontId="32" fillId="0" borderId="0" xfId="0" applyNumberFormat="1" applyFont="1" applyFill="1" applyBorder="1" applyAlignment="1" applyProtection="1">
      <alignment horizontal="center"/>
      <protection locked="0"/>
    </xf>
    <xf numFmtId="0" fontId="3" fillId="0" borderId="0" xfId="0" applyFont="1" applyAlignment="1">
      <alignment horizontal="left" vertical="top" wrapText="1" shrinkToFit="1"/>
    </xf>
    <xf numFmtId="0" fontId="3" fillId="0" borderId="0" xfId="0" applyFont="1" applyAlignment="1">
      <alignment horizontal="center" vertical="center" wrapText="1"/>
    </xf>
    <xf numFmtId="0" fontId="5" fillId="0" borderId="0" xfId="0" applyFont="1" applyBorder="1" applyAlignment="1">
      <alignment horizontal="left" vertical="top" wrapText="1"/>
    </xf>
    <xf numFmtId="0" fontId="3" fillId="0" borderId="0" xfId="0" applyFont="1" applyFill="1" applyAlignment="1">
      <alignment horizontal="left" vertical="center" wrapText="1"/>
    </xf>
    <xf numFmtId="0" fontId="6" fillId="0" borderId="0" xfId="0" applyFont="1" applyFill="1" applyAlignment="1">
      <alignment horizontal="left" vertical="center" wrapText="1"/>
    </xf>
    <xf numFmtId="0" fontId="26" fillId="0" borderId="0" xfId="0" applyFont="1" applyBorder="1" applyAlignment="1">
      <alignment vertical="top"/>
    </xf>
    <xf numFmtId="0" fontId="3" fillId="0" borderId="0" xfId="44" applyFont="1" applyFill="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169</xdr:row>
      <xdr:rowOff>104775</xdr:rowOff>
    </xdr:from>
    <xdr:to>
      <xdr:col>3</xdr:col>
      <xdr:colOff>123825</xdr:colOff>
      <xdr:row>173</xdr:row>
      <xdr:rowOff>133350</xdr:rowOff>
    </xdr:to>
    <xdr:pic>
      <xdr:nvPicPr>
        <xdr:cNvPr id="1" name="Afbeelding 2" descr="Logo VO"/>
        <xdr:cNvPicPr preferRelativeResize="1">
          <a:picLocks noChangeAspect="1"/>
        </xdr:cNvPicPr>
      </xdr:nvPicPr>
      <xdr:blipFill>
        <a:blip r:embed="rId1"/>
        <a:stretch>
          <a:fillRect/>
        </a:stretch>
      </xdr:blipFill>
      <xdr:spPr>
        <a:xfrm>
          <a:off x="438150" y="32251650"/>
          <a:ext cx="125730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overheid.vlaanderen.be/woon-werkverkeer-elektrische-fiets" TargetMode="External" /><Relationship Id="rId2" Type="http://schemas.openxmlformats.org/officeDocument/2006/relationships/hyperlink" Target="https://overheid.vlaanderen.be/woon-werkverkeer-elektrische-fiets"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82"/>
  <sheetViews>
    <sheetView showGridLines="0" tabSelected="1" zoomScalePageLayoutView="0" workbookViewId="0" topLeftCell="A17">
      <selection activeCell="R25" sqref="R25"/>
    </sheetView>
  </sheetViews>
  <sheetFormatPr defaultColWidth="9.140625" defaultRowHeight="12.75"/>
  <cols>
    <col min="1" max="2" width="2.7109375" style="16" customWidth="1"/>
    <col min="3" max="3" width="18.140625" style="16" customWidth="1"/>
    <col min="4" max="4" width="2.140625" style="16" customWidth="1"/>
    <col min="5" max="5" width="8.421875" style="16" customWidth="1"/>
    <col min="6" max="6" width="1.7109375" style="16" customWidth="1"/>
    <col min="7" max="7" width="3.28125" style="16" customWidth="1"/>
    <col min="8" max="8" width="4.28125" style="15" customWidth="1"/>
    <col min="9" max="9" width="15.28125" style="16" customWidth="1"/>
    <col min="10" max="10" width="2.421875" style="16" customWidth="1"/>
    <col min="11" max="11" width="15.8515625" style="16" customWidth="1"/>
    <col min="12" max="12" width="2.421875" style="16" customWidth="1"/>
    <col min="13" max="13" width="15.7109375" style="16" customWidth="1"/>
    <col min="14" max="14" width="2.00390625" style="16" customWidth="1"/>
    <col min="15" max="15" width="13.140625" style="16" customWidth="1"/>
    <col min="16" max="16" width="9.140625" style="14" customWidth="1"/>
    <col min="17" max="17" width="9.140625" style="15" customWidth="1"/>
    <col min="18" max="20" width="9.140625" style="16" customWidth="1"/>
    <col min="21" max="21" width="13.7109375" style="16" customWidth="1"/>
    <col min="22" max="16384" width="9.140625" style="16" customWidth="1"/>
  </cols>
  <sheetData>
    <row r="1" spans="1:17" s="2" customFormat="1" ht="65.25" customHeight="1">
      <c r="A1" s="1"/>
      <c r="B1" s="134" t="s">
        <v>23</v>
      </c>
      <c r="C1" s="134"/>
      <c r="D1" s="134"/>
      <c r="E1" s="134"/>
      <c r="F1" s="134"/>
      <c r="G1" s="134"/>
      <c r="H1" s="134"/>
      <c r="I1" s="134"/>
      <c r="J1" s="134"/>
      <c r="K1" s="134"/>
      <c r="L1" s="134"/>
      <c r="M1" s="134"/>
      <c r="N1" s="134"/>
      <c r="P1" s="3"/>
      <c r="Q1" s="4"/>
    </row>
    <row r="2" spans="1:17" s="6" customFormat="1" ht="21" customHeight="1">
      <c r="A2" s="5"/>
      <c r="B2" s="133" t="s">
        <v>22</v>
      </c>
      <c r="C2" s="133"/>
      <c r="D2" s="133"/>
      <c r="E2" s="133"/>
      <c r="F2" s="133"/>
      <c r="G2" s="133"/>
      <c r="H2" s="133"/>
      <c r="I2" s="133"/>
      <c r="J2" s="133"/>
      <c r="K2" s="133"/>
      <c r="L2" s="133"/>
      <c r="M2" s="133"/>
      <c r="N2" s="133"/>
      <c r="O2" s="133"/>
      <c r="P2" s="7"/>
      <c r="Q2" s="8"/>
    </row>
    <row r="3" spans="2:17" s="6" customFormat="1" ht="12.75" customHeight="1">
      <c r="B3" s="93" t="s">
        <v>10</v>
      </c>
      <c r="C3" s="94"/>
      <c r="D3" s="94"/>
      <c r="E3" s="94"/>
      <c r="F3" s="94"/>
      <c r="G3" s="95"/>
      <c r="H3" s="96"/>
      <c r="I3" s="94"/>
      <c r="J3" s="92"/>
      <c r="K3" s="92"/>
      <c r="M3" s="135" t="s">
        <v>14</v>
      </c>
      <c r="N3" s="135"/>
      <c r="O3" s="135"/>
      <c r="P3" s="7"/>
      <c r="Q3" s="8"/>
    </row>
    <row r="4" spans="2:17" s="6" customFormat="1" ht="12.75" customHeight="1">
      <c r="B4" s="93" t="s">
        <v>16</v>
      </c>
      <c r="C4" s="94"/>
      <c r="D4" s="94"/>
      <c r="E4" s="94"/>
      <c r="F4" s="94"/>
      <c r="G4" s="94"/>
      <c r="H4" s="96"/>
      <c r="I4" s="94"/>
      <c r="J4" s="92"/>
      <c r="K4" s="92"/>
      <c r="M4" s="136" t="s">
        <v>15</v>
      </c>
      <c r="N4" s="135"/>
      <c r="O4" s="135"/>
      <c r="P4" s="7"/>
      <c r="Q4" s="8"/>
    </row>
    <row r="5" spans="2:17" s="6" customFormat="1" ht="12.75" customHeight="1">
      <c r="B5" s="97" t="s">
        <v>11</v>
      </c>
      <c r="C5" s="94"/>
      <c r="D5" s="94"/>
      <c r="E5" s="94"/>
      <c r="F5" s="94"/>
      <c r="G5" s="94"/>
      <c r="H5" s="96"/>
      <c r="I5" s="94"/>
      <c r="J5" s="9"/>
      <c r="M5" s="9"/>
      <c r="P5" s="7"/>
      <c r="Q5" s="8"/>
    </row>
    <row r="6" spans="2:17" s="6" customFormat="1" ht="12.75" customHeight="1">
      <c r="B6" s="97" t="s">
        <v>12</v>
      </c>
      <c r="C6" s="94"/>
      <c r="D6" s="94"/>
      <c r="E6" s="94"/>
      <c r="F6" s="94"/>
      <c r="G6" s="94"/>
      <c r="H6" s="96"/>
      <c r="I6" s="94"/>
      <c r="J6" s="137"/>
      <c r="K6" s="137"/>
      <c r="M6" s="111"/>
      <c r="N6" s="112"/>
      <c r="P6" s="7"/>
      <c r="Q6" s="8"/>
    </row>
    <row r="7" spans="2:17" s="6" customFormat="1" ht="15" customHeight="1">
      <c r="B7" s="97" t="s">
        <v>13</v>
      </c>
      <c r="C7" s="94"/>
      <c r="D7" s="94"/>
      <c r="E7" s="94"/>
      <c r="F7" s="94"/>
      <c r="G7" s="94"/>
      <c r="H7" s="96"/>
      <c r="I7" s="94"/>
      <c r="J7" s="137"/>
      <c r="K7" s="137"/>
      <c r="M7" s="113"/>
      <c r="N7" s="114"/>
      <c r="P7" s="7"/>
      <c r="Q7" s="8"/>
    </row>
    <row r="8" spans="1:17" s="6" customFormat="1" ht="6" customHeight="1">
      <c r="A8" s="10"/>
      <c r="H8" s="8"/>
      <c r="J8" s="137"/>
      <c r="K8" s="137"/>
      <c r="M8" s="115"/>
      <c r="N8" s="116"/>
      <c r="P8" s="7"/>
      <c r="Q8" s="8"/>
    </row>
    <row r="9" spans="8:17" s="6" customFormat="1" ht="3" customHeight="1">
      <c r="H9" s="8"/>
      <c r="P9" s="7"/>
      <c r="Q9" s="8"/>
    </row>
    <row r="10" spans="2:17" s="2" customFormat="1" ht="13.5">
      <c r="B10" s="122" t="s">
        <v>0</v>
      </c>
      <c r="C10" s="122"/>
      <c r="D10" s="122"/>
      <c r="E10" s="122"/>
      <c r="F10" s="122"/>
      <c r="G10" s="122"/>
      <c r="H10" s="122"/>
      <c r="I10" s="122"/>
      <c r="J10" s="122"/>
      <c r="K10" s="122"/>
      <c r="P10" s="3"/>
      <c r="Q10" s="4"/>
    </row>
    <row r="11" spans="1:17" s="2" customFormat="1" ht="33" customHeight="1">
      <c r="A11" s="11"/>
      <c r="B11" s="138" t="s">
        <v>32</v>
      </c>
      <c r="C11" s="138"/>
      <c r="D11" s="138"/>
      <c r="E11" s="138"/>
      <c r="F11" s="138"/>
      <c r="G11" s="138"/>
      <c r="H11" s="138"/>
      <c r="I11" s="138"/>
      <c r="J11" s="138"/>
      <c r="K11" s="138"/>
      <c r="L11" s="138"/>
      <c r="M11" s="138"/>
      <c r="N11" s="138"/>
      <c r="O11" s="138"/>
      <c r="P11" s="3"/>
      <c r="Q11" s="4"/>
    </row>
    <row r="12" spans="2:17" s="2" customFormat="1" ht="13.5" customHeight="1">
      <c r="B12" s="122" t="s">
        <v>30</v>
      </c>
      <c r="C12" s="122"/>
      <c r="D12" s="122"/>
      <c r="E12" s="122"/>
      <c r="F12" s="122"/>
      <c r="G12" s="122"/>
      <c r="H12" s="122"/>
      <c r="I12" s="122"/>
      <c r="J12" s="122"/>
      <c r="K12" s="122"/>
      <c r="P12" s="3"/>
      <c r="Q12" s="4"/>
    </row>
    <row r="13" spans="2:17" s="2" customFormat="1" ht="15" customHeight="1">
      <c r="B13" s="132" t="s">
        <v>31</v>
      </c>
      <c r="C13" s="132"/>
      <c r="D13" s="132"/>
      <c r="E13" s="132"/>
      <c r="F13" s="132"/>
      <c r="G13" s="132"/>
      <c r="H13" s="132"/>
      <c r="I13" s="132"/>
      <c r="J13" s="132"/>
      <c r="K13" s="132"/>
      <c r="L13" s="132"/>
      <c r="M13" s="132"/>
      <c r="N13" s="132"/>
      <c r="O13" s="132"/>
      <c r="P13" s="3"/>
      <c r="Q13" s="4"/>
    </row>
    <row r="14" spans="1:17" s="2" customFormat="1" ht="20.25" customHeight="1">
      <c r="A14" s="11"/>
      <c r="B14" s="123" t="s">
        <v>17</v>
      </c>
      <c r="C14" s="123"/>
      <c r="D14" s="123"/>
      <c r="E14" s="123"/>
      <c r="F14" s="123"/>
      <c r="G14" s="123"/>
      <c r="H14" s="123"/>
      <c r="I14" s="123"/>
      <c r="J14" s="123"/>
      <c r="K14" s="123"/>
      <c r="L14" s="123"/>
      <c r="M14" s="123"/>
      <c r="N14" s="123"/>
      <c r="O14" s="123"/>
      <c r="P14" s="3"/>
      <c r="Q14" s="86"/>
    </row>
    <row r="15" spans="1:15" ht="17.25" customHeight="1">
      <c r="A15" s="12"/>
      <c r="B15" s="13" t="s">
        <v>1</v>
      </c>
      <c r="C15" s="13"/>
      <c r="D15" s="13"/>
      <c r="E15" s="13"/>
      <c r="F15" s="13"/>
      <c r="G15" s="121"/>
      <c r="H15" s="121"/>
      <c r="I15" s="121"/>
      <c r="J15" s="13"/>
      <c r="K15" s="13"/>
      <c r="L15" s="13"/>
      <c r="M15" s="13"/>
      <c r="N15" s="121"/>
      <c r="O15" s="121"/>
    </row>
    <row r="16" spans="1:15" ht="3" customHeight="1">
      <c r="A16" s="17"/>
      <c r="B16" s="18"/>
      <c r="C16" s="19"/>
      <c r="D16" s="19"/>
      <c r="E16" s="19"/>
      <c r="F16" s="19"/>
      <c r="G16" s="19"/>
      <c r="I16" s="19"/>
      <c r="J16" s="19"/>
      <c r="K16" s="19"/>
      <c r="L16" s="19"/>
      <c r="M16" s="19"/>
      <c r="N16" s="19"/>
      <c r="O16" s="19"/>
    </row>
    <row r="17" spans="1:15" ht="16.5" customHeight="1">
      <c r="A17" s="12"/>
      <c r="B17" s="102" t="s">
        <v>2</v>
      </c>
      <c r="C17" s="102"/>
      <c r="D17" s="102"/>
      <c r="E17" s="102"/>
      <c r="F17" s="20"/>
      <c r="G17" s="107"/>
      <c r="H17" s="107"/>
      <c r="I17" s="107"/>
      <c r="J17" s="107"/>
      <c r="K17" s="107"/>
      <c r="L17" s="107"/>
      <c r="M17" s="107"/>
      <c r="N17" s="107"/>
      <c r="O17" s="107"/>
    </row>
    <row r="18" spans="1:15" ht="16.5" customHeight="1">
      <c r="A18" s="12"/>
      <c r="B18" s="102" t="s">
        <v>3</v>
      </c>
      <c r="C18" s="102"/>
      <c r="D18" s="102"/>
      <c r="E18" s="102"/>
      <c r="F18" s="20"/>
      <c r="G18" s="103"/>
      <c r="H18" s="103"/>
      <c r="I18" s="103"/>
      <c r="J18" s="103"/>
      <c r="K18" s="103"/>
      <c r="L18" s="103"/>
      <c r="M18" s="103"/>
      <c r="N18" s="103"/>
      <c r="O18" s="103"/>
    </row>
    <row r="19" spans="1:15" ht="16.5" customHeight="1">
      <c r="A19" s="12"/>
      <c r="B19" s="102" t="s">
        <v>4</v>
      </c>
      <c r="C19" s="102"/>
      <c r="D19" s="102"/>
      <c r="E19" s="102"/>
      <c r="F19" s="20"/>
      <c r="G19" s="103"/>
      <c r="H19" s="103"/>
      <c r="I19" s="103"/>
      <c r="J19" s="103"/>
      <c r="K19" s="103"/>
      <c r="L19" s="103"/>
      <c r="M19" s="103"/>
      <c r="N19" s="103"/>
      <c r="O19" s="103"/>
    </row>
    <row r="20" spans="1:17" ht="16.5" customHeight="1">
      <c r="A20" s="12"/>
      <c r="B20" s="102" t="s">
        <v>5</v>
      </c>
      <c r="C20" s="102"/>
      <c r="D20" s="102"/>
      <c r="E20" s="102"/>
      <c r="F20" s="20"/>
      <c r="G20" s="103"/>
      <c r="H20" s="103"/>
      <c r="I20" s="103"/>
      <c r="J20" s="103"/>
      <c r="K20" s="103"/>
      <c r="L20" s="103"/>
      <c r="M20" s="103"/>
      <c r="N20" s="103"/>
      <c r="O20" s="103"/>
      <c r="P20" s="16"/>
      <c r="Q20" s="16"/>
    </row>
    <row r="21" spans="1:17" ht="16.5" customHeight="1">
      <c r="A21" s="12"/>
      <c r="B21" s="104" t="s">
        <v>27</v>
      </c>
      <c r="C21" s="104"/>
      <c r="D21" s="104"/>
      <c r="E21" s="104"/>
      <c r="F21" s="104"/>
      <c r="G21" s="104"/>
      <c r="H21" s="104"/>
      <c r="I21" s="104"/>
      <c r="J21" s="104"/>
      <c r="K21" s="104"/>
      <c r="L21" s="104"/>
      <c r="M21" s="104"/>
      <c r="N21" s="104"/>
      <c r="O21" s="104"/>
      <c r="P21" s="16"/>
      <c r="Q21" s="16"/>
    </row>
    <row r="22" spans="1:17" ht="51" customHeight="1">
      <c r="A22" s="12"/>
      <c r="B22" s="105" t="s">
        <v>37</v>
      </c>
      <c r="C22" s="105"/>
      <c r="D22" s="105"/>
      <c r="E22" s="105"/>
      <c r="F22" s="105"/>
      <c r="G22" s="105"/>
      <c r="H22" s="105"/>
      <c r="I22" s="105"/>
      <c r="J22" s="105"/>
      <c r="K22" s="105"/>
      <c r="L22" s="105"/>
      <c r="M22" s="105"/>
      <c r="N22" s="105"/>
      <c r="O22" s="85"/>
      <c r="P22" s="16"/>
      <c r="Q22" s="16"/>
    </row>
    <row r="23" spans="1:17" ht="16.5" customHeight="1">
      <c r="A23" s="12"/>
      <c r="B23" s="106" t="s">
        <v>28</v>
      </c>
      <c r="C23" s="106"/>
      <c r="D23" s="106"/>
      <c r="E23" s="106"/>
      <c r="F23" s="99"/>
      <c r="G23" s="127" t="s">
        <v>38</v>
      </c>
      <c r="H23" s="127"/>
      <c r="I23" s="127"/>
      <c r="J23" s="127"/>
      <c r="K23" s="127"/>
      <c r="L23" s="127"/>
      <c r="M23" s="127"/>
      <c r="N23" s="127"/>
      <c r="O23" s="127"/>
      <c r="P23" s="16"/>
      <c r="Q23" s="16"/>
    </row>
    <row r="24" spans="1:17" ht="15.75" customHeight="1">
      <c r="A24" s="12"/>
      <c r="B24" s="100"/>
      <c r="C24" s="106" t="s">
        <v>35</v>
      </c>
      <c r="D24" s="106"/>
      <c r="E24" s="106"/>
      <c r="F24" s="100"/>
      <c r="G24" s="128">
        <v>0</v>
      </c>
      <c r="H24" s="128"/>
      <c r="I24" s="128"/>
      <c r="J24" s="128"/>
      <c r="K24" s="128"/>
      <c r="L24" s="128"/>
      <c r="M24" s="128"/>
      <c r="N24" s="128"/>
      <c r="O24" s="128"/>
      <c r="P24" s="16"/>
      <c r="Q24" s="16"/>
    </row>
    <row r="25" spans="1:17" ht="16.5" customHeight="1">
      <c r="A25" s="12"/>
      <c r="B25" s="21"/>
      <c r="C25" s="21"/>
      <c r="D25" s="22"/>
      <c r="E25" s="23"/>
      <c r="F25" s="20"/>
      <c r="G25" s="20"/>
      <c r="H25" s="24"/>
      <c r="I25" s="25"/>
      <c r="J25" s="25"/>
      <c r="K25" s="25"/>
      <c r="L25" s="25"/>
      <c r="M25" s="25"/>
      <c r="N25" s="25"/>
      <c r="P25" s="16"/>
      <c r="Q25" s="16"/>
    </row>
    <row r="26" spans="1:17" ht="21" customHeight="1">
      <c r="A26" s="12"/>
      <c r="B26" s="104" t="s">
        <v>26</v>
      </c>
      <c r="C26" s="104"/>
      <c r="D26" s="104"/>
      <c r="E26" s="104"/>
      <c r="F26" s="104"/>
      <c r="G26" s="104"/>
      <c r="H26" s="104"/>
      <c r="I26" s="104"/>
      <c r="J26" s="104"/>
      <c r="K26" s="104"/>
      <c r="L26" s="104"/>
      <c r="M26" s="104"/>
      <c r="N26" s="104"/>
      <c r="O26" s="104"/>
      <c r="P26" s="16"/>
      <c r="Q26" s="16"/>
    </row>
    <row r="27" spans="1:17" ht="75" customHeight="1">
      <c r="A27" s="17"/>
      <c r="B27" s="105" t="s">
        <v>36</v>
      </c>
      <c r="C27" s="105"/>
      <c r="D27" s="105"/>
      <c r="E27" s="105"/>
      <c r="F27" s="105"/>
      <c r="G27" s="105"/>
      <c r="H27" s="105"/>
      <c r="I27" s="105"/>
      <c r="J27" s="105"/>
      <c r="K27" s="105"/>
      <c r="L27" s="105"/>
      <c r="M27" s="105"/>
      <c r="N27" s="105"/>
      <c r="O27" s="19"/>
      <c r="P27" s="16"/>
      <c r="Q27" s="16"/>
    </row>
    <row r="28" spans="1:17" ht="16.5" customHeight="1">
      <c r="A28" s="12"/>
      <c r="B28" s="129" t="s">
        <v>33</v>
      </c>
      <c r="C28" s="129"/>
      <c r="D28" s="129"/>
      <c r="E28" s="129"/>
      <c r="F28" s="20"/>
      <c r="G28" s="126">
        <v>43831</v>
      </c>
      <c r="H28" s="126"/>
      <c r="I28" s="126"/>
      <c r="J28" s="126"/>
      <c r="K28" s="126"/>
      <c r="L28" s="25"/>
      <c r="M28" s="26">
        <v>0.020833333333333332</v>
      </c>
      <c r="N28" s="27"/>
      <c r="O28" s="26">
        <v>0.31666666666666665</v>
      </c>
      <c r="P28" s="16"/>
      <c r="Q28" s="16"/>
    </row>
    <row r="29" spans="1:17" ht="16.5" customHeight="1">
      <c r="A29" s="12"/>
      <c r="B29" s="28"/>
      <c r="C29" s="29">
        <v>0.25</v>
      </c>
      <c r="D29" s="29">
        <v>0.3333333333333333</v>
      </c>
      <c r="E29" s="29">
        <v>0.75</v>
      </c>
      <c r="F29" s="29"/>
      <c r="G29" s="29">
        <v>0.9166666666666666</v>
      </c>
      <c r="H29" s="24"/>
      <c r="I29" s="25"/>
      <c r="J29" s="25"/>
      <c r="K29" s="25"/>
      <c r="L29" s="25"/>
      <c r="M29" s="25"/>
      <c r="N29" s="25"/>
      <c r="P29" s="16"/>
      <c r="Q29" s="16"/>
    </row>
    <row r="30" spans="1:17" ht="17.25" customHeight="1">
      <c r="A30" s="12"/>
      <c r="B30" s="118" t="s">
        <v>24</v>
      </c>
      <c r="C30" s="118"/>
      <c r="D30" s="118"/>
      <c r="E30" s="118"/>
      <c r="F30" s="118"/>
      <c r="G30" s="118"/>
      <c r="H30" s="118"/>
      <c r="I30" s="118"/>
      <c r="J30" s="118"/>
      <c r="K30" s="118"/>
      <c r="L30" s="118"/>
      <c r="M30" s="118"/>
      <c r="N30" s="118"/>
      <c r="O30" s="118"/>
      <c r="P30" s="16"/>
      <c r="Q30" s="16"/>
    </row>
    <row r="31" spans="1:17" ht="6" customHeight="1">
      <c r="A31" s="12"/>
      <c r="B31" s="117"/>
      <c r="C31" s="117"/>
      <c r="D31" s="117"/>
      <c r="E31" s="117"/>
      <c r="F31" s="117"/>
      <c r="G31" s="117"/>
      <c r="H31" s="117"/>
      <c r="I31" s="117"/>
      <c r="J31" s="117"/>
      <c r="K31" s="117"/>
      <c r="L31" s="117"/>
      <c r="M31" s="117"/>
      <c r="N31" s="117"/>
      <c r="P31" s="16"/>
      <c r="Q31" s="16"/>
    </row>
    <row r="32" spans="1:15" ht="3.75" customHeight="1" thickBot="1">
      <c r="A32" s="12"/>
      <c r="B32" s="30"/>
      <c r="C32" s="30"/>
      <c r="D32" s="30"/>
      <c r="E32" s="31"/>
      <c r="F32" s="31"/>
      <c r="G32" s="31"/>
      <c r="H32" s="32"/>
      <c r="I32" s="33"/>
      <c r="J32" s="33"/>
      <c r="K32" s="33"/>
      <c r="L32" s="33"/>
      <c r="M32" s="33"/>
      <c r="N32" s="33"/>
      <c r="O32" s="34"/>
    </row>
    <row r="33" spans="1:21" s="41" customFormat="1" ht="15" customHeight="1" thickBot="1">
      <c r="A33" s="35"/>
      <c r="B33" s="124" t="s">
        <v>21</v>
      </c>
      <c r="C33" s="125"/>
      <c r="D33" s="36"/>
      <c r="E33" s="130"/>
      <c r="F33" s="130"/>
      <c r="G33" s="130"/>
      <c r="H33" s="37" t="s">
        <v>8</v>
      </c>
      <c r="I33" s="119" t="s">
        <v>34</v>
      </c>
      <c r="J33" s="120"/>
      <c r="K33" s="120"/>
      <c r="L33" s="38"/>
      <c r="M33" s="44"/>
      <c r="N33" s="38"/>
      <c r="O33" s="44"/>
      <c r="P33" s="39"/>
      <c r="Q33" s="40" t="s">
        <v>9</v>
      </c>
      <c r="S33" s="42"/>
      <c r="T33" s="42"/>
      <c r="U33" s="43"/>
    </row>
    <row r="34" spans="1:17" s="41" customFormat="1" ht="3.75" customHeight="1">
      <c r="A34" s="35"/>
      <c r="B34" s="110"/>
      <c r="C34" s="110"/>
      <c r="D34" s="36"/>
      <c r="E34" s="130"/>
      <c r="F34" s="130"/>
      <c r="G34" s="130"/>
      <c r="H34" s="37"/>
      <c r="I34" s="44"/>
      <c r="J34" s="38"/>
      <c r="K34" s="44"/>
      <c r="L34" s="44"/>
      <c r="M34" s="44"/>
      <c r="N34" s="38"/>
      <c r="O34" s="44"/>
      <c r="P34" s="39"/>
      <c r="Q34" s="45"/>
    </row>
    <row r="35" spans="1:21" s="54" customFormat="1" ht="16.5" customHeight="1">
      <c r="A35" s="46"/>
      <c r="B35" s="101">
        <f>G28</f>
        <v>43831</v>
      </c>
      <c r="C35" s="101"/>
      <c r="D35" s="47"/>
      <c r="E35" s="131"/>
      <c r="F35" s="131"/>
      <c r="G35" s="131"/>
      <c r="H35" s="48">
        <f aca="true" t="shared" si="0" ref="H35:H65">IF(AND(E35&lt;&gt;"",G35&lt;&gt;""),IF(WEEKDAY(B35,2)&lt;6,(G35-E35)-$M$28,G35-E35),"")</f>
      </c>
      <c r="I35" s="88">
        <v>0</v>
      </c>
      <c r="J35" s="49"/>
      <c r="K35" s="50"/>
      <c r="L35" s="50"/>
      <c r="M35" s="50"/>
      <c r="N35" s="50"/>
      <c r="O35" s="50"/>
      <c r="P35" s="51"/>
      <c r="Q35" s="52">
        <f aca="true" t="shared" si="1" ref="Q35:Q65">IF(AND(E35&lt;&gt;"",G35&lt;&gt;""),IF(WEEKDAY(B35,2)&lt;6,H35-$O$28,H35),"")</f>
      </c>
      <c r="R35" s="53"/>
      <c r="S35" s="53"/>
      <c r="T35" s="53"/>
      <c r="U35" s="53"/>
    </row>
    <row r="36" spans="1:21" s="54" customFormat="1" ht="16.5" customHeight="1">
      <c r="A36" s="46"/>
      <c r="B36" s="101">
        <f>IF(MONTH(B$35+1)=MONTH($G$28),B35+1,"")</f>
        <v>43832</v>
      </c>
      <c r="C36" s="101"/>
      <c r="D36" s="47"/>
      <c r="E36" s="131"/>
      <c r="F36" s="131"/>
      <c r="G36" s="131"/>
      <c r="H36" s="55">
        <f t="shared" si="0"/>
      </c>
      <c r="I36" s="89">
        <v>0</v>
      </c>
      <c r="J36" s="49"/>
      <c r="K36" s="50"/>
      <c r="L36" s="50"/>
      <c r="M36" s="50"/>
      <c r="N36" s="50"/>
      <c r="O36" s="50"/>
      <c r="P36" s="51"/>
      <c r="Q36" s="52">
        <f t="shared" si="1"/>
      </c>
      <c r="R36" s="53"/>
      <c r="S36" s="56"/>
      <c r="T36" s="53"/>
      <c r="U36" s="53"/>
    </row>
    <row r="37" spans="1:21" s="54" customFormat="1" ht="16.5" customHeight="1">
      <c r="A37" s="46"/>
      <c r="B37" s="101">
        <f>IF(MONTH(B$35+2)=MONTH($G$28),B36+1,"")</f>
        <v>43833</v>
      </c>
      <c r="C37" s="101"/>
      <c r="D37" s="47"/>
      <c r="E37" s="131"/>
      <c r="F37" s="131"/>
      <c r="G37" s="131"/>
      <c r="H37" s="55">
        <f t="shared" si="0"/>
      </c>
      <c r="I37" s="89">
        <v>0</v>
      </c>
      <c r="J37" s="49"/>
      <c r="K37" s="50"/>
      <c r="L37" s="50"/>
      <c r="M37" s="50"/>
      <c r="N37" s="50"/>
      <c r="O37" s="50"/>
      <c r="P37" s="51"/>
      <c r="Q37" s="52">
        <f t="shared" si="1"/>
      </c>
      <c r="U37" s="53"/>
    </row>
    <row r="38" spans="1:17" s="54" customFormat="1" ht="16.5" customHeight="1">
      <c r="A38" s="46"/>
      <c r="B38" s="101">
        <f>IF(MONTH(B$35+3)=MONTH($G$28),B37+1,"")</f>
        <v>43834</v>
      </c>
      <c r="C38" s="101"/>
      <c r="D38" s="47"/>
      <c r="E38" s="131"/>
      <c r="F38" s="131"/>
      <c r="G38" s="131"/>
      <c r="H38" s="55">
        <f t="shared" si="0"/>
      </c>
      <c r="I38" s="89">
        <v>0</v>
      </c>
      <c r="J38" s="49"/>
      <c r="K38" s="50"/>
      <c r="L38" s="50"/>
      <c r="M38" s="50"/>
      <c r="N38" s="50"/>
      <c r="O38" s="50"/>
      <c r="P38" s="51"/>
      <c r="Q38" s="52">
        <f t="shared" si="1"/>
      </c>
    </row>
    <row r="39" spans="1:17" s="54" customFormat="1" ht="16.5" customHeight="1">
      <c r="A39" s="46"/>
      <c r="B39" s="101">
        <f>IF(MONTH(B$35+4)=MONTH($G$28),B38+1,"")</f>
        <v>43835</v>
      </c>
      <c r="C39" s="101"/>
      <c r="D39" s="47"/>
      <c r="E39" s="131"/>
      <c r="F39" s="131"/>
      <c r="G39" s="131"/>
      <c r="H39" s="55">
        <f t="shared" si="0"/>
      </c>
      <c r="I39" s="89">
        <v>0</v>
      </c>
      <c r="J39" s="49"/>
      <c r="K39" s="50"/>
      <c r="L39" s="50"/>
      <c r="M39" s="50"/>
      <c r="N39" s="50"/>
      <c r="O39" s="50"/>
      <c r="P39" s="51"/>
      <c r="Q39" s="52">
        <f t="shared" si="1"/>
      </c>
    </row>
    <row r="40" spans="1:17" s="54" customFormat="1" ht="16.5" customHeight="1">
      <c r="A40" s="46"/>
      <c r="B40" s="101">
        <f>IF(MONTH(B$35+5)=MONTH($G$28),B39+1,"")</f>
        <v>43836</v>
      </c>
      <c r="C40" s="101"/>
      <c r="D40" s="47"/>
      <c r="E40" s="131"/>
      <c r="F40" s="131"/>
      <c r="G40" s="131"/>
      <c r="H40" s="55">
        <f t="shared" si="0"/>
      </c>
      <c r="I40" s="89">
        <v>0</v>
      </c>
      <c r="J40" s="49"/>
      <c r="K40" s="50"/>
      <c r="L40" s="50"/>
      <c r="M40" s="50"/>
      <c r="N40" s="50"/>
      <c r="O40" s="50"/>
      <c r="P40" s="57"/>
      <c r="Q40" s="52">
        <f t="shared" si="1"/>
      </c>
    </row>
    <row r="41" spans="1:17" s="54" customFormat="1" ht="16.5" customHeight="1">
      <c r="A41" s="46"/>
      <c r="B41" s="101">
        <f>IF(MONTH(B$35+6)=MONTH($G$28),B40+1,"")</f>
        <v>43837</v>
      </c>
      <c r="C41" s="101"/>
      <c r="D41" s="47"/>
      <c r="E41" s="131"/>
      <c r="F41" s="131"/>
      <c r="G41" s="131"/>
      <c r="H41" s="55">
        <f t="shared" si="0"/>
      </c>
      <c r="I41" s="89">
        <v>0</v>
      </c>
      <c r="J41" s="49"/>
      <c r="K41" s="50"/>
      <c r="L41" s="50"/>
      <c r="M41" s="50"/>
      <c r="N41" s="50"/>
      <c r="O41" s="50"/>
      <c r="P41" s="57"/>
      <c r="Q41" s="52">
        <f t="shared" si="1"/>
      </c>
    </row>
    <row r="42" spans="1:17" s="54" customFormat="1" ht="16.5" customHeight="1">
      <c r="A42" s="46"/>
      <c r="B42" s="101">
        <f>IF(MONTH(B$35+7)=MONTH($G$28),B41+1,"")</f>
        <v>43838</v>
      </c>
      <c r="C42" s="101"/>
      <c r="D42" s="47"/>
      <c r="E42" s="131"/>
      <c r="F42" s="131"/>
      <c r="G42" s="131"/>
      <c r="H42" s="55">
        <f t="shared" si="0"/>
      </c>
      <c r="I42" s="89">
        <v>0</v>
      </c>
      <c r="J42" s="49"/>
      <c r="K42" s="50"/>
      <c r="L42" s="50"/>
      <c r="M42" s="50"/>
      <c r="N42" s="50"/>
      <c r="O42" s="50"/>
      <c r="P42" s="51"/>
      <c r="Q42" s="52">
        <f t="shared" si="1"/>
      </c>
    </row>
    <row r="43" spans="1:17" s="54" customFormat="1" ht="16.5" customHeight="1">
      <c r="A43" s="46"/>
      <c r="B43" s="101">
        <f aca="true" t="shared" si="2" ref="B43:B62">IF(MONTH(B$35+1)=MONTH($G$28),B42+1,"")</f>
        <v>43839</v>
      </c>
      <c r="C43" s="101"/>
      <c r="D43" s="47"/>
      <c r="E43" s="131"/>
      <c r="F43" s="131"/>
      <c r="G43" s="131"/>
      <c r="H43" s="55">
        <f t="shared" si="0"/>
      </c>
      <c r="I43" s="89">
        <v>0</v>
      </c>
      <c r="J43" s="49"/>
      <c r="K43" s="50"/>
      <c r="L43" s="50"/>
      <c r="M43" s="50"/>
      <c r="N43" s="50"/>
      <c r="O43" s="50"/>
      <c r="P43" s="51"/>
      <c r="Q43" s="52">
        <f t="shared" si="1"/>
      </c>
    </row>
    <row r="44" spans="1:17" s="54" customFormat="1" ht="16.5" customHeight="1">
      <c r="A44" s="46"/>
      <c r="B44" s="101">
        <f t="shared" si="2"/>
        <v>43840</v>
      </c>
      <c r="C44" s="101"/>
      <c r="D44" s="47"/>
      <c r="E44" s="131"/>
      <c r="F44" s="131"/>
      <c r="G44" s="131"/>
      <c r="H44" s="55">
        <f t="shared" si="0"/>
      </c>
      <c r="I44" s="89">
        <v>0</v>
      </c>
      <c r="J44" s="49"/>
      <c r="K44" s="50"/>
      <c r="L44" s="50"/>
      <c r="M44" s="50"/>
      <c r="N44" s="50"/>
      <c r="O44" s="50"/>
      <c r="P44" s="51"/>
      <c r="Q44" s="52">
        <f t="shared" si="1"/>
      </c>
    </row>
    <row r="45" spans="1:17" s="54" customFormat="1" ht="16.5" customHeight="1">
      <c r="A45" s="46"/>
      <c r="B45" s="101">
        <f t="shared" si="2"/>
        <v>43841</v>
      </c>
      <c r="C45" s="101"/>
      <c r="D45" s="47"/>
      <c r="E45" s="131"/>
      <c r="F45" s="131"/>
      <c r="G45" s="131"/>
      <c r="H45" s="55">
        <f t="shared" si="0"/>
      </c>
      <c r="I45" s="89">
        <v>0</v>
      </c>
      <c r="J45" s="49"/>
      <c r="K45" s="50"/>
      <c r="L45" s="50"/>
      <c r="M45" s="50"/>
      <c r="N45" s="50"/>
      <c r="O45" s="50"/>
      <c r="P45" s="51"/>
      <c r="Q45" s="52">
        <f t="shared" si="1"/>
      </c>
    </row>
    <row r="46" spans="1:17" s="54" customFormat="1" ht="16.5" customHeight="1">
      <c r="A46" s="46"/>
      <c r="B46" s="101">
        <f t="shared" si="2"/>
        <v>43842</v>
      </c>
      <c r="C46" s="101"/>
      <c r="D46" s="47"/>
      <c r="E46" s="131"/>
      <c r="F46" s="131"/>
      <c r="G46" s="131"/>
      <c r="H46" s="55">
        <f t="shared" si="0"/>
      </c>
      <c r="I46" s="89">
        <v>0</v>
      </c>
      <c r="J46" s="49"/>
      <c r="K46" s="50"/>
      <c r="L46" s="50"/>
      <c r="M46" s="50"/>
      <c r="N46" s="50"/>
      <c r="O46" s="50"/>
      <c r="P46" s="51"/>
      <c r="Q46" s="52">
        <f t="shared" si="1"/>
      </c>
    </row>
    <row r="47" spans="1:17" s="54" customFormat="1" ht="16.5" customHeight="1">
      <c r="A47" s="46"/>
      <c r="B47" s="101">
        <f t="shared" si="2"/>
        <v>43843</v>
      </c>
      <c r="C47" s="101"/>
      <c r="D47" s="47"/>
      <c r="E47" s="131"/>
      <c r="F47" s="131"/>
      <c r="G47" s="131"/>
      <c r="H47" s="55">
        <f t="shared" si="0"/>
      </c>
      <c r="I47" s="89">
        <v>0</v>
      </c>
      <c r="J47" s="49"/>
      <c r="K47" s="50"/>
      <c r="L47" s="50"/>
      <c r="M47" s="50"/>
      <c r="N47" s="50"/>
      <c r="O47" s="50"/>
      <c r="P47" s="51"/>
      <c r="Q47" s="52">
        <f t="shared" si="1"/>
      </c>
    </row>
    <row r="48" spans="1:17" s="54" customFormat="1" ht="16.5" customHeight="1">
      <c r="A48" s="46"/>
      <c r="B48" s="101">
        <f t="shared" si="2"/>
        <v>43844</v>
      </c>
      <c r="C48" s="101"/>
      <c r="D48" s="47"/>
      <c r="E48" s="131"/>
      <c r="F48" s="131"/>
      <c r="G48" s="131"/>
      <c r="H48" s="48">
        <f t="shared" si="0"/>
      </c>
      <c r="I48" s="89">
        <v>0</v>
      </c>
      <c r="J48" s="49"/>
      <c r="K48" s="50"/>
      <c r="L48" s="50"/>
      <c r="M48" s="50"/>
      <c r="N48" s="50"/>
      <c r="O48" s="50"/>
      <c r="P48" s="51"/>
      <c r="Q48" s="52">
        <f t="shared" si="1"/>
      </c>
    </row>
    <row r="49" spans="1:17" s="54" customFormat="1" ht="16.5" customHeight="1">
      <c r="A49" s="46"/>
      <c r="B49" s="101">
        <f t="shared" si="2"/>
        <v>43845</v>
      </c>
      <c r="C49" s="101"/>
      <c r="D49" s="47"/>
      <c r="E49" s="131"/>
      <c r="F49" s="131"/>
      <c r="G49" s="131"/>
      <c r="H49" s="48">
        <f t="shared" si="0"/>
      </c>
      <c r="I49" s="89">
        <v>0</v>
      </c>
      <c r="J49" s="49"/>
      <c r="K49" s="50"/>
      <c r="L49" s="50"/>
      <c r="M49" s="50"/>
      <c r="N49" s="50"/>
      <c r="O49" s="50"/>
      <c r="P49" s="51"/>
      <c r="Q49" s="52">
        <f t="shared" si="1"/>
      </c>
    </row>
    <row r="50" spans="1:17" s="54" customFormat="1" ht="16.5" customHeight="1">
      <c r="A50" s="46"/>
      <c r="B50" s="101">
        <f t="shared" si="2"/>
        <v>43846</v>
      </c>
      <c r="C50" s="101"/>
      <c r="D50" s="58"/>
      <c r="E50" s="131"/>
      <c r="F50" s="131"/>
      <c r="G50" s="131"/>
      <c r="H50" s="48">
        <f t="shared" si="0"/>
      </c>
      <c r="I50" s="89">
        <v>0</v>
      </c>
      <c r="J50" s="49"/>
      <c r="K50" s="50"/>
      <c r="L50" s="50"/>
      <c r="M50" s="50"/>
      <c r="N50" s="50"/>
      <c r="O50" s="50"/>
      <c r="P50" s="51"/>
      <c r="Q50" s="52">
        <f t="shared" si="1"/>
      </c>
    </row>
    <row r="51" spans="1:17" s="54" customFormat="1" ht="16.5" customHeight="1">
      <c r="A51" s="46"/>
      <c r="B51" s="101">
        <f t="shared" si="2"/>
        <v>43847</v>
      </c>
      <c r="C51" s="101"/>
      <c r="D51" s="47"/>
      <c r="E51" s="131"/>
      <c r="F51" s="131"/>
      <c r="G51" s="131"/>
      <c r="H51" s="48">
        <f t="shared" si="0"/>
      </c>
      <c r="I51" s="89">
        <v>0</v>
      </c>
      <c r="J51" s="49"/>
      <c r="K51" s="50"/>
      <c r="L51" s="50"/>
      <c r="M51" s="50"/>
      <c r="N51" s="50"/>
      <c r="O51" s="50"/>
      <c r="P51" s="51"/>
      <c r="Q51" s="52">
        <f t="shared" si="1"/>
      </c>
    </row>
    <row r="52" spans="1:17" s="54" customFormat="1" ht="16.5" customHeight="1">
      <c r="A52" s="46"/>
      <c r="B52" s="101">
        <f t="shared" si="2"/>
        <v>43848</v>
      </c>
      <c r="C52" s="101"/>
      <c r="D52" s="47"/>
      <c r="E52" s="131"/>
      <c r="F52" s="131"/>
      <c r="G52" s="131"/>
      <c r="H52" s="48">
        <f t="shared" si="0"/>
      </c>
      <c r="I52" s="89">
        <v>0</v>
      </c>
      <c r="J52" s="49"/>
      <c r="K52" s="50"/>
      <c r="L52" s="50"/>
      <c r="M52" s="50"/>
      <c r="N52" s="50"/>
      <c r="O52" s="50"/>
      <c r="P52" s="51"/>
      <c r="Q52" s="52">
        <f t="shared" si="1"/>
      </c>
    </row>
    <row r="53" spans="1:17" s="54" customFormat="1" ht="16.5" customHeight="1">
      <c r="A53" s="46"/>
      <c r="B53" s="101">
        <f t="shared" si="2"/>
        <v>43849</v>
      </c>
      <c r="C53" s="101"/>
      <c r="D53" s="47"/>
      <c r="E53" s="131"/>
      <c r="F53" s="131"/>
      <c r="G53" s="131"/>
      <c r="H53" s="48">
        <f t="shared" si="0"/>
      </c>
      <c r="I53" s="89">
        <v>0</v>
      </c>
      <c r="J53" s="49"/>
      <c r="K53" s="50"/>
      <c r="L53" s="50"/>
      <c r="M53" s="50"/>
      <c r="N53" s="50"/>
      <c r="O53" s="50"/>
      <c r="P53" s="51"/>
      <c r="Q53" s="52">
        <f t="shared" si="1"/>
      </c>
    </row>
    <row r="54" spans="1:17" s="54" customFormat="1" ht="16.5" customHeight="1">
      <c r="A54" s="46"/>
      <c r="B54" s="101">
        <f t="shared" si="2"/>
        <v>43850</v>
      </c>
      <c r="C54" s="101"/>
      <c r="D54" s="47"/>
      <c r="E54" s="131"/>
      <c r="F54" s="131"/>
      <c r="G54" s="131"/>
      <c r="H54" s="48">
        <f t="shared" si="0"/>
      </c>
      <c r="I54" s="89">
        <v>0</v>
      </c>
      <c r="J54" s="49"/>
      <c r="K54" s="50"/>
      <c r="L54" s="50"/>
      <c r="M54" s="50"/>
      <c r="N54" s="50"/>
      <c r="O54" s="50"/>
      <c r="P54" s="51"/>
      <c r="Q54" s="52">
        <f t="shared" si="1"/>
      </c>
    </row>
    <row r="55" spans="1:17" s="54" customFormat="1" ht="16.5" customHeight="1">
      <c r="A55" s="46"/>
      <c r="B55" s="101">
        <f t="shared" si="2"/>
        <v>43851</v>
      </c>
      <c r="C55" s="101"/>
      <c r="D55" s="47"/>
      <c r="E55" s="131"/>
      <c r="F55" s="131"/>
      <c r="G55" s="131"/>
      <c r="H55" s="48">
        <f t="shared" si="0"/>
      </c>
      <c r="I55" s="89">
        <v>0</v>
      </c>
      <c r="J55" s="49"/>
      <c r="K55" s="50"/>
      <c r="L55" s="50"/>
      <c r="M55" s="50"/>
      <c r="N55" s="50"/>
      <c r="O55" s="50"/>
      <c r="P55" s="51"/>
      <c r="Q55" s="52">
        <f t="shared" si="1"/>
      </c>
    </row>
    <row r="56" spans="1:17" s="54" customFormat="1" ht="16.5" customHeight="1">
      <c r="A56" s="46"/>
      <c r="B56" s="101">
        <f t="shared" si="2"/>
        <v>43852</v>
      </c>
      <c r="C56" s="101"/>
      <c r="D56" s="47"/>
      <c r="E56" s="131"/>
      <c r="F56" s="131"/>
      <c r="G56" s="131"/>
      <c r="H56" s="48">
        <f t="shared" si="0"/>
      </c>
      <c r="I56" s="89">
        <v>0</v>
      </c>
      <c r="J56" s="49"/>
      <c r="K56" s="50"/>
      <c r="L56" s="50"/>
      <c r="M56" s="50"/>
      <c r="N56" s="50"/>
      <c r="O56" s="50"/>
      <c r="P56" s="51"/>
      <c r="Q56" s="52">
        <f t="shared" si="1"/>
      </c>
    </row>
    <row r="57" spans="1:17" s="54" customFormat="1" ht="16.5" customHeight="1">
      <c r="A57" s="46"/>
      <c r="B57" s="101">
        <f t="shared" si="2"/>
        <v>43853</v>
      </c>
      <c r="C57" s="101"/>
      <c r="D57" s="47"/>
      <c r="E57" s="131"/>
      <c r="F57" s="131"/>
      <c r="G57" s="131"/>
      <c r="H57" s="48">
        <f t="shared" si="0"/>
      </c>
      <c r="I57" s="89">
        <v>0</v>
      </c>
      <c r="J57" s="49"/>
      <c r="K57" s="50"/>
      <c r="L57" s="50"/>
      <c r="M57" s="50"/>
      <c r="N57" s="50"/>
      <c r="O57" s="50"/>
      <c r="P57" s="51"/>
      <c r="Q57" s="52">
        <f t="shared" si="1"/>
      </c>
    </row>
    <row r="58" spans="1:17" s="54" customFormat="1" ht="16.5" customHeight="1">
      <c r="A58" s="46"/>
      <c r="B58" s="101">
        <f t="shared" si="2"/>
        <v>43854</v>
      </c>
      <c r="C58" s="101"/>
      <c r="D58" s="47"/>
      <c r="E58" s="131"/>
      <c r="F58" s="131"/>
      <c r="G58" s="131"/>
      <c r="H58" s="48">
        <f t="shared" si="0"/>
      </c>
      <c r="I58" s="89">
        <v>0</v>
      </c>
      <c r="J58" s="49"/>
      <c r="K58" s="50"/>
      <c r="L58" s="50"/>
      <c r="M58" s="50"/>
      <c r="N58" s="50"/>
      <c r="O58" s="50"/>
      <c r="P58" s="51"/>
      <c r="Q58" s="52">
        <f t="shared" si="1"/>
      </c>
    </row>
    <row r="59" spans="1:17" s="54" customFormat="1" ht="16.5" customHeight="1">
      <c r="A59" s="46"/>
      <c r="B59" s="101">
        <f t="shared" si="2"/>
        <v>43855</v>
      </c>
      <c r="C59" s="101"/>
      <c r="D59" s="47"/>
      <c r="E59" s="131"/>
      <c r="F59" s="131"/>
      <c r="G59" s="131"/>
      <c r="H59" s="48">
        <f t="shared" si="0"/>
      </c>
      <c r="I59" s="89">
        <v>0</v>
      </c>
      <c r="J59" s="49"/>
      <c r="K59" s="50"/>
      <c r="L59" s="50"/>
      <c r="M59" s="50"/>
      <c r="N59" s="50"/>
      <c r="O59" s="50"/>
      <c r="P59" s="51"/>
      <c r="Q59" s="52">
        <f t="shared" si="1"/>
      </c>
    </row>
    <row r="60" spans="1:17" s="54" customFormat="1" ht="16.5" customHeight="1">
      <c r="A60" s="46"/>
      <c r="B60" s="101">
        <f t="shared" si="2"/>
        <v>43856</v>
      </c>
      <c r="C60" s="101"/>
      <c r="D60" s="47"/>
      <c r="E60" s="131"/>
      <c r="F60" s="131"/>
      <c r="G60" s="131"/>
      <c r="H60" s="48">
        <f t="shared" si="0"/>
      </c>
      <c r="I60" s="89">
        <v>0</v>
      </c>
      <c r="J60" s="49"/>
      <c r="K60" s="50"/>
      <c r="L60" s="50"/>
      <c r="M60" s="50"/>
      <c r="N60" s="50"/>
      <c r="O60" s="50"/>
      <c r="P60" s="51"/>
      <c r="Q60" s="52">
        <f t="shared" si="1"/>
      </c>
    </row>
    <row r="61" spans="1:17" s="54" customFormat="1" ht="16.5" customHeight="1">
      <c r="A61" s="46"/>
      <c r="B61" s="101">
        <f t="shared" si="2"/>
        <v>43857</v>
      </c>
      <c r="C61" s="101"/>
      <c r="D61" s="47"/>
      <c r="E61" s="131"/>
      <c r="F61" s="131"/>
      <c r="G61" s="131"/>
      <c r="H61" s="48">
        <f t="shared" si="0"/>
      </c>
      <c r="I61" s="89">
        <v>0</v>
      </c>
      <c r="J61" s="49"/>
      <c r="K61" s="50"/>
      <c r="L61" s="50"/>
      <c r="M61" s="50"/>
      <c r="N61" s="50"/>
      <c r="O61" s="50"/>
      <c r="P61" s="51"/>
      <c r="Q61" s="52">
        <f t="shared" si="1"/>
      </c>
    </row>
    <row r="62" spans="1:17" s="54" customFormat="1" ht="16.5" customHeight="1">
      <c r="A62" s="46"/>
      <c r="B62" s="101">
        <f t="shared" si="2"/>
        <v>43858</v>
      </c>
      <c r="C62" s="101"/>
      <c r="D62" s="47"/>
      <c r="E62" s="131"/>
      <c r="F62" s="131"/>
      <c r="G62" s="131"/>
      <c r="H62" s="48">
        <f t="shared" si="0"/>
      </c>
      <c r="I62" s="89">
        <v>0</v>
      </c>
      <c r="J62" s="49"/>
      <c r="K62" s="50"/>
      <c r="L62" s="50"/>
      <c r="M62" s="50"/>
      <c r="N62" s="50"/>
      <c r="O62" s="50"/>
      <c r="P62" s="51"/>
      <c r="Q62" s="52">
        <f t="shared" si="1"/>
      </c>
    </row>
    <row r="63" spans="1:17" s="54" customFormat="1" ht="16.5" customHeight="1">
      <c r="A63" s="46"/>
      <c r="B63" s="101">
        <f>IF(MONTH(B$35+28)=MONTH($G$28),B62+1,"")</f>
        <v>43859</v>
      </c>
      <c r="C63" s="101"/>
      <c r="D63" s="47"/>
      <c r="E63" s="131"/>
      <c r="F63" s="131"/>
      <c r="G63" s="131"/>
      <c r="H63" s="48">
        <f t="shared" si="0"/>
      </c>
      <c r="I63" s="89">
        <v>0</v>
      </c>
      <c r="J63" s="49"/>
      <c r="K63" s="50"/>
      <c r="L63" s="50"/>
      <c r="M63" s="50"/>
      <c r="N63" s="50"/>
      <c r="O63" s="50"/>
      <c r="P63" s="51"/>
      <c r="Q63" s="52">
        <f t="shared" si="1"/>
      </c>
    </row>
    <row r="64" spans="1:17" s="54" customFormat="1" ht="16.5" customHeight="1">
      <c r="A64" s="46"/>
      <c r="B64" s="101">
        <f>IF(MONTH(B$35+29)=MONTH($G$28),B63+1,"")</f>
        <v>43860</v>
      </c>
      <c r="C64" s="101"/>
      <c r="D64" s="47"/>
      <c r="E64" s="131"/>
      <c r="F64" s="131"/>
      <c r="G64" s="131"/>
      <c r="H64" s="48">
        <f t="shared" si="0"/>
      </c>
      <c r="I64" s="89">
        <v>0</v>
      </c>
      <c r="J64" s="49"/>
      <c r="K64" s="50"/>
      <c r="L64" s="50"/>
      <c r="M64" s="50"/>
      <c r="N64" s="50"/>
      <c r="O64" s="50"/>
      <c r="P64" s="51"/>
      <c r="Q64" s="52">
        <f t="shared" si="1"/>
      </c>
    </row>
    <row r="65" spans="1:17" s="54" customFormat="1" ht="16.5" customHeight="1">
      <c r="A65" s="46"/>
      <c r="B65" s="101">
        <f>IF(MONTH(B$35+30)=MONTH($G$28),B64+1,"")</f>
        <v>43861</v>
      </c>
      <c r="C65" s="101"/>
      <c r="D65" s="58"/>
      <c r="E65" s="131"/>
      <c r="F65" s="131"/>
      <c r="G65" s="131"/>
      <c r="H65" s="48">
        <f t="shared" si="0"/>
      </c>
      <c r="I65" s="89">
        <v>0</v>
      </c>
      <c r="J65" s="49"/>
      <c r="K65" s="50"/>
      <c r="L65" s="50"/>
      <c r="M65" s="50"/>
      <c r="N65" s="50"/>
      <c r="O65" s="50"/>
      <c r="P65" s="51"/>
      <c r="Q65" s="52">
        <f t="shared" si="1"/>
      </c>
    </row>
    <row r="66" spans="1:17" s="54" customFormat="1" ht="9" customHeight="1">
      <c r="A66" s="46"/>
      <c r="B66" s="59"/>
      <c r="C66" s="59"/>
      <c r="D66" s="46"/>
      <c r="E66" s="60"/>
      <c r="F66" s="61"/>
      <c r="G66" s="61"/>
      <c r="H66" s="24"/>
      <c r="I66" s="62"/>
      <c r="J66" s="25"/>
      <c r="K66" s="62"/>
      <c r="L66" s="62"/>
      <c r="M66" s="62"/>
      <c r="N66" s="62"/>
      <c r="O66" s="62"/>
      <c r="P66" s="51"/>
      <c r="Q66" s="52"/>
    </row>
    <row r="67" spans="1:17" s="68" customFormat="1" ht="18.75" customHeight="1">
      <c r="A67" s="46"/>
      <c r="B67" s="109" t="s">
        <v>25</v>
      </c>
      <c r="C67" s="109"/>
      <c r="D67" s="46"/>
      <c r="E67" s="46"/>
      <c r="F67" s="90"/>
      <c r="G67" s="90"/>
      <c r="H67" s="63"/>
      <c r="I67" s="98">
        <f>SUM(I35:I66)</f>
        <v>0</v>
      </c>
      <c r="J67" s="64"/>
      <c r="K67" s="91"/>
      <c r="L67" s="65"/>
      <c r="M67" s="91"/>
      <c r="N67" s="65"/>
      <c r="O67" s="91"/>
      <c r="P67" s="66"/>
      <c r="Q67" s="67"/>
    </row>
    <row r="68" spans="1:14" ht="16.5" customHeight="1">
      <c r="A68" s="12"/>
      <c r="B68" s="28"/>
      <c r="C68" s="28"/>
      <c r="D68" s="22"/>
      <c r="E68" s="23"/>
      <c r="F68" s="20"/>
      <c r="G68" s="20"/>
      <c r="H68" s="24"/>
      <c r="I68" s="25"/>
      <c r="J68" s="25"/>
      <c r="K68" s="25"/>
      <c r="L68" s="25"/>
      <c r="M68" s="25"/>
      <c r="N68" s="25"/>
    </row>
    <row r="69" spans="1:15" ht="24" customHeight="1">
      <c r="A69" s="12"/>
      <c r="B69" s="104" t="s">
        <v>18</v>
      </c>
      <c r="C69" s="104"/>
      <c r="D69" s="104"/>
      <c r="E69" s="104"/>
      <c r="F69" s="104"/>
      <c r="G69" s="104"/>
      <c r="H69" s="104"/>
      <c r="I69" s="104"/>
      <c r="J69" s="104"/>
      <c r="K69" s="104"/>
      <c r="L69" s="104"/>
      <c r="M69" s="104"/>
      <c r="N69" s="104"/>
      <c r="O69" s="104"/>
    </row>
    <row r="70" spans="1:14" ht="9.75" customHeight="1">
      <c r="A70" s="12"/>
      <c r="B70" s="54"/>
      <c r="C70" s="54"/>
      <c r="D70" s="54"/>
      <c r="E70" s="54"/>
      <c r="F70" s="54"/>
      <c r="G70" s="54"/>
      <c r="H70" s="69"/>
      <c r="I70" s="54"/>
      <c r="J70" s="54"/>
      <c r="K70" s="54"/>
      <c r="L70" s="54"/>
      <c r="M70" s="54"/>
      <c r="N70" s="70"/>
    </row>
    <row r="71" spans="1:15" ht="17.25" customHeight="1">
      <c r="A71" s="2"/>
      <c r="B71" s="108" t="s">
        <v>29</v>
      </c>
      <c r="C71" s="108"/>
      <c r="D71" s="108"/>
      <c r="E71" s="108"/>
      <c r="F71" s="108"/>
      <c r="G71" s="108"/>
      <c r="H71" s="108"/>
      <c r="I71" s="108"/>
      <c r="J71" s="108"/>
      <c r="K71" s="108"/>
      <c r="L71" s="108"/>
      <c r="M71" s="108"/>
      <c r="N71" s="108"/>
      <c r="O71" s="108"/>
    </row>
    <row r="72" spans="1:14" ht="6" customHeight="1">
      <c r="A72" s="2"/>
      <c r="B72" s="71"/>
      <c r="C72" s="71"/>
      <c r="D72" s="71"/>
      <c r="E72" s="71"/>
      <c r="F72" s="71"/>
      <c r="G72" s="71"/>
      <c r="H72" s="72"/>
      <c r="I72" s="44"/>
      <c r="J72" s="44"/>
      <c r="K72" s="44"/>
      <c r="L72" s="44"/>
      <c r="M72" s="44"/>
      <c r="N72" s="44"/>
    </row>
    <row r="73" spans="1:14" ht="16.5" customHeight="1">
      <c r="A73" s="2"/>
      <c r="B73" s="12" t="s">
        <v>19</v>
      </c>
      <c r="C73" s="68"/>
      <c r="D73" s="54"/>
      <c r="E73" s="73"/>
      <c r="F73" s="54"/>
      <c r="G73" s="54"/>
      <c r="H73" s="74"/>
      <c r="I73" s="54"/>
      <c r="J73" s="54"/>
      <c r="K73" s="54"/>
      <c r="L73" s="54"/>
      <c r="M73" s="54"/>
      <c r="N73" s="75"/>
    </row>
    <row r="74" spans="1:14" ht="23.25" customHeight="1">
      <c r="A74" s="2"/>
      <c r="B74" s="87" t="s">
        <v>20</v>
      </c>
      <c r="C74" s="68"/>
      <c r="D74" s="54"/>
      <c r="E74" s="73"/>
      <c r="F74" s="54"/>
      <c r="G74" s="54"/>
      <c r="H74" s="76"/>
      <c r="I74" s="54"/>
      <c r="J74" s="54"/>
      <c r="K74" s="54"/>
      <c r="L74" s="54"/>
      <c r="M74" s="54"/>
      <c r="N74" s="70"/>
    </row>
    <row r="75" spans="1:15" ht="22.5" customHeight="1">
      <c r="A75" s="12"/>
      <c r="B75" s="102" t="s">
        <v>6</v>
      </c>
      <c r="C75" s="102"/>
      <c r="D75" s="102"/>
      <c r="E75" s="102"/>
      <c r="F75" s="20"/>
      <c r="G75" s="107"/>
      <c r="H75" s="107"/>
      <c r="I75" s="107"/>
      <c r="J75" s="107"/>
      <c r="K75" s="107"/>
      <c r="L75" s="107"/>
      <c r="M75" s="107"/>
      <c r="N75" s="107"/>
      <c r="O75" s="107"/>
    </row>
    <row r="76" spans="1:15" ht="33.75" customHeight="1">
      <c r="A76" s="12"/>
      <c r="B76" s="102" t="s">
        <v>7</v>
      </c>
      <c r="C76" s="102"/>
      <c r="D76" s="102"/>
      <c r="E76" s="102"/>
      <c r="F76" s="20"/>
      <c r="G76" s="103"/>
      <c r="H76" s="103"/>
      <c r="I76" s="103"/>
      <c r="J76" s="103"/>
      <c r="K76" s="103"/>
      <c r="L76" s="103"/>
      <c r="M76" s="103"/>
      <c r="N76" s="103"/>
      <c r="O76" s="103"/>
    </row>
    <row r="77" spans="1:14" ht="9.75" customHeight="1">
      <c r="A77" s="12"/>
      <c r="B77" s="54"/>
      <c r="C77" s="54"/>
      <c r="D77" s="54"/>
      <c r="E77" s="54"/>
      <c r="F77" s="54"/>
      <c r="G77" s="54"/>
      <c r="H77" s="69"/>
      <c r="I77" s="54"/>
      <c r="J77" s="54"/>
      <c r="K77" s="54"/>
      <c r="L77" s="54"/>
      <c r="M77" s="54"/>
      <c r="N77" s="70"/>
    </row>
    <row r="78" spans="1:17" s="54" customFormat="1" ht="9.75" customHeight="1">
      <c r="A78" s="77"/>
      <c r="H78" s="69"/>
      <c r="P78" s="51"/>
      <c r="Q78" s="69"/>
    </row>
    <row r="79" spans="1:17" s="54" customFormat="1" ht="16.5" customHeight="1">
      <c r="A79" s="77"/>
      <c r="B79" s="78"/>
      <c r="C79" s="79"/>
      <c r="D79" s="80"/>
      <c r="E79" s="78"/>
      <c r="F79" s="78"/>
      <c r="H79" s="69"/>
      <c r="P79" s="51"/>
      <c r="Q79" s="69"/>
    </row>
    <row r="80" spans="1:17" s="54" customFormat="1" ht="13.5">
      <c r="A80" s="77"/>
      <c r="B80" s="81"/>
      <c r="C80" s="79"/>
      <c r="D80" s="80"/>
      <c r="E80" s="82"/>
      <c r="F80" s="80"/>
      <c r="H80" s="76"/>
      <c r="N80" s="70"/>
      <c r="P80" s="51"/>
      <c r="Q80" s="69"/>
    </row>
    <row r="81" spans="1:17" s="54" customFormat="1" ht="16.5" customHeight="1">
      <c r="A81" s="77"/>
      <c r="B81" s="78"/>
      <c r="C81" s="80"/>
      <c r="D81" s="83"/>
      <c r="E81" s="84"/>
      <c r="F81" s="78"/>
      <c r="H81" s="69"/>
      <c r="P81" s="51"/>
      <c r="Q81" s="69"/>
    </row>
    <row r="82" spans="1:14" ht="13.5">
      <c r="A82" s="2"/>
      <c r="B82" s="2"/>
      <c r="C82" s="2"/>
      <c r="D82" s="2"/>
      <c r="E82" s="2"/>
      <c r="F82" s="2"/>
      <c r="G82" s="2"/>
      <c r="H82" s="4"/>
      <c r="I82" s="54"/>
      <c r="J82" s="54"/>
      <c r="K82" s="54"/>
      <c r="L82" s="54"/>
      <c r="M82" s="54"/>
      <c r="N82" s="54"/>
    </row>
  </sheetData>
  <sheetProtection formatRows="0" insertRows="0"/>
  <protectedRanges>
    <protectedRange sqref="H73" name="Bereik1_1_1"/>
  </protectedRanges>
  <mergeCells count="76">
    <mergeCell ref="E33:G34"/>
    <mergeCell ref="E35:G65"/>
    <mergeCell ref="B13:O13"/>
    <mergeCell ref="B2:O2"/>
    <mergeCell ref="B1:N1"/>
    <mergeCell ref="M3:O3"/>
    <mergeCell ref="M4:O4"/>
    <mergeCell ref="J6:K8"/>
    <mergeCell ref="B11:O11"/>
    <mergeCell ref="B23:E23"/>
    <mergeCell ref="G24:O24"/>
    <mergeCell ref="B28:E28"/>
    <mergeCell ref="B17:E17"/>
    <mergeCell ref="B18:E18"/>
    <mergeCell ref="G17:O17"/>
    <mergeCell ref="G18:O18"/>
    <mergeCell ref="I33:K33"/>
    <mergeCell ref="N15:O15"/>
    <mergeCell ref="B12:K12"/>
    <mergeCell ref="B14:O14"/>
    <mergeCell ref="B10:K10"/>
    <mergeCell ref="G15:I15"/>
    <mergeCell ref="B33:C33"/>
    <mergeCell ref="B27:N27"/>
    <mergeCell ref="G28:K28"/>
    <mergeCell ref="G23:O23"/>
    <mergeCell ref="B63:C63"/>
    <mergeCell ref="B44:C44"/>
    <mergeCell ref="B34:C34"/>
    <mergeCell ref="M6:N8"/>
    <mergeCell ref="B26:O26"/>
    <mergeCell ref="B31:N31"/>
    <mergeCell ref="B30:O30"/>
    <mergeCell ref="B19:E19"/>
    <mergeCell ref="B41:C41"/>
    <mergeCell ref="B42:C42"/>
    <mergeCell ref="C24:E24"/>
    <mergeCell ref="G75:O75"/>
    <mergeCell ref="B76:E76"/>
    <mergeCell ref="G76:O76"/>
    <mergeCell ref="B61:C61"/>
    <mergeCell ref="B71:O71"/>
    <mergeCell ref="B65:C65"/>
    <mergeCell ref="B67:C67"/>
    <mergeCell ref="B62:C62"/>
    <mergeCell ref="B69:O69"/>
    <mergeCell ref="B36:C36"/>
    <mergeCell ref="B49:C49"/>
    <mergeCell ref="B20:E20"/>
    <mergeCell ref="G19:O19"/>
    <mergeCell ref="G20:O20"/>
    <mergeCell ref="B60:C60"/>
    <mergeCell ref="B21:O21"/>
    <mergeCell ref="B22:N22"/>
    <mergeCell ref="B59:C59"/>
    <mergeCell ref="B43:C43"/>
    <mergeCell ref="B75:E75"/>
    <mergeCell ref="B47:C47"/>
    <mergeCell ref="B48:C48"/>
    <mergeCell ref="B52:C52"/>
    <mergeCell ref="B45:C45"/>
    <mergeCell ref="B40:C40"/>
    <mergeCell ref="B58:C58"/>
    <mergeCell ref="B64:C64"/>
    <mergeCell ref="B54:C54"/>
    <mergeCell ref="B55:C55"/>
    <mergeCell ref="B35:C35"/>
    <mergeCell ref="B51:C51"/>
    <mergeCell ref="B57:C57"/>
    <mergeCell ref="B37:C37"/>
    <mergeCell ref="B38:C38"/>
    <mergeCell ref="B39:C39"/>
    <mergeCell ref="B56:C56"/>
    <mergeCell ref="B50:C50"/>
    <mergeCell ref="B53:C53"/>
    <mergeCell ref="B46:C46"/>
  </mergeCells>
  <conditionalFormatting sqref="A15:G15 J15:IV15 A35:A65 A66:IV66 A5:IV12 P2:IV4 A1:B1 D36:D65 O1:IV1 A3:M4 A34:D34 A33:E33 I34:IV34 H33:H34 D35:E35 L33:IV33 H35:IV65 A74 C74:IV74 A75:IV65536 A13:B14 P13:IV14 A2 A68:IV73 A67:B67 D67:IV67 A16:IV21 A25:IV26 A22:A24 P22:IV24 A27 O27:IV27 A28:IV32 F24">
    <cfRule type="containsText" priority="16" dxfId="0" operator="containsText" stopIfTrue="1" text="###">
      <formula>NOT(ISERROR(SEARCH("###",A1)))</formula>
    </cfRule>
  </conditionalFormatting>
  <conditionalFormatting sqref="B36:B65">
    <cfRule type="containsText" priority="14" dxfId="0" operator="containsText" stopIfTrue="1" text="###">
      <formula>NOT(ISERROR(SEARCH("###",B36)))</formula>
    </cfRule>
  </conditionalFormatting>
  <conditionalFormatting sqref="B35">
    <cfRule type="containsText" priority="7" dxfId="0" operator="containsText" stopIfTrue="1" text="###">
      <formula>NOT(ISERROR(SEARCH("###",B35)))</formula>
    </cfRule>
  </conditionalFormatting>
  <conditionalFormatting sqref="B22:O22 B24:C24 B23 F23:G23">
    <cfRule type="containsText" priority="3" dxfId="0" operator="containsText" stopIfTrue="1" text="###">
      <formula>NOT(ISERROR(SEARCH("###",B22)))</formula>
    </cfRule>
  </conditionalFormatting>
  <conditionalFormatting sqref="B27:N27">
    <cfRule type="containsText" priority="1" dxfId="0" operator="containsText" stopIfTrue="1" text="###">
      <formula>NOT(ISERROR(SEARCH("###",B27)))</formula>
    </cfRule>
  </conditionalFormatting>
  <conditionalFormatting sqref="G24:O24">
    <cfRule type="containsText" priority="2" dxfId="0" operator="containsText" stopIfTrue="1" text="###">
      <formula>NOT(ISERROR(SEARCH("###",G24)))</formula>
    </cfRule>
  </conditionalFormatting>
  <hyperlinks>
    <hyperlink ref="B14:O14" r:id="rId1" display="https://overheid.vlaanderen.be/woon-werkverkeer-elektrische-fiets"/>
    <hyperlink ref="B14" r:id="rId2" display="https://overheid.vlaanderen.be/woon-werkverkeer-elektrische-fiets"/>
  </hyperlinks>
  <printOptions/>
  <pageMargins left="0.5905511811023623" right="0.5905511811023623" top="0.3937007874015748" bottom="0.5905511811023623" header="0.5118110236220472" footer="0.5118110236220472"/>
  <pageSetup fitToHeight="0" fitToWidth="1" horizontalDpi="600" verticalDpi="600" orientation="portrait" paperSize="9" scale="67" r:id="rId4"/>
  <rowBreaks count="1" manualBreakCount="1">
    <brk id="67" max="25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luytenpi</dc:creator>
  <cp:keywords/>
  <dc:description/>
  <cp:lastModifiedBy>Van de Velde, Christoph</cp:lastModifiedBy>
  <cp:lastPrinted>2019-12-17T22:08:48Z</cp:lastPrinted>
  <dcterms:created xsi:type="dcterms:W3CDTF">2009-12-11T14:50:29Z</dcterms:created>
  <dcterms:modified xsi:type="dcterms:W3CDTF">2020-01-13T13:21:08Z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