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18_HR_Technologie_en_data\18_6_Rapportering_Beleidsinformatie\18_6_6_Rapportering\FINANCIEEL\WEDDEBUDGETRAPPORTERING\"/>
    </mc:Choice>
  </mc:AlternateContent>
  <xr:revisionPtr revIDLastSave="0" documentId="8_{010C7E13-7374-44F6-85E6-D2D985FABB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SISALLOCATIE" sheetId="7" r:id="rId1"/>
  </sheets>
  <definedNames>
    <definedName name="_xlnm.Print_Area" localSheetId="0">BASISALLOCATIE!$A$8:$G$113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7" l="1"/>
  <c r="C55" i="7"/>
  <c r="B78" i="7"/>
  <c r="C58" i="7"/>
  <c r="C57" i="7"/>
  <c r="C52" i="7"/>
  <c r="C51" i="7"/>
  <c r="C45" i="7"/>
  <c r="C42" i="7"/>
  <c r="C37" i="7"/>
  <c r="C34" i="7"/>
  <c r="D21" i="7"/>
  <c r="C16" i="7"/>
  <c r="E99" i="7" l="1"/>
  <c r="E96" i="7"/>
  <c r="E95" i="7"/>
  <c r="E94" i="7"/>
  <c r="E93" i="7"/>
  <c r="E92" i="7"/>
  <c r="E91" i="7"/>
  <c r="E90" i="7"/>
  <c r="E88" i="7"/>
  <c r="E87" i="7"/>
  <c r="E86" i="7"/>
  <c r="E85" i="7"/>
  <c r="D93" i="7"/>
  <c r="D94" i="7"/>
  <c r="D95" i="7"/>
  <c r="D96" i="7"/>
  <c r="D99" i="7"/>
  <c r="D92" i="7"/>
  <c r="D91" i="7"/>
  <c r="D90" i="7"/>
  <c r="D88" i="7"/>
  <c r="D87" i="7"/>
  <c r="D86" i="7"/>
  <c r="D85" i="7"/>
  <c r="D78" i="7"/>
  <c r="D28" i="7"/>
  <c r="D35" i="7"/>
  <c r="E35" i="7"/>
  <c r="D103" i="7" l="1"/>
  <c r="D107" i="7" s="1"/>
  <c r="D20" i="7"/>
  <c r="C81" i="7" l="1"/>
  <c r="D14" i="7"/>
  <c r="D46" i="7"/>
  <c r="D108" i="7" s="1"/>
  <c r="E53" i="7"/>
  <c r="D53" i="7"/>
  <c r="E59" i="7"/>
  <c r="D59" i="7"/>
  <c r="E78" i="7"/>
  <c r="D16" i="7" s="1"/>
  <c r="E103" i="7"/>
  <c r="E107" i="7" s="1"/>
  <c r="B106" i="7"/>
  <c r="D19" i="7" l="1"/>
  <c r="D17" i="7"/>
  <c r="E33" i="7" l="1"/>
  <c r="E106" i="7"/>
  <c r="D106" i="7"/>
  <c r="E84" i="7"/>
  <c r="D84" i="7"/>
  <c r="D80" i="7"/>
  <c r="E80" i="7"/>
  <c r="E62" i="7"/>
  <c r="D62" i="7"/>
  <c r="E49" i="7"/>
  <c r="D49" i="7"/>
  <c r="E41" i="7"/>
  <c r="D41" i="7"/>
  <c r="D33" i="7" l="1"/>
  <c r="E46" i="7" l="1"/>
  <c r="E43" i="7" l="1"/>
  <c r="D43" i="7"/>
  <c r="D18" i="7" s="1"/>
  <c r="E38" i="7"/>
  <c r="D38" i="7"/>
  <c r="E109" i="7" l="1"/>
  <c r="E108" i="7"/>
  <c r="E110" i="7"/>
  <c r="E113" i="7" l="1"/>
  <c r="D110" i="7"/>
  <c r="D109" i="7" l="1"/>
  <c r="D113" i="7" s="1"/>
  <c r="D29" i="7" l="1"/>
  <c r="D30" i="7" s="1"/>
  <c r="D22" i="7"/>
</calcChain>
</file>

<file path=xl/sharedStrings.xml><?xml version="1.0" encoding="utf-8"?>
<sst xmlns="http://schemas.openxmlformats.org/spreadsheetml/2006/main" count="131" uniqueCount="96">
  <si>
    <t>NGK in euro</t>
  </si>
  <si>
    <t>Opmerkingen</t>
  </si>
  <si>
    <t xml:space="preserve">Maandelijkse loonkost </t>
  </si>
  <si>
    <t>VAK in euro</t>
  </si>
  <si>
    <t>pm</t>
  </si>
  <si>
    <t>TEKORT / OVERSCHOT</t>
  </si>
  <si>
    <t>Inclusief ... / Exclusief…</t>
  </si>
  <si>
    <t>-</t>
  </si>
  <si>
    <t>BELEIDSDOMEIN</t>
  </si>
  <si>
    <t>BEGROTINGSARTIKEL</t>
  </si>
  <si>
    <t>REFERENTIEJAAR</t>
  </si>
  <si>
    <t>REFERENTIEMAAND</t>
  </si>
  <si>
    <t>PEILDATUM</t>
  </si>
  <si>
    <t>SAMENVATTING</t>
  </si>
  <si>
    <t>TYPE UITSTROOM</t>
  </si>
  <si>
    <t>TYPE INSTROOM</t>
  </si>
  <si>
    <t>TYPE DOORSTROOM</t>
  </si>
  <si>
    <t>Zie tabel C voor meer detail.</t>
  </si>
  <si>
    <t>Zie tabel D voor meer detail.</t>
  </si>
  <si>
    <t>Zie tabel B voor meer detail.</t>
  </si>
  <si>
    <t>Zie tabel A voor meer detail.</t>
  </si>
  <si>
    <t>Zie tabel E voor meer detail.</t>
  </si>
  <si>
    <t>Zie tabel F voor meer detail.</t>
  </si>
  <si>
    <t>Tabel B - Meerkost i.h.k.v. instroom</t>
  </si>
  <si>
    <t>Tabel C - Meerkost i.h.k.v. doorstroom &amp; endogene groei</t>
  </si>
  <si>
    <t>BASISALLOCATIE 1</t>
  </si>
  <si>
    <t>BASISALLOCATIE 2 (indien van toepassing)</t>
  </si>
  <si>
    <t>Tabel A - Besparingen t.g.v. uitstroom</t>
  </si>
  <si>
    <t>AGENTSCHAP / ENTITEIT</t>
  </si>
  <si>
    <t>AANREKENINGSCODE 1</t>
  </si>
  <si>
    <t>AANREKENINGSCODE  2 (indien van toepassing)</t>
  </si>
  <si>
    <t>INSTANTIE</t>
  </si>
  <si>
    <t>WERKGEVERSCODE</t>
  </si>
  <si>
    <t>*Incl. instroom niet volledig vervat in referentiemaand</t>
  </si>
  <si>
    <t>Correctie ORAFIN</t>
  </si>
  <si>
    <t>In Orafin een boeking terug te vinden van XXX EUR op basisallocatie XXX en XXX EUR op basisallocatie XXX</t>
  </si>
  <si>
    <t>Raming resterende maandelijkse budgetlast o.b.v. prognosebedrag</t>
  </si>
  <si>
    <t>TER INFO: Reeds XXX EUR uitgegeven op basisallocatie XXX en XXX EUR op basisallocatie XXX</t>
  </si>
  <si>
    <t xml:space="preserve">Provisie basisallocatie X = XXX EUR. Uitbetaald VG = XXX EUR. 
Provisie basisallocatie X = XXX EUR. Uitbetaald VG = XXX EUR. </t>
  </si>
  <si>
    <t>TE VERMINDEREN MET:
* niet-recurrente FUTO's, mandaattoelagen, toelagen tijdelijke functieverzwaring etc. in ref.maand; 
* vervroegde uitbetalingen bij uitdiensttredingen (vervroegd EJT, VG, niet opgenomen verlofdagen);
* uitbetaling jobstudenten; 
* instroom halverwege referentiemaand (Dit wordt volledig opgenomen in tabel B - Instroom.).</t>
  </si>
  <si>
    <t>Budget 2020</t>
  </si>
  <si>
    <t>Tegemoetkoming indexsprong 2020</t>
  </si>
  <si>
    <t>Totaalbudget 2020</t>
  </si>
  <si>
    <t>DEFINITIEF SALDO EIND 2020</t>
  </si>
  <si>
    <t>PROGNOSE 2020</t>
  </si>
  <si>
    <t>EFFECT IN 2020</t>
  </si>
  <si>
    <t>BESPARING in 2020</t>
  </si>
  <si>
    <t>MEERKOST in 2020</t>
  </si>
  <si>
    <t>Uitgaven woon-werkverkeer 2020</t>
  </si>
  <si>
    <t>Extra besparing 2020 (Bv. koppenbesparing)</t>
  </si>
  <si>
    <t>Aanpassing budget vergrijzingskost 2020</t>
  </si>
  <si>
    <t>Resterende uitgaven 2020 o.b.v. constant beleid</t>
  </si>
  <si>
    <t>Extra uitgaven 2020 i.h.k.v. instroom</t>
  </si>
  <si>
    <t>Extra uitgaven 2020 i.h.k.v. doorstroom &amp; endogene groei</t>
  </si>
  <si>
    <t>Besparing 2020 i.h.k.v. uitstroom</t>
  </si>
  <si>
    <t>Totaal benodigd krediet 2020</t>
  </si>
  <si>
    <t>Budget 2021</t>
  </si>
  <si>
    <t>Extra besparing 2021</t>
  </si>
  <si>
    <t>Tegemoetkoming indexsprong 2021</t>
  </si>
  <si>
    <t>Totaalbudget 2021</t>
  </si>
  <si>
    <t>Prognose benodigd krediet 2021</t>
  </si>
  <si>
    <t>DEFINITIEF SALDO EIND 2021</t>
  </si>
  <si>
    <t>PROGNOSE 2021</t>
  </si>
  <si>
    <t>BESPARING in 2021</t>
  </si>
  <si>
    <t>EFFECT IN 2021</t>
  </si>
  <si>
    <t>MEERKOST in 2021</t>
  </si>
  <si>
    <t>Tabel F -  Prognose uitgaven begrotingsjaar 2021</t>
  </si>
  <si>
    <t>REF.uitgaven 2021 o.b.v. constant beleid (aan 12 maanden Loonkost incl. kindergeld en vergoedingen)</t>
  </si>
  <si>
    <t>Uitgaven woon-werkverkeer 2021</t>
  </si>
  <si>
    <t>p.m. indexverhogingen in 2021</t>
  </si>
  <si>
    <t>PROGNOSE BENODIGD BUDGET 2021</t>
  </si>
  <si>
    <t>Tabel D - Reeds uitgegeven kredieten op budget 2020</t>
  </si>
  <si>
    <t>Loonkost januari 2020</t>
  </si>
  <si>
    <t>Loonkost februari 2020</t>
  </si>
  <si>
    <t>Loonkost maart 2020</t>
  </si>
  <si>
    <t>Loonkost april 2020</t>
  </si>
  <si>
    <t>Loonkost mei 2020</t>
  </si>
  <si>
    <t>Loonkost juni 2020</t>
  </si>
  <si>
    <t>Loonkost juli 2020</t>
  </si>
  <si>
    <t>Loonkost augustus 2020</t>
  </si>
  <si>
    <t>Loonkost september 2020</t>
  </si>
  <si>
    <t>Loonkost oktober 2020</t>
  </si>
  <si>
    <t>Loonkost november 2020</t>
  </si>
  <si>
    <t>Eindejaarstoelage 2020</t>
  </si>
  <si>
    <t>Achterstallen 2020</t>
  </si>
  <si>
    <t>Loonkost december 2020</t>
  </si>
  <si>
    <t>Tabel E - Resterende uitgaven in 2020</t>
  </si>
  <si>
    <t>Eindejaarstoelage 2020 (raming = uitbetaald bedrag 2018)</t>
  </si>
  <si>
    <t>Provisie vakantiegeld 2021 (prestaties 2020)</t>
  </si>
  <si>
    <t>TOTAAL NOG UIT TE GEVEN 2020</t>
  </si>
  <si>
    <t>Uitgaven 2021 tengevolge instroom in 2020 (na REF.maand aan 12/12) en in 2021</t>
  </si>
  <si>
    <t>Uitgaven 2021 tengevolge doorstroom in 2020 (na REF.maand aan 12/12) en in 2021</t>
  </si>
  <si>
    <t>Besparing 2021 tengevolge uitstroom in 2020 (na REF.maand aan 12/12) en in 2021</t>
  </si>
  <si>
    <t>Endogene groei 2021 partime Functionele loopbaan sprongen in 2021 + Geldelijke sprongen in 2021</t>
  </si>
  <si>
    <t>Vakantiegeld mei 2020 (prestaties 2019) - Provisie werd geboekt in 2019, maar werkelijk bedrag werd uitbetaald in 2020.</t>
  </si>
  <si>
    <t>Vakantiegeld mei 2020 (prestaties 2019) - Provisie werd geboekt in 2019 maar werkelijk bedrag wordt uitbetaald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</si>
</sst>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FlandersArtSans-Bold"/>
    </font>
    <font>
      <sz val="12"/>
      <name val="FlandersArtSans-Light"/>
    </font>
    <font>
      <sz val="10"/>
      <name val="FlandersArtSans-Light"/>
    </font>
    <font>
      <sz val="11"/>
      <name val="FlandersArtSans-Light"/>
    </font>
    <font>
      <sz val="11"/>
      <name val="FlandersArtSans-Medium"/>
    </font>
    <font>
      <sz val="16"/>
      <name val="FlandersArtSans-Light"/>
    </font>
    <font>
      <sz val="12"/>
      <name val="FlandersArtSans-Regular"/>
    </font>
    <font>
      <sz val="12"/>
      <name val="FlandersArtSans-Medium"/>
    </font>
    <font>
      <sz val="16"/>
      <name val="FlandersArtSans-Medium"/>
    </font>
    <font>
      <sz val="11"/>
      <name val="FlandersArtSans-Regula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14999847407452621"/>
      </bottom>
      <diagonal/>
    </border>
    <border>
      <left/>
      <right style="medium">
        <color indexed="64"/>
      </right>
      <top/>
      <bottom style="hair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9847407452621"/>
      </bottom>
      <diagonal/>
    </border>
    <border>
      <left/>
      <right style="medium">
        <color indexed="64"/>
      </right>
      <top style="thin">
        <color indexed="64"/>
      </top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14999847407452621"/>
      </bottom>
      <diagonal/>
    </border>
    <border>
      <left style="thin">
        <color indexed="64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medium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indexed="64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 style="thin">
        <color indexed="64"/>
      </right>
      <top/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14999847407452621"/>
      </bottom>
      <diagonal/>
    </border>
    <border>
      <left style="medium">
        <color indexed="64"/>
      </left>
      <right/>
      <top/>
      <bottom style="hair">
        <color theme="0" tint="-0.14999847407452621"/>
      </bottom>
      <diagonal/>
    </border>
    <border>
      <left style="thin">
        <color indexed="64"/>
      </left>
      <right style="medium">
        <color indexed="64"/>
      </right>
      <top/>
      <bottom style="hair">
        <color theme="0" tint="-0.14999847407452621"/>
      </bottom>
      <diagonal/>
    </border>
    <border>
      <left/>
      <right/>
      <top/>
      <bottom style="hair">
        <color theme="0" tint="-0.14999847407452621"/>
      </bottom>
      <diagonal/>
    </border>
    <border>
      <left style="medium">
        <color indexed="64"/>
      </left>
      <right/>
      <top/>
      <bottom style="hair">
        <color theme="1" tint="0.34998626667073579"/>
      </bottom>
      <diagonal/>
    </border>
    <border>
      <left/>
      <right style="thin">
        <color indexed="64"/>
      </right>
      <top/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34998626667073579"/>
      </bottom>
      <diagonal/>
    </border>
    <border>
      <left style="thin">
        <color indexed="64"/>
      </left>
      <right style="medium">
        <color indexed="64"/>
      </right>
      <top/>
      <bottom style="hair">
        <color theme="1" tint="0.34998626667073579"/>
      </bottom>
      <diagonal/>
    </border>
    <border>
      <left style="medium">
        <color indexed="64"/>
      </left>
      <right/>
      <top style="hair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14999847407452621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hair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 style="hair">
        <color theme="0" tint="-0.14999847407452621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6">
    <xf numFmtId="0" fontId="0" fillId="0" borderId="0" xfId="0"/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10" fillId="2" borderId="35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top"/>
    </xf>
    <xf numFmtId="3" fontId="9" fillId="4" borderId="15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10" fillId="8" borderId="35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" fontId="9" fillId="4" borderId="2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9" fillId="4" borderId="25" xfId="0" applyFont="1" applyFill="1" applyBorder="1" applyAlignment="1">
      <alignment horizontal="center" vertical="top"/>
    </xf>
    <xf numFmtId="3" fontId="9" fillId="4" borderId="25" xfId="0" applyNumberFormat="1" applyFont="1" applyFill="1" applyBorder="1" applyAlignment="1">
      <alignment horizontal="center" vertical="top"/>
    </xf>
    <xf numFmtId="0" fontId="5" fillId="5" borderId="43" xfId="0" applyFont="1" applyFill="1" applyBorder="1" applyAlignment="1">
      <alignment vertical="top"/>
    </xf>
    <xf numFmtId="3" fontId="8" fillId="5" borderId="40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8" borderId="24" xfId="0" applyFont="1" applyFill="1" applyBorder="1" applyAlignment="1">
      <alignment horizontal="left" vertical="center"/>
    </xf>
    <xf numFmtId="0" fontId="10" fillId="8" borderId="29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3" fontId="9" fillId="4" borderId="38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9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0" fillId="2" borderId="43" xfId="0" applyFont="1" applyFill="1" applyBorder="1" applyAlignment="1">
      <alignment horizontal="left" vertical="center" wrapText="1"/>
    </xf>
    <xf numFmtId="44" fontId="6" fillId="0" borderId="49" xfId="0" applyNumberFormat="1" applyFont="1" applyFill="1" applyBorder="1" applyAlignment="1" applyProtection="1">
      <alignment horizontal="right" vertical="center"/>
      <protection locked="0"/>
    </xf>
    <xf numFmtId="44" fontId="6" fillId="0" borderId="47" xfId="0" applyNumberFormat="1" applyFont="1" applyFill="1" applyBorder="1" applyAlignment="1" applyProtection="1">
      <alignment horizontal="right" vertical="center"/>
      <protection locked="0"/>
    </xf>
    <xf numFmtId="44" fontId="6" fillId="0" borderId="2" xfId="0" applyNumberFormat="1" applyFont="1" applyFill="1" applyBorder="1" applyAlignment="1" applyProtection="1">
      <alignment horizontal="right" vertical="center"/>
      <protection locked="0"/>
    </xf>
    <xf numFmtId="44" fontId="9" fillId="2" borderId="3" xfId="0" applyNumberFormat="1" applyFont="1" applyFill="1" applyBorder="1" applyAlignment="1" applyProtection="1">
      <alignment vertical="center"/>
      <protection locked="0"/>
    </xf>
    <xf numFmtId="44" fontId="6" fillId="0" borderId="51" xfId="0" applyNumberFormat="1" applyFont="1" applyFill="1" applyBorder="1" applyAlignment="1" applyProtection="1">
      <alignment vertical="center"/>
      <protection locked="0"/>
    </xf>
    <xf numFmtId="44" fontId="6" fillId="0" borderId="54" xfId="0" applyNumberFormat="1" applyFont="1" applyFill="1" applyBorder="1" applyAlignment="1" applyProtection="1">
      <alignment vertical="center"/>
      <protection locked="0"/>
    </xf>
    <xf numFmtId="44" fontId="6" fillId="0" borderId="11" xfId="0" applyNumberFormat="1" applyFont="1" applyFill="1" applyBorder="1" applyAlignment="1" applyProtection="1">
      <alignment horizontal="right" vertical="center"/>
      <protection locked="0"/>
    </xf>
    <xf numFmtId="44" fontId="3" fillId="5" borderId="20" xfId="0" applyNumberFormat="1" applyFont="1" applyFill="1" applyBorder="1" applyAlignment="1" applyProtection="1">
      <alignment vertical="center"/>
      <protection locked="0"/>
    </xf>
    <xf numFmtId="44" fontId="6" fillId="0" borderId="51" xfId="0" applyNumberFormat="1" applyFont="1" applyFill="1" applyBorder="1" applyAlignment="1" applyProtection="1">
      <alignment horizontal="right" vertical="center"/>
      <protection locked="0"/>
    </xf>
    <xf numFmtId="44" fontId="6" fillId="0" borderId="54" xfId="0" applyNumberFormat="1" applyFont="1" applyFill="1" applyBorder="1" applyAlignment="1" applyProtection="1">
      <alignment horizontal="right" vertical="center"/>
      <protection locked="0"/>
    </xf>
    <xf numFmtId="44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vertical="center" wrapText="1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15" xfId="0" applyNumberFormat="1" applyFont="1" applyFill="1" applyBorder="1" applyAlignment="1" applyProtection="1">
      <alignment vertical="center"/>
      <protection locked="0"/>
    </xf>
    <xf numFmtId="44" fontId="6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44" fontId="4" fillId="3" borderId="28" xfId="0" applyNumberFormat="1" applyFont="1" applyFill="1" applyBorder="1" applyAlignment="1" applyProtection="1">
      <alignment vertical="center"/>
      <protection locked="0"/>
    </xf>
    <xf numFmtId="3" fontId="4" fillId="3" borderId="42" xfId="0" applyNumberFormat="1" applyFont="1" applyFill="1" applyBorder="1" applyAlignment="1" applyProtection="1">
      <alignment vertical="center"/>
      <protection locked="0"/>
    </xf>
    <xf numFmtId="44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5" xfId="0" applyFont="1" applyFill="1" applyBorder="1" applyAlignment="1" applyProtection="1">
      <alignment horizontal="right" vertical="center"/>
      <protection locked="0"/>
    </xf>
    <xf numFmtId="44" fontId="4" fillId="3" borderId="20" xfId="0" applyNumberFormat="1" applyFont="1" applyFill="1" applyBorder="1" applyAlignment="1" applyProtection="1">
      <alignment horizontal="right" vertical="center"/>
      <protection locked="0"/>
    </xf>
    <xf numFmtId="0" fontId="4" fillId="3" borderId="42" xfId="0" applyFont="1" applyFill="1" applyBorder="1" applyAlignment="1" applyProtection="1">
      <alignment horizontal="right" vertical="center"/>
      <protection locked="0"/>
    </xf>
    <xf numFmtId="44" fontId="6" fillId="0" borderId="49" xfId="0" applyNumberFormat="1" applyFont="1" applyFill="1" applyBorder="1" applyAlignment="1" applyProtection="1">
      <alignment vertical="top"/>
      <protection locked="0"/>
    </xf>
    <xf numFmtId="3" fontId="6" fillId="0" borderId="55" xfId="0" applyNumberFormat="1" applyFont="1" applyFill="1" applyBorder="1" applyAlignment="1" applyProtection="1">
      <alignment vertical="top" wrapText="1"/>
      <protection locked="0"/>
    </xf>
    <xf numFmtId="44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Border="1" applyAlignment="1" applyProtection="1">
      <alignment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44" fontId="6" fillId="0" borderId="51" xfId="0" applyNumberFormat="1" applyFont="1" applyFill="1" applyBorder="1" applyAlignment="1" applyProtection="1">
      <alignment horizontal="right" vertical="top"/>
      <protection locked="0"/>
    </xf>
    <xf numFmtId="44" fontId="6" fillId="0" borderId="54" xfId="0" applyNumberFormat="1" applyFont="1" applyFill="1" applyBorder="1" applyAlignment="1" applyProtection="1">
      <alignment horizontal="right" vertical="top"/>
      <protection locked="0"/>
    </xf>
    <xf numFmtId="3" fontId="6" fillId="0" borderId="56" xfId="0" applyNumberFormat="1" applyFont="1" applyFill="1" applyBorder="1" applyAlignment="1" applyProtection="1">
      <alignment vertical="top" wrapText="1"/>
      <protection locked="0"/>
    </xf>
    <xf numFmtId="3" fontId="6" fillId="0" borderId="56" xfId="0" applyNumberFormat="1" applyFont="1" applyFill="1" applyBorder="1" applyAlignment="1" applyProtection="1">
      <alignment horizontal="right" vertical="center"/>
      <protection locked="0"/>
    </xf>
    <xf numFmtId="44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44" fontId="6" fillId="0" borderId="60" xfId="0" applyNumberFormat="1" applyFont="1" applyFill="1" applyBorder="1" applyAlignment="1" applyProtection="1">
      <alignment horizontal="right" vertical="center"/>
      <protection locked="0"/>
    </xf>
    <xf numFmtId="44" fontId="6" fillId="0" borderId="61" xfId="0" applyNumberFormat="1" applyFont="1" applyFill="1" applyBorder="1" applyAlignment="1" applyProtection="1">
      <alignment horizontal="right" vertical="center"/>
      <protection locked="0"/>
    </xf>
    <xf numFmtId="3" fontId="6" fillId="0" borderId="63" xfId="0" applyNumberFormat="1" applyFont="1" applyBorder="1" applyAlignment="1" applyProtection="1">
      <alignment vertical="center" wrapText="1"/>
      <protection locked="0"/>
    </xf>
    <xf numFmtId="44" fontId="6" fillId="0" borderId="59" xfId="0" applyNumberFormat="1" applyFont="1" applyFill="1" applyBorder="1" applyAlignment="1" applyProtection="1">
      <alignment horizontal="right" vertical="center"/>
      <protection locked="0"/>
    </xf>
    <xf numFmtId="0" fontId="6" fillId="0" borderId="56" xfId="0" applyFont="1" applyBorder="1" applyAlignment="1" applyProtection="1">
      <alignment vertical="center" wrapText="1"/>
      <protection locked="0"/>
    </xf>
    <xf numFmtId="3" fontId="6" fillId="0" borderId="56" xfId="1" applyNumberFormat="1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44" fontId="6" fillId="0" borderId="63" xfId="0" applyNumberFormat="1" applyFont="1" applyFill="1" applyBorder="1" applyAlignment="1" applyProtection="1">
      <alignment horizontal="right" vertical="center"/>
      <protection locked="0"/>
    </xf>
    <xf numFmtId="44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44" fontId="4" fillId="3" borderId="40" xfId="0" applyNumberFormat="1" applyFont="1" applyFill="1" applyBorder="1" applyAlignment="1" applyProtection="1">
      <alignment horizontal="right" vertical="center"/>
      <protection locked="0"/>
    </xf>
    <xf numFmtId="0" fontId="4" fillId="3" borderId="42" xfId="0" applyFont="1" applyFill="1" applyBorder="1" applyAlignment="1" applyProtection="1">
      <alignment vertical="center"/>
      <protection locked="0"/>
    </xf>
    <xf numFmtId="44" fontId="6" fillId="5" borderId="20" xfId="0" applyNumberFormat="1" applyFont="1" applyFill="1" applyBorder="1" applyAlignment="1" applyProtection="1">
      <alignment vertical="top" wrapText="1"/>
      <protection locked="0"/>
    </xf>
    <xf numFmtId="0" fontId="6" fillId="5" borderId="42" xfId="0" applyFont="1" applyFill="1" applyBorder="1" applyAlignment="1" applyProtection="1">
      <alignment vertical="top" wrapText="1"/>
      <protection locked="0"/>
    </xf>
    <xf numFmtId="44" fontId="6" fillId="0" borderId="64" xfId="0" applyNumberFormat="1" applyFont="1" applyFill="1" applyBorder="1" applyAlignment="1" applyProtection="1">
      <alignment vertical="center"/>
      <protection locked="0"/>
    </xf>
    <xf numFmtId="44" fontId="6" fillId="0" borderId="47" xfId="0" applyNumberFormat="1" applyFont="1" applyBorder="1" applyAlignment="1" applyProtection="1">
      <alignment vertical="center"/>
      <protection locked="0"/>
    </xf>
    <xf numFmtId="44" fontId="6" fillId="0" borderId="52" xfId="0" applyNumberFormat="1" applyFont="1" applyBorder="1" applyAlignment="1" applyProtection="1">
      <alignment vertical="center"/>
      <protection locked="0"/>
    </xf>
    <xf numFmtId="3" fontId="6" fillId="0" borderId="56" xfId="0" applyNumberFormat="1" applyFont="1" applyBorder="1" applyAlignment="1" applyProtection="1">
      <alignment vertical="center" wrapText="1"/>
      <protection locked="0"/>
    </xf>
    <xf numFmtId="3" fontId="6" fillId="0" borderId="56" xfId="0" applyNumberFormat="1" applyFont="1" applyBorder="1" applyAlignment="1" applyProtection="1">
      <alignment vertical="top" wrapText="1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horizontal="center" vertical="center"/>
      <protection locked="0"/>
    </xf>
    <xf numFmtId="44" fontId="6" fillId="0" borderId="73" xfId="0" applyNumberFormat="1" applyFont="1" applyBorder="1" applyAlignment="1" applyProtection="1">
      <alignment vertical="center"/>
      <protection locked="0"/>
    </xf>
    <xf numFmtId="3" fontId="6" fillId="0" borderId="74" xfId="0" applyNumberFormat="1" applyFont="1" applyBorder="1" applyAlignment="1" applyProtection="1">
      <alignment vertical="center"/>
      <protection locked="0"/>
    </xf>
    <xf numFmtId="44" fontId="6" fillId="0" borderId="71" xfId="0" applyNumberFormat="1" applyFont="1" applyBorder="1" applyAlignment="1" applyProtection="1">
      <alignment vertical="center"/>
      <protection locked="0"/>
    </xf>
    <xf numFmtId="3" fontId="6" fillId="0" borderId="72" xfId="0" applyNumberFormat="1" applyFont="1" applyBorder="1" applyAlignment="1" applyProtection="1">
      <alignment vertical="center"/>
      <protection locked="0"/>
    </xf>
    <xf numFmtId="44" fontId="6" fillId="6" borderId="66" xfId="0" applyNumberFormat="1" applyFont="1" applyFill="1" applyBorder="1" applyAlignment="1" applyProtection="1">
      <alignment horizontal="right" vertical="center"/>
      <protection locked="0"/>
    </xf>
    <xf numFmtId="44" fontId="6" fillId="6" borderId="67" xfId="0" applyNumberFormat="1" applyFont="1" applyFill="1" applyBorder="1" applyAlignment="1" applyProtection="1">
      <alignment horizontal="right" vertical="center"/>
      <protection locked="0"/>
    </xf>
    <xf numFmtId="3" fontId="6" fillId="6" borderId="68" xfId="0" applyNumberFormat="1" applyFont="1" applyFill="1" applyBorder="1" applyAlignment="1" applyProtection="1">
      <alignment vertical="center" wrapText="1"/>
      <protection locked="0"/>
    </xf>
    <xf numFmtId="44" fontId="6" fillId="6" borderId="10" xfId="0" applyNumberFormat="1" applyFont="1" applyFill="1" applyBorder="1" applyAlignment="1" applyProtection="1">
      <alignment horizontal="right" vertical="top"/>
      <protection locked="0"/>
    </xf>
    <xf numFmtId="44" fontId="6" fillId="6" borderId="11" xfId="0" applyNumberFormat="1" applyFont="1" applyFill="1" applyBorder="1" applyAlignment="1" applyProtection="1">
      <alignment vertical="top"/>
      <protection locked="0"/>
    </xf>
    <xf numFmtId="3" fontId="6" fillId="6" borderId="30" xfId="0" applyNumberFormat="1" applyFont="1" applyFill="1" applyBorder="1" applyAlignment="1" applyProtection="1">
      <alignment vertical="top" wrapText="1"/>
      <protection locked="0"/>
    </xf>
    <xf numFmtId="44" fontId="6" fillId="0" borderId="64" xfId="0" applyNumberFormat="1" applyFont="1" applyBorder="1" applyAlignment="1" applyProtection="1">
      <alignment horizontal="right" vertical="center"/>
      <protection locked="0"/>
    </xf>
    <xf numFmtId="44" fontId="6" fillId="0" borderId="61" xfId="0" applyNumberFormat="1" applyFont="1" applyBorder="1" applyAlignment="1" applyProtection="1">
      <alignment horizontal="right" vertical="center"/>
      <protection locked="0"/>
    </xf>
    <xf numFmtId="3" fontId="6" fillId="0" borderId="48" xfId="0" applyNumberFormat="1" applyFont="1" applyBorder="1" applyAlignment="1" applyProtection="1">
      <alignment vertical="center" wrapText="1"/>
      <protection locked="0"/>
    </xf>
    <xf numFmtId="44" fontId="6" fillId="0" borderId="57" xfId="0" applyNumberFormat="1" applyFont="1" applyFill="1" applyBorder="1" applyAlignment="1" applyProtection="1">
      <alignment horizontal="right" vertical="center"/>
      <protection locked="0"/>
    </xf>
    <xf numFmtId="44" fontId="6" fillId="0" borderId="54" xfId="0" applyNumberFormat="1" applyFont="1" applyBorder="1" applyAlignment="1" applyProtection="1">
      <alignment vertical="center"/>
      <protection locked="0"/>
    </xf>
    <xf numFmtId="3" fontId="6" fillId="0" borderId="53" xfId="0" applyNumberFormat="1" applyFont="1" applyBorder="1" applyAlignment="1" applyProtection="1">
      <alignment vertical="center"/>
      <protection locked="0"/>
    </xf>
    <xf numFmtId="44" fontId="6" fillId="0" borderId="57" xfId="0" applyNumberFormat="1" applyFont="1" applyBorder="1" applyAlignment="1" applyProtection="1">
      <alignment horizontal="right" vertical="center"/>
      <protection locked="0"/>
    </xf>
    <xf numFmtId="44" fontId="6" fillId="0" borderId="59" xfId="0" applyNumberFormat="1" applyFont="1" applyBorder="1" applyAlignment="1" applyProtection="1">
      <alignment horizontal="right" vertical="center"/>
      <protection locked="0"/>
    </xf>
    <xf numFmtId="44" fontId="6" fillId="0" borderId="54" xfId="0" applyNumberFormat="1" applyFont="1" applyBorder="1" applyAlignment="1" applyProtection="1">
      <alignment horizontal="right" vertical="center"/>
      <protection locked="0"/>
    </xf>
    <xf numFmtId="44" fontId="6" fillId="0" borderId="14" xfId="0" applyNumberFormat="1" applyFont="1" applyBorder="1" applyAlignment="1" applyProtection="1">
      <alignment horizontal="right" vertical="center"/>
      <protection locked="0"/>
    </xf>
    <xf numFmtId="44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 applyProtection="1">
      <alignment vertical="center" wrapText="1"/>
      <protection locked="0"/>
    </xf>
    <xf numFmtId="44" fontId="4" fillId="5" borderId="20" xfId="0" applyNumberFormat="1" applyFont="1" applyFill="1" applyBorder="1" applyAlignment="1" applyProtection="1">
      <alignment vertical="center"/>
      <protection locked="0"/>
    </xf>
    <xf numFmtId="3" fontId="4" fillId="5" borderId="32" xfId="0" applyNumberFormat="1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49" fontId="4" fillId="2" borderId="29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14" fontId="4" fillId="2" borderId="18" xfId="0" applyNumberFormat="1" applyFont="1" applyFill="1" applyBorder="1" applyAlignment="1" applyProtection="1">
      <alignment horizontal="left" vertical="center"/>
      <protection locked="0"/>
    </xf>
    <xf numFmtId="44" fontId="6" fillId="0" borderId="77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vertical="center" wrapText="1"/>
    </xf>
    <xf numFmtId="44" fontId="6" fillId="0" borderId="10" xfId="0" applyNumberFormat="1" applyFont="1" applyFill="1" applyBorder="1" applyAlignment="1" applyProtection="1">
      <alignment vertical="center"/>
      <protection locked="0"/>
    </xf>
    <xf numFmtId="44" fontId="6" fillId="0" borderId="1" xfId="0" applyNumberFormat="1" applyFont="1" applyFill="1" applyBorder="1" applyAlignment="1" applyProtection="1">
      <alignment vertical="center"/>
      <protection locked="0"/>
    </xf>
    <xf numFmtId="44" fontId="6" fillId="0" borderId="16" xfId="0" applyNumberFormat="1" applyFont="1" applyFill="1" applyBorder="1" applyAlignment="1" applyProtection="1">
      <alignment vertical="center"/>
      <protection locked="0"/>
    </xf>
    <xf numFmtId="0" fontId="10" fillId="8" borderId="35" xfId="0" applyFont="1" applyFill="1" applyBorder="1" applyAlignment="1">
      <alignment horizontal="left" vertical="center"/>
    </xf>
    <xf numFmtId="0" fontId="10" fillId="8" borderId="24" xfId="0" applyFont="1" applyFill="1" applyBorder="1" applyAlignment="1">
      <alignment horizontal="left" vertical="center"/>
    </xf>
    <xf numFmtId="0" fontId="10" fillId="8" borderId="29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3" fontId="9" fillId="2" borderId="3" xfId="0" applyNumberFormat="1" applyFont="1" applyFill="1" applyBorder="1" applyAlignment="1" applyProtection="1">
      <alignment horizontal="left" vertical="center"/>
      <protection locked="0"/>
    </xf>
    <xf numFmtId="3" fontId="9" fillId="2" borderId="18" xfId="0" applyNumberFormat="1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5" fillId="7" borderId="37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3" fontId="6" fillId="0" borderId="58" xfId="0" applyNumberFormat="1" applyFont="1" applyFill="1" applyBorder="1" applyAlignment="1">
      <alignment horizontal="left" vertical="center"/>
    </xf>
    <xf numFmtId="3" fontId="6" fillId="0" borderId="59" xfId="0" applyNumberFormat="1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top"/>
    </xf>
    <xf numFmtId="0" fontId="4" fillId="3" borderId="13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top"/>
    </xf>
    <xf numFmtId="0" fontId="9" fillId="4" borderId="41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45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3" fontId="6" fillId="0" borderId="69" xfId="0" applyNumberFormat="1" applyFont="1" applyBorder="1" applyAlignment="1">
      <alignment horizontal="left" vertical="center"/>
    </xf>
    <xf numFmtId="3" fontId="6" fillId="0" borderId="70" xfId="0" applyNumberFormat="1" applyFont="1" applyBorder="1" applyAlignment="1">
      <alignment horizontal="left" vertical="center"/>
    </xf>
    <xf numFmtId="0" fontId="6" fillId="0" borderId="62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6" borderId="46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65" xfId="0" applyFont="1" applyFill="1" applyBorder="1" applyAlignment="1">
      <alignment horizontal="left" vertical="center" wrapText="1"/>
    </xf>
    <xf numFmtId="0" fontId="6" fillId="6" borderId="6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top"/>
    </xf>
    <xf numFmtId="3" fontId="12" fillId="2" borderId="3" xfId="0" applyNumberFormat="1" applyFont="1" applyFill="1" applyBorder="1" applyAlignment="1" applyProtection="1">
      <alignment horizontal="left" vertical="center"/>
      <protection locked="0"/>
    </xf>
    <xf numFmtId="3" fontId="12" fillId="2" borderId="18" xfId="0" applyNumberFormat="1" applyFont="1" applyFill="1" applyBorder="1" applyAlignment="1" applyProtection="1">
      <alignment horizontal="left" vertical="center"/>
      <protection locked="0"/>
    </xf>
    <xf numFmtId="0" fontId="3" fillId="5" borderId="28" xfId="0" applyFont="1" applyFill="1" applyBorder="1" applyAlignment="1" applyProtection="1">
      <alignment horizontal="left" vertical="center"/>
      <protection locked="0"/>
    </xf>
    <xf numFmtId="0" fontId="3" fillId="5" borderId="32" xfId="0" applyFont="1" applyFill="1" applyBorder="1" applyAlignment="1" applyProtection="1">
      <alignment horizontal="left" vertical="center"/>
      <protection locked="0"/>
    </xf>
    <xf numFmtId="0" fontId="10" fillId="7" borderId="35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right" vertical="center"/>
    </xf>
    <xf numFmtId="3" fontId="9" fillId="4" borderId="34" xfId="0" applyNumberFormat="1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center" vertical="center" textRotation="90" wrapText="1"/>
    </xf>
    <xf numFmtId="0" fontId="11" fillId="2" borderId="27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35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0" fillId="2" borderId="41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/>
    </xf>
    <xf numFmtId="0" fontId="4" fillId="3" borderId="41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right" vertical="center"/>
    </xf>
    <xf numFmtId="0" fontId="4" fillId="3" borderId="43" xfId="0" applyFont="1" applyFill="1" applyBorder="1" applyAlignment="1">
      <alignment horizontal="right" vertical="center"/>
    </xf>
    <xf numFmtId="0" fontId="4" fillId="3" borderId="40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top"/>
    </xf>
    <xf numFmtId="0" fontId="9" fillId="4" borderId="34" xfId="0" applyFont="1" applyFill="1" applyBorder="1" applyAlignment="1">
      <alignment horizontal="center" vertical="top"/>
    </xf>
    <xf numFmtId="0" fontId="6" fillId="0" borderId="49" xfId="0" quotePrefix="1" applyFont="1" applyFill="1" applyBorder="1" applyAlignment="1" applyProtection="1">
      <alignment horizontal="left" vertical="center"/>
      <protection locked="0"/>
    </xf>
    <xf numFmtId="0" fontId="6" fillId="0" borderId="50" xfId="0" quotePrefix="1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</cellXfs>
  <cellStyles count="3">
    <cellStyle name="Procent" xfId="1" builtinId="5"/>
    <cellStyle name="Procent 2" xfId="2" xr:uid="{00000000-0005-0000-0000-000001000000}"/>
    <cellStyle name="Standaard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13"/>
  <sheetViews>
    <sheetView showGridLines="0" tabSelected="1" zoomScale="90" zoomScaleNormal="90" zoomScaleSheetLayoutView="75" workbookViewId="0">
      <selection activeCell="D91" sqref="D91"/>
    </sheetView>
  </sheetViews>
  <sheetFormatPr defaultColWidth="8.88671875" defaultRowHeight="13.2" x14ac:dyDescent="0.25"/>
  <cols>
    <col min="1" max="1" width="2.21875" style="1" customWidth="1"/>
    <col min="2" max="2" width="14.44140625" style="1" customWidth="1"/>
    <col min="3" max="3" width="58.33203125" style="1" customWidth="1"/>
    <col min="4" max="4" width="38.88671875" style="2" customWidth="1"/>
    <col min="5" max="5" width="41.109375" style="1" customWidth="1"/>
    <col min="6" max="6" width="57.77734375" style="1" customWidth="1"/>
    <col min="7" max="7" width="2.21875" style="1" customWidth="1"/>
    <col min="8" max="16384" width="8.88671875" style="1"/>
  </cols>
  <sheetData>
    <row r="1" spans="2:6" ht="30" customHeight="1" thickBot="1" x14ac:dyDescent="0.3">
      <c r="B1" s="184"/>
      <c r="C1" s="184"/>
      <c r="D1" s="184"/>
      <c r="E1" s="184"/>
      <c r="F1" s="184"/>
    </row>
    <row r="2" spans="2:6" s="3" customFormat="1" ht="18" customHeight="1" x14ac:dyDescent="0.25">
      <c r="B2" s="202" t="s">
        <v>8</v>
      </c>
      <c r="C2" s="203"/>
      <c r="D2" s="125"/>
      <c r="E2" s="5" t="s">
        <v>32</v>
      </c>
      <c r="F2" s="129"/>
    </row>
    <row r="3" spans="2:6" s="3" customFormat="1" ht="18" customHeight="1" x14ac:dyDescent="0.25">
      <c r="B3" s="204" t="s">
        <v>31</v>
      </c>
      <c r="C3" s="205"/>
      <c r="D3" s="126"/>
      <c r="E3" s="7" t="s">
        <v>10</v>
      </c>
      <c r="F3" s="130"/>
    </row>
    <row r="4" spans="2:6" s="3" customFormat="1" ht="18" customHeight="1" x14ac:dyDescent="0.25">
      <c r="B4" s="204" t="s">
        <v>28</v>
      </c>
      <c r="C4" s="205"/>
      <c r="D4" s="127"/>
      <c r="E4" s="6" t="s">
        <v>11</v>
      </c>
      <c r="F4" s="127"/>
    </row>
    <row r="5" spans="2:6" s="3" customFormat="1" ht="18" customHeight="1" x14ac:dyDescent="0.25">
      <c r="B5" s="204" t="s">
        <v>9</v>
      </c>
      <c r="C5" s="205"/>
      <c r="D5" s="127"/>
      <c r="E5" s="6" t="s">
        <v>12</v>
      </c>
      <c r="F5" s="131"/>
    </row>
    <row r="6" spans="2:6" s="3" customFormat="1" ht="18" customHeight="1" x14ac:dyDescent="0.25">
      <c r="B6" s="204" t="s">
        <v>29</v>
      </c>
      <c r="C6" s="205"/>
      <c r="D6" s="127"/>
      <c r="E6" s="6" t="s">
        <v>25</v>
      </c>
      <c r="F6" s="127"/>
    </row>
    <row r="7" spans="2:6" s="3" customFormat="1" ht="18" customHeight="1" thickBot="1" x14ac:dyDescent="0.3">
      <c r="B7" s="200" t="s">
        <v>30</v>
      </c>
      <c r="C7" s="201"/>
      <c r="D7" s="128"/>
      <c r="E7" s="43" t="s">
        <v>26</v>
      </c>
      <c r="F7" s="128"/>
    </row>
    <row r="8" spans="2:6" ht="30.6" customHeight="1" thickBot="1" x14ac:dyDescent="0.3">
      <c r="B8" s="209"/>
      <c r="C8" s="209"/>
      <c r="D8" s="209"/>
      <c r="E8" s="209"/>
      <c r="F8" s="209"/>
    </row>
    <row r="9" spans="2:6" s="3" customFormat="1" ht="18" customHeight="1" x14ac:dyDescent="0.25">
      <c r="B9" s="189" t="s">
        <v>13</v>
      </c>
      <c r="C9" s="190"/>
      <c r="D9" s="15" t="s">
        <v>3</v>
      </c>
      <c r="E9" s="196" t="s">
        <v>1</v>
      </c>
      <c r="F9" s="197"/>
    </row>
    <row r="10" spans="2:6" s="3" customFormat="1" ht="18" customHeight="1" x14ac:dyDescent="0.25">
      <c r="B10" s="193" t="s">
        <v>44</v>
      </c>
      <c r="C10" s="35" t="s">
        <v>40</v>
      </c>
      <c r="D10" s="44"/>
      <c r="E10" s="222" t="s">
        <v>6</v>
      </c>
      <c r="F10" s="223"/>
    </row>
    <row r="11" spans="2:6" s="3" customFormat="1" ht="18" customHeight="1" x14ac:dyDescent="0.25">
      <c r="B11" s="194"/>
      <c r="C11" s="34" t="s">
        <v>49</v>
      </c>
      <c r="D11" s="45" t="s">
        <v>7</v>
      </c>
      <c r="E11" s="224"/>
      <c r="F11" s="225"/>
    </row>
    <row r="12" spans="2:6" s="3" customFormat="1" ht="18" customHeight="1" x14ac:dyDescent="0.25">
      <c r="B12" s="194"/>
      <c r="C12" s="34" t="s">
        <v>41</v>
      </c>
      <c r="D12" s="45"/>
      <c r="E12" s="224"/>
      <c r="F12" s="225"/>
    </row>
    <row r="13" spans="2:6" s="3" customFormat="1" ht="18" customHeight="1" x14ac:dyDescent="0.25">
      <c r="B13" s="194"/>
      <c r="C13" s="14" t="s">
        <v>50</v>
      </c>
      <c r="D13" s="46"/>
      <c r="E13" s="142"/>
      <c r="F13" s="143"/>
    </row>
    <row r="14" spans="2:6" s="3" customFormat="1" ht="18" customHeight="1" x14ac:dyDescent="0.25">
      <c r="B14" s="194"/>
      <c r="C14" s="42" t="s">
        <v>42</v>
      </c>
      <c r="D14" s="47">
        <f>SUM(D10:D13)</f>
        <v>0</v>
      </c>
      <c r="E14" s="144"/>
      <c r="F14" s="145"/>
    </row>
    <row r="15" spans="2:6" s="3" customFormat="1" ht="18" customHeight="1" x14ac:dyDescent="0.25">
      <c r="B15" s="194"/>
      <c r="C15" s="191" t="s">
        <v>0</v>
      </c>
      <c r="D15" s="192"/>
      <c r="E15" s="146" t="s">
        <v>1</v>
      </c>
      <c r="F15" s="147"/>
    </row>
    <row r="16" spans="2:6" s="3" customFormat="1" ht="18" customHeight="1" x14ac:dyDescent="0.25">
      <c r="B16" s="194"/>
      <c r="C16" s="35" t="str">
        <f>"Reeds uitgegeven kredieten 2020 incl. referetiemaand "&amp;F4</f>
        <v xml:space="preserve">Reeds uitgegeven kredieten 2020 incl. referetiemaand </v>
      </c>
      <c r="D16" s="48">
        <f>D78+E78</f>
        <v>0</v>
      </c>
      <c r="E16" s="148" t="s">
        <v>18</v>
      </c>
      <c r="F16" s="149"/>
    </row>
    <row r="17" spans="2:6" s="3" customFormat="1" ht="18" customHeight="1" x14ac:dyDescent="0.25">
      <c r="B17" s="194"/>
      <c r="C17" s="36" t="s">
        <v>51</v>
      </c>
      <c r="D17" s="49">
        <f>D103+E103</f>
        <v>0</v>
      </c>
      <c r="E17" s="150" t="s">
        <v>21</v>
      </c>
      <c r="F17" s="151"/>
    </row>
    <row r="18" spans="2:6" s="3" customFormat="1" ht="18" customHeight="1" x14ac:dyDescent="0.25">
      <c r="B18" s="194"/>
      <c r="C18" s="36" t="s">
        <v>52</v>
      </c>
      <c r="D18" s="49">
        <f>D43+E43</f>
        <v>0</v>
      </c>
      <c r="E18" s="150" t="s">
        <v>19</v>
      </c>
      <c r="F18" s="151"/>
    </row>
    <row r="19" spans="2:6" s="3" customFormat="1" ht="18" customHeight="1" x14ac:dyDescent="0.25">
      <c r="B19" s="194"/>
      <c r="C19" s="36" t="s">
        <v>53</v>
      </c>
      <c r="D19" s="49">
        <f>D53+E53</f>
        <v>0</v>
      </c>
      <c r="E19" s="150" t="s">
        <v>17</v>
      </c>
      <c r="F19" s="151"/>
    </row>
    <row r="20" spans="2:6" s="3" customFormat="1" ht="18" customHeight="1" x14ac:dyDescent="0.25">
      <c r="B20" s="194"/>
      <c r="C20" s="33" t="s">
        <v>54</v>
      </c>
      <c r="D20" s="50">
        <f>-D35-E35</f>
        <v>0</v>
      </c>
      <c r="E20" s="198" t="s">
        <v>20</v>
      </c>
      <c r="F20" s="199"/>
    </row>
    <row r="21" spans="2:6" s="3" customFormat="1" ht="18" customHeight="1" x14ac:dyDescent="0.25">
      <c r="B21" s="194"/>
      <c r="C21" s="42" t="s">
        <v>55</v>
      </c>
      <c r="D21" s="47">
        <f>SUM(D16:D20)</f>
        <v>0</v>
      </c>
      <c r="E21" s="144"/>
      <c r="F21" s="145"/>
    </row>
    <row r="22" spans="2:6" s="3" customFormat="1" ht="30" customHeight="1" thickBot="1" x14ac:dyDescent="0.3">
      <c r="B22" s="195"/>
      <c r="C22" s="13" t="s">
        <v>43</v>
      </c>
      <c r="D22" s="51">
        <f>D14-D21</f>
        <v>0</v>
      </c>
      <c r="E22" s="187" t="s">
        <v>5</v>
      </c>
      <c r="F22" s="188"/>
    </row>
    <row r="23" spans="2:6" ht="18.600000000000001" customHeight="1" thickBot="1" x14ac:dyDescent="0.3">
      <c r="B23" s="156"/>
      <c r="C23" s="156"/>
      <c r="D23" s="156"/>
      <c r="E23" s="156"/>
      <c r="F23" s="156"/>
    </row>
    <row r="24" spans="2:6" s="3" customFormat="1" ht="18" customHeight="1" x14ac:dyDescent="0.25">
      <c r="B24" s="189" t="s">
        <v>13</v>
      </c>
      <c r="C24" s="190"/>
      <c r="D24" s="15" t="s">
        <v>3</v>
      </c>
      <c r="E24" s="196" t="s">
        <v>1</v>
      </c>
      <c r="F24" s="197"/>
    </row>
    <row r="25" spans="2:6" s="3" customFormat="1" ht="18" customHeight="1" x14ac:dyDescent="0.25">
      <c r="B25" s="193" t="s">
        <v>62</v>
      </c>
      <c r="C25" s="35" t="s">
        <v>56</v>
      </c>
      <c r="D25" s="52"/>
      <c r="E25" s="148" t="s">
        <v>6</v>
      </c>
      <c r="F25" s="149"/>
    </row>
    <row r="26" spans="2:6" s="3" customFormat="1" ht="18" customHeight="1" x14ac:dyDescent="0.25">
      <c r="B26" s="194"/>
      <c r="C26" s="34" t="s">
        <v>57</v>
      </c>
      <c r="D26" s="53" t="s">
        <v>7</v>
      </c>
      <c r="E26" s="150"/>
      <c r="F26" s="151"/>
    </row>
    <row r="27" spans="2:6" s="3" customFormat="1" ht="18" customHeight="1" x14ac:dyDescent="0.25">
      <c r="B27" s="194"/>
      <c r="C27" s="34" t="s">
        <v>58</v>
      </c>
      <c r="D27" s="50"/>
      <c r="E27" s="198"/>
      <c r="F27" s="199"/>
    </row>
    <row r="28" spans="2:6" s="3" customFormat="1" ht="18" customHeight="1" x14ac:dyDescent="0.25">
      <c r="B28" s="194"/>
      <c r="C28" s="42" t="s">
        <v>59</v>
      </c>
      <c r="D28" s="47">
        <f>SUM(D25:D27)</f>
        <v>0</v>
      </c>
      <c r="E28" s="144"/>
      <c r="F28" s="145"/>
    </row>
    <row r="29" spans="2:6" s="3" customFormat="1" ht="18" customHeight="1" x14ac:dyDescent="0.25">
      <c r="B29" s="194"/>
      <c r="C29" s="42" t="s">
        <v>60</v>
      </c>
      <c r="D29" s="47">
        <f>D113+E113</f>
        <v>0</v>
      </c>
      <c r="E29" s="185" t="s">
        <v>22</v>
      </c>
      <c r="F29" s="186"/>
    </row>
    <row r="30" spans="2:6" s="3" customFormat="1" ht="30" customHeight="1" thickBot="1" x14ac:dyDescent="0.3">
      <c r="B30" s="195"/>
      <c r="C30" s="13" t="s">
        <v>61</v>
      </c>
      <c r="D30" s="51">
        <f>D28-D29</f>
        <v>0</v>
      </c>
      <c r="E30" s="187" t="s">
        <v>5</v>
      </c>
      <c r="F30" s="188"/>
    </row>
    <row r="31" spans="2:6" ht="30" customHeight="1" thickBot="1" x14ac:dyDescent="0.3">
      <c r="B31" s="156"/>
      <c r="C31" s="156"/>
      <c r="D31" s="156"/>
      <c r="E31" s="156"/>
      <c r="F31" s="156"/>
    </row>
    <row r="32" spans="2:6" s="3" customFormat="1" ht="24" customHeight="1" x14ac:dyDescent="0.25">
      <c r="B32" s="137" t="s">
        <v>27</v>
      </c>
      <c r="C32" s="138"/>
      <c r="D32" s="138"/>
      <c r="E32" s="138"/>
      <c r="F32" s="139"/>
    </row>
    <row r="33" spans="2:7" s="3" customFormat="1" ht="18" customHeight="1" x14ac:dyDescent="0.25">
      <c r="B33" s="160" t="s">
        <v>14</v>
      </c>
      <c r="C33" s="161"/>
      <c r="D33" s="21" t="str">
        <f>"Besparing in euro "&amp;F6</f>
        <v xml:space="preserve">Besparing in euro </v>
      </c>
      <c r="E33" s="21" t="str">
        <f>"Besparing in euro "&amp;F7</f>
        <v xml:space="preserve">Besparing in euro </v>
      </c>
      <c r="F33" s="22" t="s">
        <v>1</v>
      </c>
    </row>
    <row r="34" spans="2:7" s="3" customFormat="1" ht="30" customHeight="1" x14ac:dyDescent="0.25">
      <c r="B34" s="23" t="s">
        <v>45</v>
      </c>
      <c r="C34" s="133" t="str">
        <f>"Gekende ontslagen en pensioenen na referentiemaand "&amp;F4&amp;" 2020"</f>
        <v>Gekende ontslagen en pensioenen na referentiemaand  2020</v>
      </c>
      <c r="D34" s="54"/>
      <c r="E34" s="54"/>
      <c r="F34" s="55"/>
    </row>
    <row r="35" spans="2:7" s="3" customFormat="1" ht="18" customHeight="1" x14ac:dyDescent="0.25">
      <c r="B35" s="210" t="s">
        <v>46</v>
      </c>
      <c r="C35" s="211"/>
      <c r="D35" s="56">
        <f>SUM(D34)</f>
        <v>0</v>
      </c>
      <c r="E35" s="57">
        <f>SUM(E34)</f>
        <v>0</v>
      </c>
      <c r="F35" s="58"/>
    </row>
    <row r="36" spans="2:7" s="3" customFormat="1" ht="18" customHeight="1" x14ac:dyDescent="0.25">
      <c r="B36" s="206"/>
      <c r="C36" s="207"/>
      <c r="D36" s="207"/>
      <c r="E36" s="207"/>
      <c r="F36" s="208"/>
    </row>
    <row r="37" spans="2:7" s="3" customFormat="1" ht="30.6" customHeight="1" x14ac:dyDescent="0.25">
      <c r="B37" s="24" t="s">
        <v>64</v>
      </c>
      <c r="C37" s="40" t="str">
        <f>"Gekende ontslagen en pensioenen na referentiemaand "&amp;F4&amp;" 2020 &amp; in 2021"</f>
        <v>Gekende ontslagen en pensioenen na referentiemaand  2020 &amp; in 2021</v>
      </c>
      <c r="D37" s="59"/>
      <c r="E37" s="59"/>
      <c r="F37" s="60"/>
    </row>
    <row r="38" spans="2:7" s="3" customFormat="1" ht="18" customHeight="1" thickBot="1" x14ac:dyDescent="0.3">
      <c r="B38" s="212" t="s">
        <v>63</v>
      </c>
      <c r="C38" s="213"/>
      <c r="D38" s="61">
        <f>SUM(D37)</f>
        <v>0</v>
      </c>
      <c r="E38" s="61">
        <f>SUM(E37)</f>
        <v>0</v>
      </c>
      <c r="F38" s="62"/>
    </row>
    <row r="39" spans="2:7" ht="30" customHeight="1" thickBot="1" x14ac:dyDescent="0.3">
      <c r="B39" s="156"/>
      <c r="C39" s="156"/>
      <c r="D39" s="156"/>
      <c r="E39" s="156"/>
      <c r="F39" s="156"/>
      <c r="G39" s="2"/>
    </row>
    <row r="40" spans="2:7" ht="24" customHeight="1" x14ac:dyDescent="0.25">
      <c r="B40" s="137" t="s">
        <v>23</v>
      </c>
      <c r="C40" s="138"/>
      <c r="D40" s="138"/>
      <c r="E40" s="138"/>
      <c r="F40" s="139"/>
    </row>
    <row r="41" spans="2:7" ht="15.6" x14ac:dyDescent="0.25">
      <c r="B41" s="220" t="s">
        <v>15</v>
      </c>
      <c r="C41" s="221"/>
      <c r="D41" s="8" t="str">
        <f>"Meerkost in euro "&amp;F6</f>
        <v xml:space="preserve">Meerkost in euro </v>
      </c>
      <c r="E41" s="8" t="str">
        <f>"Meerkost in euro "&amp;F7</f>
        <v xml:space="preserve">Meerkost in euro </v>
      </c>
      <c r="F41" s="9" t="s">
        <v>1</v>
      </c>
    </row>
    <row r="42" spans="2:7" ht="30.6" customHeight="1" x14ac:dyDescent="0.25">
      <c r="B42" s="10" t="s">
        <v>45</v>
      </c>
      <c r="C42" s="40" t="str">
        <f>"Lopende wervingen na referentiemaand "&amp;F4&amp;" 2020 o.b.v. gekende gegevens in Vlimpers + extra informatie"</f>
        <v>Lopende wervingen na referentiemaand  2020 o.b.v. gekende gegevens in Vlimpers + extra informatie</v>
      </c>
      <c r="D42" s="134"/>
      <c r="E42" s="134"/>
      <c r="F42" s="55" t="s">
        <v>33</v>
      </c>
    </row>
    <row r="43" spans="2:7" s="3" customFormat="1" ht="18" customHeight="1" x14ac:dyDescent="0.25">
      <c r="B43" s="210" t="s">
        <v>47</v>
      </c>
      <c r="C43" s="211"/>
      <c r="D43" s="63">
        <f>SUM(D42:D42)</f>
        <v>0</v>
      </c>
      <c r="E43" s="63">
        <f>SUM(E42:E42)</f>
        <v>0</v>
      </c>
      <c r="F43" s="64"/>
    </row>
    <row r="44" spans="2:7" s="3" customFormat="1" ht="18" customHeight="1" x14ac:dyDescent="0.25">
      <c r="B44" s="206"/>
      <c r="C44" s="207"/>
      <c r="D44" s="207"/>
      <c r="E44" s="207"/>
      <c r="F44" s="208"/>
    </row>
    <row r="45" spans="2:7" ht="30.6" customHeight="1" x14ac:dyDescent="0.25">
      <c r="B45" s="11" t="s">
        <v>64</v>
      </c>
      <c r="C45" s="40" t="str">
        <f>"Lopende wervingen na referentiemaand "&amp;F4&amp;" 2020 &amp; in 2021 o.b.v. gekende gegevens in Vlimpers + extra informatie"</f>
        <v>Lopende wervingen na referentiemaand  2020 &amp; in 2021 o.b.v. gekende gegevens in Vlimpers + extra informatie</v>
      </c>
      <c r="D45" s="135"/>
      <c r="E45" s="136"/>
      <c r="F45" s="55" t="s">
        <v>33</v>
      </c>
    </row>
    <row r="46" spans="2:7" s="3" customFormat="1" ht="18" customHeight="1" thickBot="1" x14ac:dyDescent="0.3">
      <c r="B46" s="212" t="s">
        <v>65</v>
      </c>
      <c r="C46" s="213"/>
      <c r="D46" s="65">
        <f>SUM(D45:D45)</f>
        <v>0</v>
      </c>
      <c r="E46" s="65">
        <f>SUM(E45:E45)</f>
        <v>0</v>
      </c>
      <c r="F46" s="66"/>
    </row>
    <row r="47" spans="2:7" ht="30" customHeight="1" thickBot="1" x14ac:dyDescent="0.3">
      <c r="B47" s="156"/>
      <c r="C47" s="156"/>
      <c r="D47" s="156"/>
      <c r="E47" s="156"/>
      <c r="F47" s="156"/>
      <c r="G47" s="2"/>
    </row>
    <row r="48" spans="2:7" ht="24" customHeight="1" x14ac:dyDescent="0.25">
      <c r="B48" s="12" t="s">
        <v>24</v>
      </c>
      <c r="C48" s="28"/>
      <c r="D48" s="28"/>
      <c r="E48" s="28"/>
      <c r="F48" s="29"/>
    </row>
    <row r="49" spans="2:8" s="3" customFormat="1" ht="18" customHeight="1" x14ac:dyDescent="0.25">
      <c r="B49" s="160" t="s">
        <v>16</v>
      </c>
      <c r="C49" s="161"/>
      <c r="D49" s="8" t="str">
        <f>"Meerkost in euro "&amp;F6</f>
        <v xml:space="preserve">Meerkost in euro </v>
      </c>
      <c r="E49" s="8" t="str">
        <f>"Meerkost in euro "&amp;F7</f>
        <v xml:space="preserve">Meerkost in euro </v>
      </c>
      <c r="F49" s="22" t="s">
        <v>1</v>
      </c>
    </row>
    <row r="50" spans="2:8" ht="42.6" customHeight="1" x14ac:dyDescent="0.25">
      <c r="B50" s="10" t="s">
        <v>45</v>
      </c>
      <c r="C50" s="38" t="str">
        <f>"Endogene groei 2020 partime Functionele loopbaan sprongen in 2020 + Geldelijke sprongen in 2020 (met ingang na referentiemaand "&amp;F4&amp;")"</f>
        <v>Endogene groei 2020 partime Functionele loopbaan sprongen in 2020 + Geldelijke sprongen in 2020 (met ingang na referentiemaand )</v>
      </c>
      <c r="D50" s="67"/>
      <c r="E50" s="67"/>
      <c r="F50" s="68"/>
    </row>
    <row r="51" spans="2:8" s="3" customFormat="1" ht="18" customHeight="1" x14ac:dyDescent="0.25">
      <c r="B51" s="25"/>
      <c r="C51" s="37" t="str">
        <f>"Bevorderingen na referentiemaand "&amp;F4&amp;" 2020"</f>
        <v>Bevorderingen na referentiemaand  2020</v>
      </c>
      <c r="D51" s="69"/>
      <c r="E51" s="69"/>
      <c r="F51" s="70"/>
    </row>
    <row r="52" spans="2:8" s="3" customFormat="1" ht="18" customHeight="1" x14ac:dyDescent="0.25">
      <c r="B52" s="25"/>
      <c r="C52" s="26" t="str">
        <f>"Statutariseringen na referentiemaand "&amp;F4&amp;" 2020"</f>
        <v>Statutariseringen na referentiemaand  2020</v>
      </c>
      <c r="D52" s="71"/>
      <c r="E52" s="71"/>
      <c r="F52" s="72"/>
    </row>
    <row r="53" spans="2:8" s="3" customFormat="1" ht="18" customHeight="1" x14ac:dyDescent="0.25">
      <c r="B53" s="210" t="s">
        <v>47</v>
      </c>
      <c r="C53" s="211"/>
      <c r="D53" s="63">
        <f>SUM(D50:D52)</f>
        <v>0</v>
      </c>
      <c r="E53" s="63">
        <f>SUM(E50:E52)</f>
        <v>0</v>
      </c>
      <c r="F53" s="64"/>
    </row>
    <row r="54" spans="2:8" s="3" customFormat="1" ht="18" customHeight="1" x14ac:dyDescent="0.25">
      <c r="B54" s="217"/>
      <c r="C54" s="218"/>
      <c r="D54" s="218"/>
      <c r="E54" s="218"/>
      <c r="F54" s="219"/>
    </row>
    <row r="55" spans="2:8" ht="42" customHeight="1" x14ac:dyDescent="0.25">
      <c r="B55" s="214" t="s">
        <v>64</v>
      </c>
      <c r="C55" s="38" t="str">
        <f>"Endogene groei 2020 partime Functionele loopbaan sprongen in 2020 + Geldelijke sprongen in 2020 (met ingang na referentiemaand "&amp;F4&amp;")"</f>
        <v>Endogene groei 2020 partime Functionele loopbaan sprongen in 2020 + Geldelijke sprongen in 2020 (met ingang na referentiemaand )</v>
      </c>
      <c r="D55" s="73"/>
      <c r="E55" s="73"/>
      <c r="F55" s="68"/>
    </row>
    <row r="56" spans="2:8" ht="30" customHeight="1" x14ac:dyDescent="0.25">
      <c r="B56" s="215"/>
      <c r="C56" s="39" t="s">
        <v>93</v>
      </c>
      <c r="D56" s="74"/>
      <c r="E56" s="74"/>
      <c r="F56" s="75"/>
    </row>
    <row r="57" spans="2:8" s="3" customFormat="1" ht="18" customHeight="1" x14ac:dyDescent="0.25">
      <c r="B57" s="215"/>
      <c r="C57" s="37" t="str">
        <f>"Bevorderingen na referentiemaand "&amp;F4&amp;" 2020 &amp; in 2021"</f>
        <v>Bevorderingen na referentiemaand  2020 &amp; in 2021</v>
      </c>
      <c r="D57" s="53"/>
      <c r="E57" s="53"/>
      <c r="F57" s="76"/>
    </row>
    <row r="58" spans="2:8" s="3" customFormat="1" ht="18" customHeight="1" x14ac:dyDescent="0.25">
      <c r="B58" s="216"/>
      <c r="C58" s="26" t="str">
        <f>"Statutariseringen na referentiemaand "&amp;F4&amp;" 2020 &amp; in 2021"</f>
        <v>Statutariseringen na referentiemaand  2020 &amp; in 2021</v>
      </c>
      <c r="D58" s="77"/>
      <c r="E58" s="77"/>
      <c r="F58" s="78"/>
    </row>
    <row r="59" spans="2:8" s="3" customFormat="1" ht="18" customHeight="1" thickBot="1" x14ac:dyDescent="0.3">
      <c r="B59" s="212" t="s">
        <v>65</v>
      </c>
      <c r="C59" s="213"/>
      <c r="D59" s="65">
        <f>SUM(D55:D58)</f>
        <v>0</v>
      </c>
      <c r="E59" s="65">
        <f>SUM(E55:E58)</f>
        <v>0</v>
      </c>
      <c r="F59" s="66"/>
      <c r="H59" s="27"/>
    </row>
    <row r="60" spans="2:8" ht="30" customHeight="1" thickBot="1" x14ac:dyDescent="0.3">
      <c r="B60" s="156"/>
      <c r="C60" s="156"/>
      <c r="D60" s="156"/>
      <c r="E60" s="156"/>
      <c r="F60" s="156"/>
      <c r="G60" s="31"/>
      <c r="H60" s="31"/>
    </row>
    <row r="61" spans="2:8" s="3" customFormat="1" ht="24" customHeight="1" x14ac:dyDescent="0.25">
      <c r="B61" s="137" t="s">
        <v>71</v>
      </c>
      <c r="C61" s="138"/>
      <c r="D61" s="138"/>
      <c r="E61" s="138"/>
      <c r="F61" s="139"/>
      <c r="G61" s="27"/>
    </row>
    <row r="62" spans="2:8" s="3" customFormat="1" ht="18" customHeight="1" x14ac:dyDescent="0.25">
      <c r="B62" s="160" t="s">
        <v>2</v>
      </c>
      <c r="C62" s="161"/>
      <c r="D62" s="30">
        <f>F6</f>
        <v>0</v>
      </c>
      <c r="E62" s="21">
        <f>F7</f>
        <v>0</v>
      </c>
      <c r="F62" s="22" t="s">
        <v>1</v>
      </c>
    </row>
    <row r="63" spans="2:8" s="3" customFormat="1" ht="18" customHeight="1" x14ac:dyDescent="0.25">
      <c r="B63" s="162" t="s">
        <v>72</v>
      </c>
      <c r="C63" s="163"/>
      <c r="D63" s="79"/>
      <c r="E63" s="80"/>
      <c r="F63" s="81"/>
    </row>
    <row r="64" spans="2:8" s="3" customFormat="1" ht="18" customHeight="1" x14ac:dyDescent="0.25">
      <c r="B64" s="140" t="s">
        <v>73</v>
      </c>
      <c r="C64" s="141"/>
      <c r="D64" s="82"/>
      <c r="E64" s="53"/>
      <c r="F64" s="83"/>
    </row>
    <row r="65" spans="2:7" s="3" customFormat="1" ht="18" customHeight="1" x14ac:dyDescent="0.25">
      <c r="B65" s="140" t="s">
        <v>74</v>
      </c>
      <c r="C65" s="141"/>
      <c r="D65" s="82"/>
      <c r="E65" s="53"/>
      <c r="F65" s="83"/>
    </row>
    <row r="66" spans="2:7" s="3" customFormat="1" ht="18" customHeight="1" x14ac:dyDescent="0.25">
      <c r="B66" s="140" t="s">
        <v>75</v>
      </c>
      <c r="C66" s="141"/>
      <c r="D66" s="82"/>
      <c r="E66" s="53"/>
      <c r="F66" s="83"/>
    </row>
    <row r="67" spans="2:7" s="3" customFormat="1" ht="30" customHeight="1" x14ac:dyDescent="0.25">
      <c r="B67" s="170" t="s">
        <v>94</v>
      </c>
      <c r="C67" s="171"/>
      <c r="D67" s="82"/>
      <c r="E67" s="53"/>
      <c r="F67" s="84" t="s">
        <v>38</v>
      </c>
    </row>
    <row r="68" spans="2:7" s="3" customFormat="1" ht="18" customHeight="1" x14ac:dyDescent="0.25">
      <c r="B68" s="140" t="s">
        <v>76</v>
      </c>
      <c r="C68" s="141"/>
      <c r="D68" s="82"/>
      <c r="E68" s="53"/>
      <c r="F68" s="83"/>
    </row>
    <row r="69" spans="2:7" s="3" customFormat="1" ht="18" customHeight="1" x14ac:dyDescent="0.25">
      <c r="B69" s="140" t="s">
        <v>77</v>
      </c>
      <c r="C69" s="141"/>
      <c r="D69" s="82"/>
      <c r="E69" s="53"/>
      <c r="F69" s="83"/>
    </row>
    <row r="70" spans="2:7" s="3" customFormat="1" ht="18" customHeight="1" x14ac:dyDescent="0.25">
      <c r="B70" s="140" t="s">
        <v>78</v>
      </c>
      <c r="C70" s="141"/>
      <c r="D70" s="82"/>
      <c r="E70" s="53"/>
      <c r="F70" s="83"/>
    </row>
    <row r="71" spans="2:7" s="3" customFormat="1" ht="18" customHeight="1" x14ac:dyDescent="0.25">
      <c r="B71" s="140" t="s">
        <v>79</v>
      </c>
      <c r="C71" s="141"/>
      <c r="D71" s="82"/>
      <c r="E71" s="53"/>
      <c r="F71" s="83"/>
    </row>
    <row r="72" spans="2:7" s="3" customFormat="1" ht="18" customHeight="1" x14ac:dyDescent="0.25">
      <c r="B72" s="140" t="s">
        <v>80</v>
      </c>
      <c r="C72" s="141"/>
      <c r="D72" s="79"/>
      <c r="E72" s="80"/>
      <c r="F72" s="85"/>
    </row>
    <row r="73" spans="2:7" s="3" customFormat="1" ht="18" customHeight="1" x14ac:dyDescent="0.25">
      <c r="B73" s="140" t="s">
        <v>81</v>
      </c>
      <c r="C73" s="141"/>
      <c r="D73" s="82"/>
      <c r="E73" s="53"/>
      <c r="F73" s="83"/>
    </row>
    <row r="74" spans="2:7" s="3" customFormat="1" ht="18" customHeight="1" x14ac:dyDescent="0.25">
      <c r="B74" s="140" t="s">
        <v>82</v>
      </c>
      <c r="C74" s="141"/>
      <c r="D74" s="82"/>
      <c r="E74" s="53"/>
      <c r="F74" s="83"/>
    </row>
    <row r="75" spans="2:7" s="3" customFormat="1" ht="18" customHeight="1" x14ac:dyDescent="0.25">
      <c r="B75" s="154" t="s">
        <v>83</v>
      </c>
      <c r="C75" s="155"/>
      <c r="D75" s="79"/>
      <c r="E75" s="80"/>
      <c r="F75" s="85"/>
    </row>
    <row r="76" spans="2:7" s="3" customFormat="1" ht="18" customHeight="1" x14ac:dyDescent="0.25">
      <c r="B76" s="154" t="s">
        <v>84</v>
      </c>
      <c r="C76" s="155"/>
      <c r="D76" s="86"/>
      <c r="E76" s="79"/>
      <c r="F76" s="87"/>
    </row>
    <row r="77" spans="2:7" s="3" customFormat="1" ht="18" customHeight="1" x14ac:dyDescent="0.25">
      <c r="B77" s="174" t="s">
        <v>85</v>
      </c>
      <c r="C77" s="175"/>
      <c r="D77" s="88"/>
      <c r="E77" s="77"/>
      <c r="F77" s="89"/>
    </row>
    <row r="78" spans="2:7" s="3" customFormat="1" ht="18" customHeight="1" thickBot="1" x14ac:dyDescent="0.3">
      <c r="B78" s="157" t="str">
        <f>"TOTAAL UITGEGEVEN 2020 (t.e.m. referentiemaand "&amp;F4&amp;")"</f>
        <v>TOTAAL UITGEGEVEN 2020 (t.e.m. referentiemaand )</v>
      </c>
      <c r="C78" s="158"/>
      <c r="D78" s="90">
        <f>SUM(D63:D77)</f>
        <v>0</v>
      </c>
      <c r="E78" s="65">
        <f>SUM(E63:E77)</f>
        <v>0</v>
      </c>
      <c r="F78" s="91"/>
    </row>
    <row r="79" spans="2:7" s="16" customFormat="1" ht="30.6" customHeight="1" thickBot="1" x14ac:dyDescent="0.3">
      <c r="B79" s="159"/>
      <c r="C79" s="159"/>
      <c r="D79" s="159"/>
      <c r="E79" s="159"/>
      <c r="F79" s="159"/>
      <c r="G79" s="4"/>
    </row>
    <row r="80" spans="2:7" s="16" customFormat="1" ht="15.6" x14ac:dyDescent="0.25">
      <c r="B80" s="152"/>
      <c r="C80" s="153"/>
      <c r="D80" s="17">
        <f>F6</f>
        <v>0</v>
      </c>
      <c r="E80" s="18">
        <f>F7</f>
        <v>0</v>
      </c>
      <c r="F80" s="32" t="s">
        <v>1</v>
      </c>
    </row>
    <row r="81" spans="2:7" ht="120.6" customHeight="1" thickBot="1" x14ac:dyDescent="0.3">
      <c r="B81" s="19"/>
      <c r="C81" s="20" t="str">
        <f>"PROGNOSEBEDRAG (= loonkost referentiemaand "&amp;F4&amp;")"</f>
        <v>PROGNOSEBEDRAG (= loonkost referentiemaand )</v>
      </c>
      <c r="D81" s="92"/>
      <c r="E81" s="92"/>
      <c r="F81" s="93" t="s">
        <v>39</v>
      </c>
    </row>
    <row r="82" spans="2:7" ht="30" customHeight="1" thickBot="1" x14ac:dyDescent="0.3">
      <c r="B82" s="156"/>
      <c r="C82" s="156"/>
      <c r="D82" s="156"/>
      <c r="E82" s="156"/>
      <c r="F82" s="156"/>
      <c r="G82" s="31"/>
    </row>
    <row r="83" spans="2:7" s="3" customFormat="1" ht="24" customHeight="1" x14ac:dyDescent="0.25">
      <c r="B83" s="137" t="s">
        <v>86</v>
      </c>
      <c r="C83" s="138"/>
      <c r="D83" s="138"/>
      <c r="E83" s="138"/>
      <c r="F83" s="139"/>
    </row>
    <row r="84" spans="2:7" s="3" customFormat="1" ht="18" customHeight="1" x14ac:dyDescent="0.25">
      <c r="B84" s="168" t="s">
        <v>36</v>
      </c>
      <c r="C84" s="169"/>
      <c r="D84" s="41" t="str">
        <f>"Uitgaven in euro (reëel) "&amp;F6</f>
        <v xml:space="preserve">Uitgaven in euro (reëel) </v>
      </c>
      <c r="E84" s="41" t="str">
        <f>"Uitgaven in euro (reëel) "&amp;F7</f>
        <v xml:space="preserve">Uitgaven in euro (reëel) </v>
      </c>
      <c r="F84" s="22" t="s">
        <v>1</v>
      </c>
    </row>
    <row r="85" spans="2:7" s="3" customFormat="1" ht="17.399999999999999" customHeight="1" x14ac:dyDescent="0.25">
      <c r="B85" s="178" t="s">
        <v>72</v>
      </c>
      <c r="C85" s="179"/>
      <c r="D85" s="94">
        <f>D81</f>
        <v>0</v>
      </c>
      <c r="E85" s="95">
        <f>E81</f>
        <v>0</v>
      </c>
      <c r="F85" s="81"/>
    </row>
    <row r="86" spans="2:7" s="3" customFormat="1" ht="17.399999999999999" customHeight="1" x14ac:dyDescent="0.25">
      <c r="B86" s="140" t="s">
        <v>73</v>
      </c>
      <c r="C86" s="141"/>
      <c r="D86" s="94">
        <f>D81</f>
        <v>0</v>
      </c>
      <c r="E86" s="95">
        <f>E81</f>
        <v>0</v>
      </c>
      <c r="F86" s="97"/>
    </row>
    <row r="87" spans="2:7" s="3" customFormat="1" ht="17.399999999999999" customHeight="1" x14ac:dyDescent="0.25">
      <c r="B87" s="140" t="s">
        <v>74</v>
      </c>
      <c r="C87" s="141"/>
      <c r="D87" s="94">
        <f>D81</f>
        <v>0</v>
      </c>
      <c r="E87" s="96">
        <f>E81</f>
        <v>0</v>
      </c>
      <c r="F87" s="97"/>
    </row>
    <row r="88" spans="2:7" s="3" customFormat="1" ht="17.399999999999999" customHeight="1" x14ac:dyDescent="0.25">
      <c r="B88" s="140" t="s">
        <v>75</v>
      </c>
      <c r="C88" s="141"/>
      <c r="D88" s="94">
        <f>D81</f>
        <v>0</v>
      </c>
      <c r="E88" s="96">
        <f>E81</f>
        <v>0</v>
      </c>
      <c r="F88" s="97"/>
    </row>
    <row r="89" spans="2:7" ht="30" customHeight="1" x14ac:dyDescent="0.25">
      <c r="B89" s="170" t="s">
        <v>95</v>
      </c>
      <c r="C89" s="171"/>
      <c r="D89" s="94"/>
      <c r="E89" s="96"/>
      <c r="F89" s="98"/>
    </row>
    <row r="90" spans="2:7" s="3" customFormat="1" ht="18" customHeight="1" x14ac:dyDescent="0.25">
      <c r="B90" s="140" t="s">
        <v>76</v>
      </c>
      <c r="C90" s="141"/>
      <c r="D90" s="94">
        <f>D81</f>
        <v>0</v>
      </c>
      <c r="E90" s="96">
        <f>E81</f>
        <v>0</v>
      </c>
      <c r="F90" s="97"/>
    </row>
    <row r="91" spans="2:7" s="3" customFormat="1" ht="18" customHeight="1" x14ac:dyDescent="0.25">
      <c r="B91" s="140" t="s">
        <v>77</v>
      </c>
      <c r="C91" s="141"/>
      <c r="D91" s="94">
        <f>D81</f>
        <v>0</v>
      </c>
      <c r="E91" s="96">
        <f>E81</f>
        <v>0</v>
      </c>
      <c r="F91" s="97"/>
    </row>
    <row r="92" spans="2:7" s="3" customFormat="1" ht="18" customHeight="1" x14ac:dyDescent="0.25">
      <c r="B92" s="140" t="s">
        <v>78</v>
      </c>
      <c r="C92" s="141"/>
      <c r="D92" s="94">
        <f>D81</f>
        <v>0</v>
      </c>
      <c r="E92" s="96">
        <f>E81</f>
        <v>0</v>
      </c>
      <c r="F92" s="97"/>
    </row>
    <row r="93" spans="2:7" s="3" customFormat="1" ht="18" customHeight="1" x14ac:dyDescent="0.25">
      <c r="B93" s="172" t="s">
        <v>79</v>
      </c>
      <c r="C93" s="173"/>
      <c r="D93" s="94">
        <f>D81</f>
        <v>0</v>
      </c>
      <c r="E93" s="95">
        <f>E81</f>
        <v>0</v>
      </c>
      <c r="F93" s="81"/>
    </row>
    <row r="94" spans="2:7" s="3" customFormat="1" ht="18" customHeight="1" x14ac:dyDescent="0.25">
      <c r="B94" s="140" t="s">
        <v>80</v>
      </c>
      <c r="C94" s="141"/>
      <c r="D94" s="94">
        <f>D81</f>
        <v>0</v>
      </c>
      <c r="E94" s="96">
        <f>E81</f>
        <v>0</v>
      </c>
      <c r="F94" s="99"/>
    </row>
    <row r="95" spans="2:7" s="3" customFormat="1" ht="18" customHeight="1" x14ac:dyDescent="0.25">
      <c r="B95" s="140" t="s">
        <v>81</v>
      </c>
      <c r="C95" s="141"/>
      <c r="D95" s="94">
        <f>D81</f>
        <v>0</v>
      </c>
      <c r="E95" s="96">
        <f>E81</f>
        <v>0</v>
      </c>
      <c r="F95" s="99"/>
    </row>
    <row r="96" spans="2:7" s="3" customFormat="1" ht="18" customHeight="1" x14ac:dyDescent="0.25">
      <c r="B96" s="140" t="s">
        <v>82</v>
      </c>
      <c r="C96" s="141"/>
      <c r="D96" s="94">
        <f>D81</f>
        <v>0</v>
      </c>
      <c r="E96" s="96">
        <f>E81</f>
        <v>0</v>
      </c>
      <c r="F96" s="100"/>
    </row>
    <row r="97" spans="2:6" s="3" customFormat="1" ht="18" customHeight="1" x14ac:dyDescent="0.25">
      <c r="B97" s="154" t="s">
        <v>87</v>
      </c>
      <c r="C97" s="155"/>
      <c r="D97" s="94"/>
      <c r="E97" s="96"/>
      <c r="F97" s="70"/>
    </row>
    <row r="98" spans="2:6" s="3" customFormat="1" ht="18" customHeight="1" x14ac:dyDescent="0.25">
      <c r="B98" s="154" t="s">
        <v>84</v>
      </c>
      <c r="C98" s="155"/>
      <c r="D98" s="94"/>
      <c r="E98" s="101"/>
      <c r="F98" s="102"/>
    </row>
    <row r="99" spans="2:6" s="3" customFormat="1" ht="18" customHeight="1" x14ac:dyDescent="0.25">
      <c r="B99" s="174" t="s">
        <v>85</v>
      </c>
      <c r="C99" s="175"/>
      <c r="D99" s="132">
        <f>D81</f>
        <v>0</v>
      </c>
      <c r="E99" s="103">
        <f>E81</f>
        <v>0</v>
      </c>
      <c r="F99" s="104"/>
    </row>
    <row r="100" spans="2:6" s="3" customFormat="1" ht="18" customHeight="1" x14ac:dyDescent="0.25">
      <c r="B100" s="182" t="s">
        <v>34</v>
      </c>
      <c r="C100" s="183"/>
      <c r="D100" s="105"/>
      <c r="E100" s="106"/>
      <c r="F100" s="107"/>
    </row>
    <row r="101" spans="2:6" s="3" customFormat="1" ht="28.8" x14ac:dyDescent="0.25">
      <c r="B101" s="182" t="s">
        <v>48</v>
      </c>
      <c r="C101" s="183"/>
      <c r="D101" s="105"/>
      <c r="E101" s="106"/>
      <c r="F101" s="107" t="s">
        <v>37</v>
      </c>
    </row>
    <row r="102" spans="2:6" ht="28.8" x14ac:dyDescent="0.25">
      <c r="B102" s="180" t="s">
        <v>88</v>
      </c>
      <c r="C102" s="181"/>
      <c r="D102" s="108"/>
      <c r="E102" s="109"/>
      <c r="F102" s="110" t="s">
        <v>35</v>
      </c>
    </row>
    <row r="103" spans="2:6" s="3" customFormat="1" ht="18" customHeight="1" thickBot="1" x14ac:dyDescent="0.3">
      <c r="B103" s="157" t="s">
        <v>89</v>
      </c>
      <c r="C103" s="158"/>
      <c r="D103" s="65">
        <f>SUM(D85:D102)</f>
        <v>0</v>
      </c>
      <c r="E103" s="65">
        <f>SUM(E85:E102)</f>
        <v>0</v>
      </c>
      <c r="F103" s="91"/>
    </row>
    <row r="104" spans="2:6" ht="30" customHeight="1" thickBot="1" x14ac:dyDescent="0.3">
      <c r="B104" s="156"/>
      <c r="C104" s="156"/>
      <c r="D104" s="156"/>
      <c r="E104" s="156"/>
      <c r="F104" s="156"/>
    </row>
    <row r="105" spans="2:6" s="3" customFormat="1" ht="24.6" customHeight="1" x14ac:dyDescent="0.25">
      <c r="B105" s="137" t="s">
        <v>66</v>
      </c>
      <c r="C105" s="138"/>
      <c r="D105" s="138"/>
      <c r="E105" s="138"/>
      <c r="F105" s="139"/>
    </row>
    <row r="106" spans="2:6" s="3" customFormat="1" ht="30" customHeight="1" x14ac:dyDescent="0.25">
      <c r="B106" s="168" t="str">
        <f>"Raming totale uitgaven volgend begrotingsjaar o.b.v. referentiemaand "&amp;F4</f>
        <v xml:space="preserve">Raming totale uitgaven volgend begrotingsjaar o.b.v. referentiemaand </v>
      </c>
      <c r="C106" s="169"/>
      <c r="D106" s="41" t="str">
        <f>"Uitgaven in euro (reëel) "&amp;F6</f>
        <v xml:space="preserve">Uitgaven in euro (reëel) </v>
      </c>
      <c r="E106" s="41" t="str">
        <f>"Uitgaven in euro (reëel) "&amp;F7</f>
        <v xml:space="preserve">Uitgaven in euro (reëel) </v>
      </c>
      <c r="F106" s="22" t="s">
        <v>1</v>
      </c>
    </row>
    <row r="107" spans="2:6" ht="30" customHeight="1" x14ac:dyDescent="0.25">
      <c r="B107" s="176" t="s">
        <v>67</v>
      </c>
      <c r="C107" s="177"/>
      <c r="D107" s="111">
        <f>D103-D101+(D93*9)</f>
        <v>0</v>
      </c>
      <c r="E107" s="112">
        <f>E103-E101+(E93*9)</f>
        <v>0</v>
      </c>
      <c r="F107" s="113"/>
    </row>
    <row r="108" spans="2:6" s="3" customFormat="1" ht="18" customHeight="1" x14ac:dyDescent="0.25">
      <c r="B108" s="140" t="s">
        <v>90</v>
      </c>
      <c r="C108" s="141"/>
      <c r="D108" s="114">
        <f>D46</f>
        <v>0</v>
      </c>
      <c r="E108" s="115">
        <f>E46</f>
        <v>0</v>
      </c>
      <c r="F108" s="116"/>
    </row>
    <row r="109" spans="2:6" s="3" customFormat="1" ht="30" customHeight="1" x14ac:dyDescent="0.25">
      <c r="B109" s="140" t="s">
        <v>91</v>
      </c>
      <c r="C109" s="141"/>
      <c r="D109" s="117">
        <f>D59</f>
        <v>0</v>
      </c>
      <c r="E109" s="115">
        <f>E59</f>
        <v>0</v>
      </c>
      <c r="F109" s="116"/>
    </row>
    <row r="110" spans="2:6" s="3" customFormat="1" ht="30" customHeight="1" x14ac:dyDescent="0.25">
      <c r="B110" s="140" t="s">
        <v>92</v>
      </c>
      <c r="C110" s="141"/>
      <c r="D110" s="118">
        <f>-D38</f>
        <v>0</v>
      </c>
      <c r="E110" s="119">
        <f>-E38</f>
        <v>0</v>
      </c>
      <c r="F110" s="116"/>
    </row>
    <row r="111" spans="2:6" s="3" customFormat="1" ht="18" customHeight="1" x14ac:dyDescent="0.25">
      <c r="B111" s="140" t="s">
        <v>68</v>
      </c>
      <c r="C111" s="141"/>
      <c r="D111" s="118">
        <v>0</v>
      </c>
      <c r="E111" s="119">
        <v>0</v>
      </c>
      <c r="F111" s="116"/>
    </row>
    <row r="112" spans="2:6" s="3" customFormat="1" ht="18" customHeight="1" x14ac:dyDescent="0.25">
      <c r="B112" s="164" t="s">
        <v>69</v>
      </c>
      <c r="C112" s="165"/>
      <c r="D112" s="120" t="s">
        <v>4</v>
      </c>
      <c r="E112" s="121" t="s">
        <v>4</v>
      </c>
      <c r="F112" s="122"/>
    </row>
    <row r="113" spans="2:6" s="3" customFormat="1" ht="18" customHeight="1" thickBot="1" x14ac:dyDescent="0.3">
      <c r="B113" s="166" t="s">
        <v>70</v>
      </c>
      <c r="C113" s="167"/>
      <c r="D113" s="123">
        <f>SUM(D107:D112)</f>
        <v>0</v>
      </c>
      <c r="E113" s="123">
        <f>SUM(E107:E112)</f>
        <v>0</v>
      </c>
      <c r="F113" s="124"/>
    </row>
  </sheetData>
  <sheetProtection insertColumns="0" deleteColumns="0" deleteRows="0" selectLockedCells="1"/>
  <mergeCells count="106">
    <mergeCell ref="B36:F36"/>
    <mergeCell ref="B8:F8"/>
    <mergeCell ref="B23:F23"/>
    <mergeCell ref="B53:C53"/>
    <mergeCell ref="B59:C59"/>
    <mergeCell ref="B55:B58"/>
    <mergeCell ref="B49:C49"/>
    <mergeCell ref="B35:C35"/>
    <mergeCell ref="B38:C38"/>
    <mergeCell ref="B43:C43"/>
    <mergeCell ref="B46:C46"/>
    <mergeCell ref="B47:F47"/>
    <mergeCell ref="B39:F39"/>
    <mergeCell ref="B44:F44"/>
    <mergeCell ref="B40:F40"/>
    <mergeCell ref="B54:F54"/>
    <mergeCell ref="B25:B30"/>
    <mergeCell ref="B41:C41"/>
    <mergeCell ref="E20:F20"/>
    <mergeCell ref="E21:F21"/>
    <mergeCell ref="E9:F9"/>
    <mergeCell ref="E10:F10"/>
    <mergeCell ref="E11:F11"/>
    <mergeCell ref="E12:F12"/>
    <mergeCell ref="B1:F1"/>
    <mergeCell ref="B33:C33"/>
    <mergeCell ref="E28:F28"/>
    <mergeCell ref="E29:F29"/>
    <mergeCell ref="E30:F30"/>
    <mergeCell ref="B9:C9"/>
    <mergeCell ref="B24:C24"/>
    <mergeCell ref="C15:D15"/>
    <mergeCell ref="B10:B22"/>
    <mergeCell ref="E22:F22"/>
    <mergeCell ref="E24:F24"/>
    <mergeCell ref="E25:F25"/>
    <mergeCell ref="E27:F27"/>
    <mergeCell ref="E26:F26"/>
    <mergeCell ref="B7:C7"/>
    <mergeCell ref="B2:C2"/>
    <mergeCell ref="B3:C3"/>
    <mergeCell ref="B4:C4"/>
    <mergeCell ref="B5:C5"/>
    <mergeCell ref="B6:C6"/>
    <mergeCell ref="B32:F32"/>
    <mergeCell ref="B31:F31"/>
    <mergeCell ref="E18:F18"/>
    <mergeCell ref="E19:F19"/>
    <mergeCell ref="B66:C66"/>
    <mergeCell ref="B77:C77"/>
    <mergeCell ref="B75:C75"/>
    <mergeCell ref="B74:C74"/>
    <mergeCell ref="B73:C73"/>
    <mergeCell ref="B72:C72"/>
    <mergeCell ref="B67:C67"/>
    <mergeCell ref="B68:C68"/>
    <mergeCell ref="B69:C69"/>
    <mergeCell ref="B70:C70"/>
    <mergeCell ref="B112:C112"/>
    <mergeCell ref="B113:C113"/>
    <mergeCell ref="B84:C84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9:C99"/>
    <mergeCell ref="B97:C97"/>
    <mergeCell ref="B107:C107"/>
    <mergeCell ref="B108:C108"/>
    <mergeCell ref="B104:F104"/>
    <mergeCell ref="B85:C85"/>
    <mergeCell ref="B106:C106"/>
    <mergeCell ref="B103:C103"/>
    <mergeCell ref="B102:C102"/>
    <mergeCell ref="B101:C101"/>
    <mergeCell ref="B100:C100"/>
    <mergeCell ref="B98:C98"/>
    <mergeCell ref="B105:F105"/>
    <mergeCell ref="B111:C111"/>
    <mergeCell ref="B109:C109"/>
    <mergeCell ref="B110:C110"/>
    <mergeCell ref="E13:F13"/>
    <mergeCell ref="E14:F14"/>
    <mergeCell ref="E15:F15"/>
    <mergeCell ref="E16:F16"/>
    <mergeCell ref="E17:F17"/>
    <mergeCell ref="B80:C80"/>
    <mergeCell ref="B76:C76"/>
    <mergeCell ref="B60:F60"/>
    <mergeCell ref="B78:C78"/>
    <mergeCell ref="B96:C96"/>
    <mergeCell ref="B95:C95"/>
    <mergeCell ref="B79:F79"/>
    <mergeCell ref="B82:F82"/>
    <mergeCell ref="B83:F83"/>
    <mergeCell ref="B61:F61"/>
    <mergeCell ref="B71:C71"/>
    <mergeCell ref="B62:C62"/>
    <mergeCell ref="B63:C63"/>
    <mergeCell ref="B64:C64"/>
    <mergeCell ref="B65:C65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48" orientation="portrait" r:id="rId1"/>
  <headerFooter alignWithMargins="0"/>
  <rowBreaks count="2" manualBreakCount="2">
    <brk id="31" max="7" man="1"/>
    <brk id="60" max="7" man="1"/>
  </rowBreaks>
  <ignoredErrors>
    <ignoredError sqref="D16:D22 D14 D28:D30 D35:E35 D38:E38 D43:E43 D46:E46 D53:E53 D59:E59 D78:E78 D103:E103 D107:D110 D113:E113 E107:E110 D99:E99 D90:D96 D85:D88 E85:E88 E90:E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BASISALLOCATIE</vt:lpstr>
      <vt:lpstr>BASISALLOCATIE!Afdrukbereik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 bormans</dc:creator>
  <cp:lastModifiedBy>Van Mol, Lissa</cp:lastModifiedBy>
  <cp:lastPrinted>2019-04-05T06:37:07Z</cp:lastPrinted>
  <dcterms:created xsi:type="dcterms:W3CDTF">2005-08-12T09:24:23Z</dcterms:created>
  <dcterms:modified xsi:type="dcterms:W3CDTF">2020-08-23T21:20:49Z</dcterms:modified>
</cp:coreProperties>
</file>