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riru\Downloads\"/>
    </mc:Choice>
  </mc:AlternateContent>
  <xr:revisionPtr revIDLastSave="0" documentId="8_{9AEE521E-274B-4DD7-AC80-BBCB8B6C35DB}" xr6:coauthVersionLast="47" xr6:coauthVersionMax="47" xr10:uidLastSave="{00000000-0000-0000-0000-000000000000}"/>
  <bookViews>
    <workbookView xWindow="-120" yWindow="-120" windowWidth="29040" windowHeight="15840" xr2:uid="{9D0D11C2-2E35-428C-B2C2-BCCE6ED7F605}"/>
  </bookViews>
  <sheets>
    <sheet name="Blad1" sheetId="1" r:id="rId1"/>
    <sheet name="Staffelprijz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D21" i="1"/>
  <c r="D22" i="1"/>
  <c r="D23" i="1"/>
  <c r="D24" i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20" i="1"/>
  <c r="C6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7" i="1"/>
  <c r="C38" i="1"/>
  <c r="C39" i="1"/>
  <c r="C40" i="1"/>
  <c r="C41" i="1"/>
  <c r="C42" i="1"/>
  <c r="C43" i="1"/>
  <c r="C45" i="1"/>
  <c r="C46" i="1"/>
  <c r="C47" i="1"/>
  <c r="C48" i="1"/>
  <c r="C19" i="1"/>
  <c r="C11" i="1"/>
  <c r="D11" i="1" s="1"/>
  <c r="D10" i="1"/>
  <c r="D19" i="1" s="1"/>
  <c r="D9" i="1"/>
  <c r="C20" i="1" s="1"/>
  <c r="C44" i="1" l="1"/>
  <c r="C36" i="1"/>
  <c r="C28" i="1"/>
  <c r="E24" i="1"/>
  <c r="E22" i="1"/>
  <c r="E21" i="1"/>
  <c r="E23" i="1"/>
  <c r="E20" i="1"/>
  <c r="E19" i="1"/>
  <c r="D12" i="1"/>
  <c r="E26" i="1" l="1"/>
  <c r="E27" i="1"/>
  <c r="E25" i="1"/>
  <c r="E28" i="1" l="1"/>
  <c r="E30" i="1" l="1"/>
  <c r="E29" i="1"/>
  <c r="E31" i="1" l="1"/>
  <c r="E32" i="1" l="1"/>
  <c r="E33" i="1" l="1"/>
  <c r="E34" i="1" l="1"/>
  <c r="E35" i="1" l="1"/>
  <c r="E36" i="1" l="1"/>
  <c r="E37" i="1" l="1"/>
  <c r="E38" i="1" l="1"/>
  <c r="E39" i="1" l="1"/>
  <c r="E40" i="1" l="1"/>
  <c r="E41" i="1" l="1"/>
  <c r="E42" i="1" l="1"/>
  <c r="E43" i="1" l="1"/>
  <c r="E44" i="1" l="1"/>
  <c r="E45" i="1" l="1"/>
  <c r="E46" i="1" l="1"/>
  <c r="E47" i="1" l="1"/>
  <c r="E48" i="1" l="1"/>
</calcChain>
</file>

<file path=xl/sharedStrings.xml><?xml version="1.0" encoding="utf-8"?>
<sst xmlns="http://schemas.openxmlformats.org/spreadsheetml/2006/main" count="54" uniqueCount="54">
  <si>
    <t>Kostensimulatie DigiPost (postdigitalisering)</t>
  </si>
  <si>
    <t>Assumpties</t>
  </si>
  <si>
    <t>Aantal poststukken per jaar</t>
  </si>
  <si>
    <t>De getallen in de goudgele cellen kunnen gewijzigd worden, waardoor onderstaande prijzen zich automatisch aanpassen</t>
  </si>
  <si>
    <t>Gemiddeld aantal pagina's per poststuk</t>
  </si>
  <si>
    <t>Gemiddeld opslagvolume per poststuk in MB</t>
  </si>
  <si>
    <t>Eenheidsprijzen</t>
  </si>
  <si>
    <t>Kosten voor klant</t>
  </si>
  <si>
    <t>Schrijfkost Documentenkluis</t>
  </si>
  <si>
    <t>Opslagkost Documentenkluis gb/jaar</t>
  </si>
  <si>
    <t>Scankost per pagina - staffel van 2miljoen</t>
  </si>
  <si>
    <t xml:space="preserve">Totaal </t>
  </si>
  <si>
    <t>excl. btw</t>
  </si>
  <si>
    <t>incl. btw</t>
  </si>
  <si>
    <t>Vanaf 1 miljoen pagina's</t>
  </si>
  <si>
    <t>Vanaf 2 miljoen pagina's</t>
  </si>
  <si>
    <t>Vanaf 3 miljoen pagina's</t>
  </si>
  <si>
    <t>Vanaf 5 miljoen pagina's</t>
  </si>
  <si>
    <t>Vanaf 10 miljoen pagina's</t>
  </si>
  <si>
    <t>Jaarlijkse kost documentenkluis. Uitgaande van dezelfde jaarlijkse aangroei en een bewaartermijn van 30 jaar</t>
  </si>
  <si>
    <t>Schrijfkost</t>
  </si>
  <si>
    <t>Opslagkost</t>
  </si>
  <si>
    <t>Totaal</t>
  </si>
  <si>
    <t>Jaar 1</t>
  </si>
  <si>
    <t>Jaar 2</t>
  </si>
  <si>
    <t>Jaar 3</t>
  </si>
  <si>
    <t>Jaar 4</t>
  </si>
  <si>
    <t>Jaar 5</t>
  </si>
  <si>
    <t>Jaar 6</t>
  </si>
  <si>
    <t>Jaar 7</t>
  </si>
  <si>
    <t>Jaar 8</t>
  </si>
  <si>
    <t>Jaar 9</t>
  </si>
  <si>
    <t>Jaar 10</t>
  </si>
  <si>
    <t>Jaar 11</t>
  </si>
  <si>
    <t>Jaar 12</t>
  </si>
  <si>
    <t>Jaar 13</t>
  </si>
  <si>
    <t>Jaar 14</t>
  </si>
  <si>
    <t>Jaar 15</t>
  </si>
  <si>
    <t>Jaar 16</t>
  </si>
  <si>
    <t>Jaar 17</t>
  </si>
  <si>
    <t>Jaar 18</t>
  </si>
  <si>
    <t>Jaar 19</t>
  </si>
  <si>
    <t>Jaar 20</t>
  </si>
  <si>
    <t>Jaar 21</t>
  </si>
  <si>
    <t>Jaar 22</t>
  </si>
  <si>
    <t>Jaar 23</t>
  </si>
  <si>
    <t>Jaar 24</t>
  </si>
  <si>
    <t>Jaar 25</t>
  </si>
  <si>
    <t>Jaar 26</t>
  </si>
  <si>
    <t>Jaar 27</t>
  </si>
  <si>
    <t>Jaar 28</t>
  </si>
  <si>
    <t>Jaar 29</t>
  </si>
  <si>
    <t>Jaar 30</t>
  </si>
  <si>
    <t>Totaal na 30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</si>
</sst>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_-;\-* #,##0_-;_-* &quot;-&quot;??_-;_-@_-"/>
    <numFmt numFmtId="167" formatCode="_-* #,##0.000\ &quot;€&quot;_-;\-* #,##0.0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7" xfId="0" applyFont="1" applyBorder="1"/>
    <xf numFmtId="164" fontId="0" fillId="0" borderId="8" xfId="2" applyFont="1" applyBorder="1"/>
    <xf numFmtId="0" fontId="2" fillId="0" borderId="9" xfId="0" applyFont="1" applyBorder="1"/>
    <xf numFmtId="164" fontId="2" fillId="0" borderId="10" xfId="2" applyFont="1" applyBorder="1"/>
    <xf numFmtId="164" fontId="2" fillId="0" borderId="11" xfId="2" applyFont="1" applyBorder="1"/>
    <xf numFmtId="0" fontId="2" fillId="0" borderId="8" xfId="0" applyFont="1" applyBorder="1"/>
    <xf numFmtId="0" fontId="4" fillId="0" borderId="7" xfId="0" applyFont="1" applyBorder="1"/>
    <xf numFmtId="167" fontId="0" fillId="0" borderId="0" xfId="2" applyNumberFormat="1" applyFont="1"/>
    <xf numFmtId="167" fontId="0" fillId="0" borderId="3" xfId="2" applyNumberFormat="1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5" xfId="0" applyBorder="1" applyAlignment="1">
      <alignment horizontal="center"/>
    </xf>
    <xf numFmtId="164" fontId="0" fillId="0" borderId="16" xfId="0" applyNumberFormat="1" applyBorder="1"/>
    <xf numFmtId="164" fontId="0" fillId="0" borderId="17" xfId="0" applyNumberForma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6" fontId="0" fillId="2" borderId="3" xfId="1" applyNumberFormat="1" applyFont="1" applyFill="1" applyBorder="1" applyAlignment="1">
      <alignment horizontal="center"/>
    </xf>
    <xf numFmtId="166" fontId="0" fillId="2" borderId="8" xfId="1" applyNumberFormat="1" applyFont="1" applyFill="1" applyBorder="1" applyAlignment="1">
      <alignment horizontal="center"/>
    </xf>
    <xf numFmtId="0" fontId="0" fillId="0" borderId="18" xfId="0" applyBorder="1"/>
    <xf numFmtId="164" fontId="0" fillId="0" borderId="2" xfId="0" applyNumberFormat="1" applyBorder="1"/>
    <xf numFmtId="164" fontId="0" fillId="0" borderId="16" xfId="2" applyFont="1" applyBorder="1"/>
    <xf numFmtId="164" fontId="0" fillId="0" borderId="17" xfId="2" applyFont="1" applyBorder="1"/>
    <xf numFmtId="164" fontId="0" fillId="0" borderId="21" xfId="0" applyNumberFormat="1" applyBorder="1"/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6" fontId="0" fillId="0" borderId="3" xfId="1" applyNumberFormat="1" applyFont="1" applyFill="1" applyBorder="1" applyAlignment="1">
      <alignment horizontal="center"/>
    </xf>
    <xf numFmtId="166" fontId="0" fillId="0" borderId="8" xfId="1" applyNumberFormat="1" applyFont="1" applyFill="1" applyBorder="1" applyAlignment="1">
      <alignment horizontal="center"/>
    </xf>
    <xf numFmtId="164" fontId="0" fillId="0" borderId="22" xfId="0" applyNumberFormat="1" applyBorder="1"/>
    <xf numFmtId="164" fontId="0" fillId="0" borderId="23" xfId="0" applyNumberFormat="1" applyBorder="1"/>
    <xf numFmtId="164" fontId="0" fillId="0" borderId="20" xfId="0" applyNumberFormat="1" applyBorder="1"/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71F7-C604-4790-9872-BED3C0001C53}">
  <dimension ref="B1:F49"/>
  <sheetViews>
    <sheetView tabSelected="1" workbookViewId="0">
      <selection activeCell="F28" sqref="F28"/>
    </sheetView>
  </sheetViews>
  <sheetFormatPr defaultRowHeight="15" x14ac:dyDescent="0.25"/>
  <cols>
    <col min="2" max="2" width="25.28515625" customWidth="1"/>
    <col min="3" max="3" width="15.28515625" bestFit="1" customWidth="1"/>
    <col min="4" max="4" width="15.85546875" customWidth="1"/>
    <col min="5" max="5" width="15.5703125" customWidth="1"/>
    <col min="6" max="7" width="10.5703125" bestFit="1" customWidth="1"/>
  </cols>
  <sheetData>
    <row r="1" spans="2:6" ht="15.75" thickBot="1" x14ac:dyDescent="0.3"/>
    <row r="2" spans="2:6" x14ac:dyDescent="0.25">
      <c r="B2" s="19" t="s">
        <v>0</v>
      </c>
      <c r="C2" s="20"/>
      <c r="D2" s="21"/>
    </row>
    <row r="3" spans="2:6" x14ac:dyDescent="0.25">
      <c r="B3" s="22" t="s">
        <v>1</v>
      </c>
      <c r="C3" s="23"/>
      <c r="D3" s="24"/>
    </row>
    <row r="4" spans="2:6" x14ac:dyDescent="0.25">
      <c r="B4" s="10" t="s">
        <v>2</v>
      </c>
      <c r="C4" s="25">
        <v>5000</v>
      </c>
      <c r="D4" s="26"/>
      <c r="F4" t="s">
        <v>3</v>
      </c>
    </row>
    <row r="5" spans="2:6" x14ac:dyDescent="0.25">
      <c r="B5" s="10" t="s">
        <v>4</v>
      </c>
      <c r="C5" s="25">
        <v>10</v>
      </c>
      <c r="D5" s="26"/>
    </row>
    <row r="6" spans="2:6" x14ac:dyDescent="0.25">
      <c r="B6" s="10" t="s">
        <v>5</v>
      </c>
      <c r="C6" s="35">
        <f>C5/2</f>
        <v>5</v>
      </c>
      <c r="D6" s="36"/>
    </row>
    <row r="7" spans="2:6" x14ac:dyDescent="0.25">
      <c r="B7" s="1"/>
      <c r="D7" s="2"/>
    </row>
    <row r="8" spans="2:6" x14ac:dyDescent="0.25">
      <c r="B8" s="4"/>
      <c r="C8" s="3" t="s">
        <v>6</v>
      </c>
      <c r="D8" s="9" t="s">
        <v>7</v>
      </c>
    </row>
    <row r="9" spans="2:6" x14ac:dyDescent="0.25">
      <c r="B9" s="10" t="s">
        <v>8</v>
      </c>
      <c r="C9" s="12">
        <v>1.8100000000000002E-2</v>
      </c>
      <c r="D9" s="5">
        <f>C9*C4</f>
        <v>90.500000000000014</v>
      </c>
    </row>
    <row r="10" spans="2:6" x14ac:dyDescent="0.25">
      <c r="B10" s="10" t="s">
        <v>9</v>
      </c>
      <c r="C10" s="12">
        <v>0.24</v>
      </c>
      <c r="D10" s="5">
        <f>((C4*C6)/1024)*C10</f>
        <v>5.859375</v>
      </c>
    </row>
    <row r="11" spans="2:6" x14ac:dyDescent="0.25">
      <c r="B11" s="10" t="s">
        <v>10</v>
      </c>
      <c r="C11" s="12">
        <f>Staffelprijzen!D4</f>
        <v>2.4199999999999999E-2</v>
      </c>
      <c r="D11" s="5">
        <f>C11*C4*C5</f>
        <v>1210</v>
      </c>
    </row>
    <row r="12" spans="2:6" ht="15.75" thickBot="1" x14ac:dyDescent="0.3">
      <c r="B12" s="6" t="s">
        <v>11</v>
      </c>
      <c r="C12" s="7"/>
      <c r="D12" s="8">
        <f>SUM(D9:D11)</f>
        <v>1306.359375</v>
      </c>
    </row>
    <row r="16" spans="2:6" ht="15.75" thickBot="1" x14ac:dyDescent="0.3"/>
    <row r="17" spans="2:5" ht="45.75" customHeight="1" thickBot="1" x14ac:dyDescent="0.3">
      <c r="B17" s="32" t="s">
        <v>19</v>
      </c>
      <c r="C17" s="33"/>
      <c r="D17" s="33"/>
      <c r="E17" s="34"/>
    </row>
    <row r="18" spans="2:5" ht="15.75" thickBot="1" x14ac:dyDescent="0.3">
      <c r="B18" s="13"/>
      <c r="C18" s="16" t="s">
        <v>20</v>
      </c>
      <c r="D18" s="13" t="s">
        <v>21</v>
      </c>
      <c r="E18" s="13" t="s">
        <v>22</v>
      </c>
    </row>
    <row r="19" spans="2:5" x14ac:dyDescent="0.25">
      <c r="B19" s="14" t="s">
        <v>23</v>
      </c>
      <c r="C19" s="17">
        <f>$D$9</f>
        <v>90.500000000000014</v>
      </c>
      <c r="D19" s="37">
        <f>D10</f>
        <v>5.859375</v>
      </c>
      <c r="E19" s="38">
        <f>SUM(C19:D19)</f>
        <v>96.359375000000014</v>
      </c>
    </row>
    <row r="20" spans="2:5" x14ac:dyDescent="0.25">
      <c r="B20" s="14" t="s">
        <v>24</v>
      </c>
      <c r="C20" s="17">
        <f t="shared" ref="C20:C48" si="0">$D$9</f>
        <v>90.500000000000014</v>
      </c>
      <c r="D20" s="29">
        <f>D19+$D$10</f>
        <v>11.71875</v>
      </c>
      <c r="E20" s="28">
        <f t="shared" ref="E20:E49" si="1">SUM(C20:D20)</f>
        <v>102.21875000000001</v>
      </c>
    </row>
    <row r="21" spans="2:5" x14ac:dyDescent="0.25">
      <c r="B21" s="14" t="s">
        <v>25</v>
      </c>
      <c r="C21" s="17">
        <f t="shared" si="0"/>
        <v>90.500000000000014</v>
      </c>
      <c r="D21" s="29">
        <f t="shared" ref="D21:D48" si="2">D20+$D$10</f>
        <v>17.578125</v>
      </c>
      <c r="E21" s="28">
        <f t="shared" si="1"/>
        <v>108.07812500000001</v>
      </c>
    </row>
    <row r="22" spans="2:5" x14ac:dyDescent="0.25">
      <c r="B22" s="14" t="s">
        <v>26</v>
      </c>
      <c r="C22" s="17">
        <f t="shared" si="0"/>
        <v>90.500000000000014</v>
      </c>
      <c r="D22" s="29">
        <f t="shared" si="2"/>
        <v>23.4375</v>
      </c>
      <c r="E22" s="28">
        <f t="shared" si="1"/>
        <v>113.93750000000001</v>
      </c>
    </row>
    <row r="23" spans="2:5" x14ac:dyDescent="0.25">
      <c r="B23" s="14" t="s">
        <v>27</v>
      </c>
      <c r="C23" s="17">
        <f t="shared" si="0"/>
        <v>90.500000000000014</v>
      </c>
      <c r="D23" s="29">
        <f t="shared" si="2"/>
        <v>29.296875</v>
      </c>
      <c r="E23" s="28">
        <f t="shared" si="1"/>
        <v>119.79687500000001</v>
      </c>
    </row>
    <row r="24" spans="2:5" x14ac:dyDescent="0.25">
      <c r="B24" s="14" t="s">
        <v>28</v>
      </c>
      <c r="C24" s="17">
        <f t="shared" si="0"/>
        <v>90.500000000000014</v>
      </c>
      <c r="D24" s="29">
        <f t="shared" si="2"/>
        <v>35.15625</v>
      </c>
      <c r="E24" s="28">
        <f t="shared" si="1"/>
        <v>125.65625000000001</v>
      </c>
    </row>
    <row r="25" spans="2:5" x14ac:dyDescent="0.25">
      <c r="B25" s="14" t="s">
        <v>29</v>
      </c>
      <c r="C25" s="17">
        <f t="shared" si="0"/>
        <v>90.500000000000014</v>
      </c>
      <c r="D25" s="29">
        <f t="shared" si="2"/>
        <v>41.015625</v>
      </c>
      <c r="E25" s="28">
        <f t="shared" si="1"/>
        <v>131.515625</v>
      </c>
    </row>
    <row r="26" spans="2:5" x14ac:dyDescent="0.25">
      <c r="B26" s="14" t="s">
        <v>30</v>
      </c>
      <c r="C26" s="17">
        <f t="shared" si="0"/>
        <v>90.500000000000014</v>
      </c>
      <c r="D26" s="29">
        <f t="shared" si="2"/>
        <v>46.875</v>
      </c>
      <c r="E26" s="28">
        <f t="shared" si="1"/>
        <v>137.375</v>
      </c>
    </row>
    <row r="27" spans="2:5" x14ac:dyDescent="0.25">
      <c r="B27" s="14" t="s">
        <v>31</v>
      </c>
      <c r="C27" s="17">
        <f t="shared" si="0"/>
        <v>90.500000000000014</v>
      </c>
      <c r="D27" s="29">
        <f t="shared" si="2"/>
        <v>52.734375</v>
      </c>
      <c r="E27" s="28">
        <f t="shared" si="1"/>
        <v>143.234375</v>
      </c>
    </row>
    <row r="28" spans="2:5" x14ac:dyDescent="0.25">
      <c r="B28" s="14" t="s">
        <v>32</v>
      </c>
      <c r="C28" s="17">
        <f t="shared" si="0"/>
        <v>90.500000000000014</v>
      </c>
      <c r="D28" s="29">
        <f t="shared" si="2"/>
        <v>58.59375</v>
      </c>
      <c r="E28" s="28">
        <f t="shared" si="1"/>
        <v>149.09375</v>
      </c>
    </row>
    <row r="29" spans="2:5" x14ac:dyDescent="0.25">
      <c r="B29" s="14" t="s">
        <v>33</v>
      </c>
      <c r="C29" s="17">
        <f t="shared" si="0"/>
        <v>90.500000000000014</v>
      </c>
      <c r="D29" s="29">
        <f t="shared" si="2"/>
        <v>64.453125</v>
      </c>
      <c r="E29" s="28">
        <f t="shared" si="1"/>
        <v>154.953125</v>
      </c>
    </row>
    <row r="30" spans="2:5" x14ac:dyDescent="0.25">
      <c r="B30" s="14" t="s">
        <v>34</v>
      </c>
      <c r="C30" s="17">
        <f t="shared" si="0"/>
        <v>90.500000000000014</v>
      </c>
      <c r="D30" s="29">
        <f t="shared" si="2"/>
        <v>70.3125</v>
      </c>
      <c r="E30" s="28">
        <f t="shared" si="1"/>
        <v>160.8125</v>
      </c>
    </row>
    <row r="31" spans="2:5" x14ac:dyDescent="0.25">
      <c r="B31" s="14" t="s">
        <v>35</v>
      </c>
      <c r="C31" s="17">
        <f t="shared" si="0"/>
        <v>90.500000000000014</v>
      </c>
      <c r="D31" s="29">
        <f t="shared" si="2"/>
        <v>76.171875</v>
      </c>
      <c r="E31" s="28">
        <f t="shared" si="1"/>
        <v>166.671875</v>
      </c>
    </row>
    <row r="32" spans="2:5" x14ac:dyDescent="0.25">
      <c r="B32" s="14" t="s">
        <v>36</v>
      </c>
      <c r="C32" s="17">
        <f t="shared" si="0"/>
        <v>90.500000000000014</v>
      </c>
      <c r="D32" s="29">
        <f t="shared" si="2"/>
        <v>82.03125</v>
      </c>
      <c r="E32" s="28">
        <f t="shared" si="1"/>
        <v>172.53125</v>
      </c>
    </row>
    <row r="33" spans="2:5" x14ac:dyDescent="0.25">
      <c r="B33" s="14" t="s">
        <v>37</v>
      </c>
      <c r="C33" s="17">
        <f t="shared" si="0"/>
        <v>90.500000000000014</v>
      </c>
      <c r="D33" s="29">
        <f t="shared" si="2"/>
        <v>87.890625</v>
      </c>
      <c r="E33" s="28">
        <f t="shared" si="1"/>
        <v>178.390625</v>
      </c>
    </row>
    <row r="34" spans="2:5" x14ac:dyDescent="0.25">
      <c r="B34" s="14" t="s">
        <v>38</v>
      </c>
      <c r="C34" s="17">
        <f t="shared" si="0"/>
        <v>90.500000000000014</v>
      </c>
      <c r="D34" s="29">
        <f t="shared" si="2"/>
        <v>93.75</v>
      </c>
      <c r="E34" s="28">
        <f t="shared" si="1"/>
        <v>184.25</v>
      </c>
    </row>
    <row r="35" spans="2:5" x14ac:dyDescent="0.25">
      <c r="B35" s="14" t="s">
        <v>39</v>
      </c>
      <c r="C35" s="17">
        <f t="shared" si="0"/>
        <v>90.500000000000014</v>
      </c>
      <c r="D35" s="29">
        <f t="shared" si="2"/>
        <v>99.609375</v>
      </c>
      <c r="E35" s="28">
        <f t="shared" si="1"/>
        <v>190.109375</v>
      </c>
    </row>
    <row r="36" spans="2:5" x14ac:dyDescent="0.25">
      <c r="B36" s="14" t="s">
        <v>40</v>
      </c>
      <c r="C36" s="17">
        <f t="shared" si="0"/>
        <v>90.500000000000014</v>
      </c>
      <c r="D36" s="29">
        <f t="shared" si="2"/>
        <v>105.46875</v>
      </c>
      <c r="E36" s="28">
        <f t="shared" si="1"/>
        <v>195.96875</v>
      </c>
    </row>
    <row r="37" spans="2:5" x14ac:dyDescent="0.25">
      <c r="B37" s="14" t="s">
        <v>41</v>
      </c>
      <c r="C37" s="17">
        <f t="shared" si="0"/>
        <v>90.500000000000014</v>
      </c>
      <c r="D37" s="29">
        <f t="shared" si="2"/>
        <v>111.328125</v>
      </c>
      <c r="E37" s="28">
        <f t="shared" si="1"/>
        <v>201.828125</v>
      </c>
    </row>
    <row r="38" spans="2:5" x14ac:dyDescent="0.25">
      <c r="B38" s="14" t="s">
        <v>42</v>
      </c>
      <c r="C38" s="17">
        <f t="shared" si="0"/>
        <v>90.500000000000014</v>
      </c>
      <c r="D38" s="29">
        <f t="shared" si="2"/>
        <v>117.1875</v>
      </c>
      <c r="E38" s="28">
        <f t="shared" si="1"/>
        <v>207.6875</v>
      </c>
    </row>
    <row r="39" spans="2:5" x14ac:dyDescent="0.25">
      <c r="B39" s="14" t="s">
        <v>43</v>
      </c>
      <c r="C39" s="17">
        <f t="shared" si="0"/>
        <v>90.500000000000014</v>
      </c>
      <c r="D39" s="29">
        <f t="shared" si="2"/>
        <v>123.046875</v>
      </c>
      <c r="E39" s="28">
        <f t="shared" si="1"/>
        <v>213.546875</v>
      </c>
    </row>
    <row r="40" spans="2:5" x14ac:dyDescent="0.25">
      <c r="B40" s="14" t="s">
        <v>44</v>
      </c>
      <c r="C40" s="17">
        <f t="shared" si="0"/>
        <v>90.500000000000014</v>
      </c>
      <c r="D40" s="29">
        <f t="shared" si="2"/>
        <v>128.90625</v>
      </c>
      <c r="E40" s="28">
        <f t="shared" si="1"/>
        <v>219.40625</v>
      </c>
    </row>
    <row r="41" spans="2:5" x14ac:dyDescent="0.25">
      <c r="B41" s="14" t="s">
        <v>45</v>
      </c>
      <c r="C41" s="17">
        <f t="shared" si="0"/>
        <v>90.500000000000014</v>
      </c>
      <c r="D41" s="29">
        <f t="shared" si="2"/>
        <v>134.765625</v>
      </c>
      <c r="E41" s="28">
        <f t="shared" si="1"/>
        <v>225.265625</v>
      </c>
    </row>
    <row r="42" spans="2:5" x14ac:dyDescent="0.25">
      <c r="B42" s="14" t="s">
        <v>46</v>
      </c>
      <c r="C42" s="17">
        <f t="shared" si="0"/>
        <v>90.500000000000014</v>
      </c>
      <c r="D42" s="29">
        <f t="shared" si="2"/>
        <v>140.625</v>
      </c>
      <c r="E42" s="28">
        <f t="shared" si="1"/>
        <v>231.125</v>
      </c>
    </row>
    <row r="43" spans="2:5" x14ac:dyDescent="0.25">
      <c r="B43" s="14" t="s">
        <v>47</v>
      </c>
      <c r="C43" s="17">
        <f t="shared" si="0"/>
        <v>90.500000000000014</v>
      </c>
      <c r="D43" s="29">
        <f t="shared" si="2"/>
        <v>146.484375</v>
      </c>
      <c r="E43" s="28">
        <f t="shared" si="1"/>
        <v>236.984375</v>
      </c>
    </row>
    <row r="44" spans="2:5" x14ac:dyDescent="0.25">
      <c r="B44" s="14" t="s">
        <v>48</v>
      </c>
      <c r="C44" s="17">
        <f t="shared" si="0"/>
        <v>90.500000000000014</v>
      </c>
      <c r="D44" s="29">
        <f t="shared" si="2"/>
        <v>152.34375</v>
      </c>
      <c r="E44" s="28">
        <f t="shared" si="1"/>
        <v>242.84375</v>
      </c>
    </row>
    <row r="45" spans="2:5" x14ac:dyDescent="0.25">
      <c r="B45" s="14" t="s">
        <v>49</v>
      </c>
      <c r="C45" s="17">
        <f t="shared" si="0"/>
        <v>90.500000000000014</v>
      </c>
      <c r="D45" s="29">
        <f t="shared" si="2"/>
        <v>158.203125</v>
      </c>
      <c r="E45" s="28">
        <f t="shared" si="1"/>
        <v>248.703125</v>
      </c>
    </row>
    <row r="46" spans="2:5" x14ac:dyDescent="0.25">
      <c r="B46" s="14" t="s">
        <v>50</v>
      </c>
      <c r="C46" s="17">
        <f t="shared" si="0"/>
        <v>90.500000000000014</v>
      </c>
      <c r="D46" s="29">
        <f t="shared" si="2"/>
        <v>164.0625</v>
      </c>
      <c r="E46" s="28">
        <f t="shared" si="1"/>
        <v>254.5625</v>
      </c>
    </row>
    <row r="47" spans="2:5" x14ac:dyDescent="0.25">
      <c r="B47" s="14" t="s">
        <v>51</v>
      </c>
      <c r="C47" s="17">
        <f t="shared" si="0"/>
        <v>90.500000000000014</v>
      </c>
      <c r="D47" s="29">
        <f t="shared" si="2"/>
        <v>169.921875</v>
      </c>
      <c r="E47" s="28">
        <f t="shared" si="1"/>
        <v>260.421875</v>
      </c>
    </row>
    <row r="48" spans="2:5" ht="15.75" thickBot="1" x14ac:dyDescent="0.3">
      <c r="B48" s="15" t="s">
        <v>52</v>
      </c>
      <c r="C48" s="18">
        <f t="shared" si="0"/>
        <v>90.500000000000014</v>
      </c>
      <c r="D48" s="30">
        <f t="shared" si="2"/>
        <v>175.78125</v>
      </c>
      <c r="E48" s="31">
        <f t="shared" si="1"/>
        <v>266.28125</v>
      </c>
    </row>
    <row r="49" spans="4:5" ht="15.75" thickBot="1" x14ac:dyDescent="0.3">
      <c r="D49" s="27" t="s">
        <v>53</v>
      </c>
      <c r="E49" s="39">
        <f>SUM(E19:E48)</f>
        <v>5439.609375</v>
      </c>
    </row>
  </sheetData>
  <mergeCells count="6">
    <mergeCell ref="B17:E17"/>
    <mergeCell ref="B2:D2"/>
    <mergeCell ref="B3:D3"/>
    <mergeCell ref="C4:D4"/>
    <mergeCell ref="C5:D5"/>
    <mergeCell ref="C6:D6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14F1-D8F1-4AE2-B912-7F19BC6D2A51}">
  <dimension ref="B2:D7"/>
  <sheetViews>
    <sheetView workbookViewId="0">
      <selection activeCell="B12" sqref="B12"/>
    </sheetView>
  </sheetViews>
  <sheetFormatPr defaultRowHeight="15" x14ac:dyDescent="0.25"/>
  <cols>
    <col min="2" max="2" width="22" bestFit="1" customWidth="1"/>
    <col min="3" max="4" width="8.28515625" bestFit="1" customWidth="1"/>
  </cols>
  <sheetData>
    <row r="2" spans="2:4" x14ac:dyDescent="0.25">
      <c r="C2" t="s">
        <v>12</v>
      </c>
      <c r="D2" t="s">
        <v>13</v>
      </c>
    </row>
    <row r="3" spans="2:4" x14ac:dyDescent="0.25">
      <c r="B3" t="s">
        <v>14</v>
      </c>
      <c r="C3" s="11">
        <v>2.5000000000000001E-2</v>
      </c>
      <c r="D3" s="11">
        <v>3.0249999999999999E-2</v>
      </c>
    </row>
    <row r="4" spans="2:4" x14ac:dyDescent="0.25">
      <c r="B4" t="s">
        <v>15</v>
      </c>
      <c r="C4" s="11">
        <v>0.02</v>
      </c>
      <c r="D4" s="11">
        <v>2.4199999999999999E-2</v>
      </c>
    </row>
    <row r="5" spans="2:4" x14ac:dyDescent="0.25">
      <c r="B5" t="s">
        <v>16</v>
      </c>
      <c r="C5" s="11">
        <v>1.7999999999999999E-2</v>
      </c>
      <c r="D5" s="11">
        <v>2.1779999999999997E-2</v>
      </c>
    </row>
    <row r="6" spans="2:4" x14ac:dyDescent="0.25">
      <c r="B6" t="s">
        <v>17</v>
      </c>
      <c r="C6" s="11">
        <v>1.6E-2</v>
      </c>
      <c r="D6" s="11">
        <v>1.9359999999999999E-2</v>
      </c>
    </row>
    <row r="7" spans="2:4" x14ac:dyDescent="0.25">
      <c r="B7" t="s">
        <v>18</v>
      </c>
      <c r="C7" s="11">
        <v>0.01</v>
      </c>
      <c r="D7" s="11">
        <v>1.21E-2</v>
      </c>
    </row>
  </sheetData>
  <pageMargins left="0.7" right="0.7" top="0.75" bottom="0.75" header="0.3" footer="0.3"/>
  <pageSetup paperSize="256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2563e4690f341aea15d9a641a1a6bbf xmlns="ae605084-e13b-4012-92fb-ee48262275bc">
      <Terms xmlns="http://schemas.microsoft.com/office/infopath/2007/PartnerControls"/>
    </i2563e4690f341aea15d9a641a1a6bbf>
    <gc377708c0814bd98cdd792df2247207 xmlns="ae605084-e13b-4012-92fb-ee48262275bc">
      <Terms xmlns="http://schemas.microsoft.com/office/infopath/2007/PartnerControls"/>
    </gc377708c0814bd98cdd792df2247207>
    <TaxCatchAll xmlns="9a9ec0f0-7796-43d0-ac1f-4c8c46ee0bd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1887B33C1C0540A4611BE25925ED82" ma:contentTypeVersion="10" ma:contentTypeDescription="Een nieuw document maken." ma:contentTypeScope="" ma:versionID="66fba33d0c399a2b0a5d6069201f6fca">
  <xsd:schema xmlns:xsd="http://www.w3.org/2001/XMLSchema" xmlns:xs="http://www.w3.org/2001/XMLSchema" xmlns:p="http://schemas.microsoft.com/office/2006/metadata/properties" xmlns:ns2="ae605084-e13b-4012-92fb-ee48262275bc" xmlns:ns3="9a9ec0f0-7796-43d0-ac1f-4c8c46ee0bd1" xmlns:ns4="1a080287-58dd-4b20-b1c5-265ccf63fb12" targetNamespace="http://schemas.microsoft.com/office/2006/metadata/properties" ma:root="true" ma:fieldsID="696d6d48ddce7553a6fabf7c5764e1f1" ns2:_="" ns3:_="" ns4:_="">
    <xsd:import namespace="ae605084-e13b-4012-92fb-ee48262275bc"/>
    <xsd:import namespace="9a9ec0f0-7796-43d0-ac1f-4c8c46ee0bd1"/>
    <xsd:import namespace="1a080287-58dd-4b20-b1c5-265ccf63fb12"/>
    <xsd:element name="properties">
      <xsd:complexType>
        <xsd:sequence>
          <xsd:element name="documentManagement">
            <xsd:complexType>
              <xsd:all>
                <xsd:element ref="ns2:i2563e4690f341aea15d9a641a1a6bbf" minOccurs="0"/>
                <xsd:element ref="ns3:TaxCatchAll" minOccurs="0"/>
                <xsd:element ref="ns2:gc377708c0814bd98cdd792df2247207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05084-e13b-4012-92fb-ee48262275bc" elementFormDefault="qualified">
    <xsd:import namespace="http://schemas.microsoft.com/office/2006/documentManagement/types"/>
    <xsd:import namespace="http://schemas.microsoft.com/office/infopath/2007/PartnerControls"/>
    <xsd:element name="i2563e4690f341aea15d9a641a1a6bbf" ma:index="9" nillable="true" ma:taxonomy="true" ma:internalName="i2563e4690f341aea15d9a641a1a6bbf" ma:taxonomyFieldName="Documentstatus" ma:displayName="Documentstatus" ma:default="" ma:fieldId="{22563e46-90f3-41ae-a15d-9a641a1a6bbf}" ma:sspId="49ca8161-7180-459b-a0ef-1a71cf6ffea5" ma:termSetId="72591de0-6165-4fd9-a0eb-796c29b07c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377708c0814bd98cdd792df2247207" ma:index="12" nillable="true" ma:taxonomy="true" ma:internalName="gc377708c0814bd98cdd792df2247207" ma:taxonomyFieldName="Documenttype" ma:displayName="Documenttype" ma:default="" ma:fieldId="{0c377708-c081-4bd9-8cdd-792df2247207}" ma:sspId="49ca8161-7180-459b-a0ef-1a71cf6ffea5" ma:termSetId="017cd73f-c52c-4a38-8735-db2be78a74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33bd546-3482-4065-b0c3-1e74e6638a96}" ma:internalName="TaxCatchAll" ma:showField="CatchAllData" ma:web="ae605084-e13b-4012-92fb-ee4826227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80287-58dd-4b20-b1c5-265ccf63fb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9635FB-B257-4417-A14B-979D7A0056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51EE4F-DE24-4E9B-95FB-6CF542A7DC7D}">
  <ds:schemaRefs>
    <ds:schemaRef ds:uri="http://schemas.microsoft.com/office/2006/metadata/properties"/>
    <ds:schemaRef ds:uri="http://schemas.microsoft.com/office/infopath/2007/PartnerControls"/>
    <ds:schemaRef ds:uri="ae605084-e13b-4012-92fb-ee48262275bc"/>
    <ds:schemaRef ds:uri="9a9ec0f0-7796-43d0-ac1f-4c8c46ee0bd1"/>
  </ds:schemaRefs>
</ds:datastoreItem>
</file>

<file path=customXml/itemProps3.xml><?xml version="1.0" encoding="utf-8"?>
<ds:datastoreItem xmlns:ds="http://schemas.openxmlformats.org/officeDocument/2006/customXml" ds:itemID="{D97E37F9-BAA9-4030-B0DD-E2AE36C3B8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05084-e13b-4012-92fb-ee48262275bc"/>
    <ds:schemaRef ds:uri="9a9ec0f0-7796-43d0-ac1f-4c8c46ee0bd1"/>
    <ds:schemaRef ds:uri="1a080287-58dd-4b20-b1c5-265ccf63fb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Staffelprijzen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Oeyen, Quincy</dc:creator>
  <cp:keywords/>
  <dc:description/>
  <cp:lastModifiedBy>Van Driessche, Ruben</cp:lastModifiedBy>
  <cp:revision/>
  <dcterms:created xsi:type="dcterms:W3CDTF">2022-01-25T12:01:14Z</dcterms:created>
  <dcterms:modified xsi:type="dcterms:W3CDTF">2023-04-27T12:43:28Z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0x010100431887B33C1C0540A4611BE25925ED82</vt:lpwstr>
  </property>
  <property fmtid="{D5CDD505-2E9C-101B-9397-08002B2CF9AE}" pid="3" name="Documenttype">
    <vt:lpwstr/>
  </property>
  <property fmtid="{D5CDD505-2E9C-101B-9397-08002B2CF9AE}" pid="4" name="Documentstatus">
    <vt:lpwstr/>
  </property>
</Properties>
</file>