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karine_temmerman_vlaanderen_be/Documents/_webplatform/"/>
    </mc:Choice>
  </mc:AlternateContent>
  <xr:revisionPtr revIDLastSave="0" documentId="8_{9DACC39E-851A-4377-B673-0DCDFD64797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eningafschrijving" sheetId="1" r:id="rId1"/>
  </sheets>
  <definedNames>
    <definedName name="_xlnm.Print_Area" localSheetId="0">Leningafschrijving!$A$1:$H$40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2" i="1"/>
  <c r="D10" i="1"/>
  <c r="D5" i="1"/>
  <c r="D11" i="1" s="1"/>
  <c r="D9" i="1" l="1"/>
  <c r="D15" i="1" s="1"/>
  <c r="D17" i="1" s="1"/>
  <c r="H15" i="1" l="1"/>
  <c r="B36" i="1" s="1"/>
  <c r="B26" i="1"/>
  <c r="H16" i="1" l="1"/>
  <c r="B37" i="1" l="1"/>
  <c r="C35" i="1" s="1"/>
  <c r="H31" i="1"/>
  <c r="B27" i="1"/>
  <c r="C25" i="1" s="1"/>
  <c r="D23" i="1" s="1"/>
  <c r="D20" i="1" s="1"/>
  <c r="H21" i="1"/>
  <c r="G23" i="1" l="1"/>
  <c r="G24" i="1" l="1"/>
  <c r="B39" i="1"/>
  <c r="H22" i="1"/>
  <c r="H32" i="1" l="1"/>
  <c r="B40" i="1"/>
  <c r="C38" i="1" s="1"/>
  <c r="D33" i="1" s="1"/>
  <c r="D30" i="1" s="1"/>
  <c r="G34" i="1" s="1"/>
  <c r="G35" i="1" s="1"/>
  <c r="H33" i="1" s="1"/>
</calcChain>
</file>

<file path=xl/sharedStrings.xml><?xml version="1.0" encoding="utf-8"?>
<sst xmlns="http://schemas.openxmlformats.org/spreadsheetml/2006/main" count="50" uniqueCount="35">
  <si>
    <t>- plafond</t>
  </si>
  <si>
    <t>- schatting</t>
  </si>
  <si>
    <t>- werkelijke kostprijs</t>
  </si>
  <si>
    <t>Jaarlijkse afschrijving</t>
  </si>
  <si>
    <t>Subsidiabel bedrag renovatie</t>
  </si>
  <si>
    <t>- plafond renovatie</t>
  </si>
  <si>
    <t>- nieuw plafond opbouw - afschrijvingen</t>
  </si>
  <si>
    <t>- plafond vervangingsbouw</t>
  </si>
  <si>
    <t>Verwerving grond met 1 woning</t>
  </si>
  <si>
    <t>- grond</t>
  </si>
  <si>
    <t>- woning</t>
  </si>
  <si>
    <t>Maximaal subsidiabel bedrag verwerving</t>
  </si>
  <si>
    <t>Verdeling grond/ woning</t>
  </si>
  <si>
    <t>- maximaal subsidiabel bedrag</t>
  </si>
  <si>
    <t>- maximaal subsidiabel bedrag grond = plafond grond</t>
  </si>
  <si>
    <t>- maximaal subsidiabel bedrag woning = maximaal subsidiabel bedrag - plafond grond</t>
  </si>
  <si>
    <t>- maximaal subsidiabel bedrag woning</t>
  </si>
  <si>
    <t>- jaarlijkse afschrijving</t>
  </si>
  <si>
    <t>Maximaal subsidiabel bedrag renovatie</t>
  </si>
  <si>
    <t>VERWERVING IN 2018</t>
  </si>
  <si>
    <t>RENOVATIE IN 2025</t>
  </si>
  <si>
    <t>VERVANGINGSBOUW IN 2040</t>
  </si>
  <si>
    <t>- afgeschreven (jaren x jaarlijkse afschrijving; 22 x € 2.121,21)</t>
  </si>
  <si>
    <t>- afgeschreven (jaren x jaarlijkse afschrijving; 15 x € 2.121,21)</t>
  </si>
  <si>
    <t>- afgeschreven (jaren x jaarlijkse afschrijving; 7 x € 2.121,21)</t>
  </si>
  <si>
    <t>- nieuw plafond opbouw woning</t>
  </si>
  <si>
    <t>- oorspronkelijke FS3-financiering woning</t>
  </si>
  <si>
    <t>- afschrijving verwerving</t>
  </si>
  <si>
    <t>- afschrijving renovatie 01</t>
  </si>
  <si>
    <t>- afschrijving vervangingsbouw</t>
  </si>
  <si>
    <t>- aankoopprijs grond incl. woning</t>
  </si>
  <si>
    <t>- schattingsprijs grond incl. woning</t>
  </si>
  <si>
    <t>- niet-afgeschreven investeringskost verwerving</t>
  </si>
  <si>
    <t>- niet-afgeschreven investeringskost renovatie 01</t>
  </si>
  <si>
    <t>- niet-afgeschreven investeringskost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</si>
</sst>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&quot;€&quot;\ #,##0.00"/>
  </numFmts>
  <fonts count="5" x14ac:knownFonts="1">
    <font>
      <sz val="11"/>
      <color theme="1"/>
      <name val="FlandersArtSans-Regular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u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1" fillId="0" borderId="0" xfId="0" quotePrefix="1" applyFont="1"/>
    <xf numFmtId="4" fontId="1" fillId="0" borderId="0" xfId="0" applyNumberFormat="1" applyFont="1" applyBorder="1"/>
    <xf numFmtId="0" fontId="1" fillId="0" borderId="0" xfId="0" applyFont="1" applyBorder="1"/>
    <xf numFmtId="0" fontId="1" fillId="0" borderId="0" xfId="0" quotePrefix="1" applyFont="1" applyBorder="1"/>
    <xf numFmtId="0" fontId="2" fillId="0" borderId="0" xfId="0" applyFont="1" applyBorder="1"/>
    <xf numFmtId="0" fontId="1" fillId="3" borderId="0" xfId="0" applyFont="1" applyFill="1"/>
    <xf numFmtId="0" fontId="3" fillId="3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right" wrapText="1"/>
    </xf>
    <xf numFmtId="0" fontId="1" fillId="3" borderId="0" xfId="0" quotePrefix="1" applyFont="1" applyFill="1"/>
    <xf numFmtId="0" fontId="1" fillId="0" borderId="0" xfId="0" quotePrefix="1" applyFont="1" applyAlignment="1">
      <alignment horizontal="left" indent="2"/>
    </xf>
    <xf numFmtId="0" fontId="1" fillId="0" borderId="0" xfId="0" quotePrefix="1" applyFont="1" applyAlignment="1">
      <alignment horizontal="left" indent="4"/>
    </xf>
    <xf numFmtId="0" fontId="1" fillId="0" borderId="0" xfId="0" quotePrefix="1" applyFont="1" applyBorder="1" applyAlignment="1">
      <alignment horizontal="left" indent="2"/>
    </xf>
    <xf numFmtId="164" fontId="3" fillId="3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quotePrefix="1" applyNumberFormat="1" applyFont="1" applyAlignment="1">
      <alignment wrapText="1"/>
    </xf>
    <xf numFmtId="164" fontId="2" fillId="2" borderId="0" xfId="0" applyNumberFormat="1" applyFont="1" applyFill="1" applyAlignment="1">
      <alignment wrapText="1"/>
    </xf>
    <xf numFmtId="164" fontId="1" fillId="0" borderId="0" xfId="0" applyNumberFormat="1" applyFont="1" applyBorder="1" applyAlignment="1">
      <alignment wrapText="1"/>
    </xf>
    <xf numFmtId="164" fontId="1" fillId="0" borderId="0" xfId="0" quotePrefix="1" applyNumberFormat="1" applyFont="1" applyBorder="1" applyAlignment="1">
      <alignment wrapText="1"/>
    </xf>
    <xf numFmtId="164" fontId="1" fillId="0" borderId="0" xfId="0" applyNumberFormat="1" applyFont="1" applyAlignment="1">
      <alignment horizontal="right" wrapText="1"/>
    </xf>
    <xf numFmtId="164" fontId="1" fillId="3" borderId="0" xfId="0" applyNumberFormat="1" applyFont="1" applyFill="1"/>
    <xf numFmtId="164" fontId="1" fillId="0" borderId="0" xfId="0" applyNumberFormat="1" applyFont="1"/>
    <xf numFmtId="164" fontId="1" fillId="0" borderId="0" xfId="0" applyNumberFormat="1" applyFont="1" applyBorder="1"/>
    <xf numFmtId="164" fontId="2" fillId="2" borderId="0" xfId="0" applyNumberFormat="1" applyFont="1" applyFill="1" applyBorder="1"/>
    <xf numFmtId="164" fontId="1" fillId="2" borderId="0" xfId="0" applyNumberFormat="1" applyFont="1" applyFill="1" applyBorder="1"/>
    <xf numFmtId="164" fontId="1" fillId="2" borderId="0" xfId="0" applyNumberFormat="1" applyFont="1" applyFill="1"/>
    <xf numFmtId="164" fontId="2" fillId="2" borderId="0" xfId="0" applyNumberFormat="1" applyFont="1" applyFill="1"/>
    <xf numFmtId="164" fontId="2" fillId="0" borderId="0" xfId="0" applyNumberFormat="1" applyFont="1"/>
    <xf numFmtId="164" fontId="4" fillId="3" borderId="0" xfId="0" applyNumberFormat="1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a1">
  <a:themeElements>
    <a:clrScheme name="VMSW">
      <a:dk1>
        <a:srgbClr val="373636"/>
      </a:dk1>
      <a:lt1>
        <a:sysClr val="window" lastClr="FFFFFF"/>
      </a:lt1>
      <a:dk2>
        <a:srgbClr val="17465B"/>
      </a:dk2>
      <a:lt2>
        <a:srgbClr val="F6F5F3"/>
      </a:lt2>
      <a:accent1>
        <a:srgbClr val="39B8BD"/>
      </a:accent1>
      <a:accent2>
        <a:srgbClr val="FFF200"/>
      </a:accent2>
      <a:accent3>
        <a:srgbClr val="373636"/>
      </a:accent3>
      <a:accent4>
        <a:srgbClr val="6B6B6B"/>
      </a:accent4>
      <a:accent5>
        <a:srgbClr val="17465B"/>
      </a:accent5>
      <a:accent6>
        <a:srgbClr val="39B8BD"/>
      </a:accent6>
      <a:hlink>
        <a:srgbClr val="3C96BE"/>
      </a:hlink>
      <a:folHlink>
        <a:srgbClr val="AA78AA"/>
      </a:folHlink>
    </a:clrScheme>
    <a:fontScheme name="Vlaamse overheid algemeen">
      <a:majorFont>
        <a:latin typeface="FlandersArtSans-Medium"/>
        <a:ea typeface=""/>
        <a:cs typeface=""/>
      </a:majorFont>
      <a:minorFont>
        <a:latin typeface="FlandersArtSans-Regular"/>
        <a:ea typeface=""/>
        <a:cs typeface="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zoomScale="89" zoomScaleNormal="89" workbookViewId="0">
      <selection activeCell="F39" sqref="F39"/>
    </sheetView>
  </sheetViews>
  <sheetFormatPr defaultRowHeight="15" x14ac:dyDescent="0.25"/>
  <cols>
    <col min="1" max="1" width="69.25" style="1" customWidth="1"/>
    <col min="2" max="2" width="12.375" style="13" customWidth="1"/>
    <col min="3" max="3" width="11.75" style="14" customWidth="1"/>
    <col min="4" max="4" width="13" style="13" customWidth="1"/>
    <col min="5" max="5" width="4.375" style="1" customWidth="1"/>
    <col min="6" max="6" width="30.875" style="1" customWidth="1"/>
    <col min="7" max="7" width="11.75" style="29" customWidth="1"/>
    <col min="8" max="8" width="10.875" style="29" customWidth="1"/>
    <col min="9" max="16384" width="9" style="1"/>
  </cols>
  <sheetData>
    <row r="1" spans="1:9" x14ac:dyDescent="0.25">
      <c r="A1" s="10" t="s">
        <v>19</v>
      </c>
      <c r="B1" s="20"/>
      <c r="C1" s="20"/>
      <c r="D1" s="20"/>
      <c r="E1" s="9"/>
      <c r="F1" s="9"/>
      <c r="G1" s="28"/>
      <c r="H1" s="28"/>
    </row>
    <row r="2" spans="1:9" x14ac:dyDescent="0.25">
      <c r="A2" s="11" t="s">
        <v>8</v>
      </c>
      <c r="B2" s="21"/>
      <c r="C2" s="21"/>
      <c r="D2" s="21"/>
    </row>
    <row r="3" spans="1:9" x14ac:dyDescent="0.25">
      <c r="A3" s="4" t="s">
        <v>30</v>
      </c>
      <c r="B3" s="22"/>
      <c r="C3" s="22"/>
      <c r="D3" s="22">
        <v>100000</v>
      </c>
      <c r="E3" s="2"/>
    </row>
    <row r="4" spans="1:9" x14ac:dyDescent="0.25">
      <c r="A4" s="4" t="s">
        <v>31</v>
      </c>
      <c r="B4" s="22"/>
      <c r="C4" s="22"/>
      <c r="D4" s="22">
        <v>90000</v>
      </c>
      <c r="E4" s="2"/>
    </row>
    <row r="5" spans="1:9" x14ac:dyDescent="0.25">
      <c r="A5" s="4" t="s">
        <v>0</v>
      </c>
      <c r="B5" s="22"/>
      <c r="C5" s="22"/>
      <c r="D5" s="22">
        <f>SUM(C6:C7)</f>
        <v>110000</v>
      </c>
      <c r="E5" s="2"/>
    </row>
    <row r="6" spans="1:9" x14ac:dyDescent="0.25">
      <c r="A6" s="17" t="s">
        <v>9</v>
      </c>
      <c r="B6" s="23"/>
      <c r="C6" s="22">
        <v>20000</v>
      </c>
      <c r="D6" s="22"/>
    </row>
    <row r="7" spans="1:9" x14ac:dyDescent="0.25">
      <c r="A7" s="17" t="s">
        <v>10</v>
      </c>
      <c r="B7" s="23"/>
      <c r="C7" s="22">
        <v>90000</v>
      </c>
      <c r="D7" s="22"/>
    </row>
    <row r="8" spans="1:9" x14ac:dyDescent="0.25">
      <c r="A8" s="4"/>
      <c r="B8" s="22"/>
      <c r="C8" s="22"/>
      <c r="D8" s="22"/>
    </row>
    <row r="9" spans="1:9" x14ac:dyDescent="0.25">
      <c r="A9" s="11" t="s">
        <v>11</v>
      </c>
      <c r="B9" s="24"/>
      <c r="C9" s="21"/>
      <c r="D9" s="24">
        <f>MIN(D10:D12)</f>
        <v>90000</v>
      </c>
      <c r="E9" s="3"/>
    </row>
    <row r="10" spans="1:9" x14ac:dyDescent="0.25">
      <c r="A10" s="4" t="s">
        <v>2</v>
      </c>
      <c r="B10" s="23"/>
      <c r="C10" s="22"/>
      <c r="D10" s="22">
        <f>D3</f>
        <v>100000</v>
      </c>
      <c r="E10" s="2"/>
    </row>
    <row r="11" spans="1:9" x14ac:dyDescent="0.25">
      <c r="A11" s="4" t="s">
        <v>0</v>
      </c>
      <c r="B11" s="23"/>
      <c r="C11" s="22"/>
      <c r="D11" s="25">
        <f>D5</f>
        <v>110000</v>
      </c>
      <c r="E11" s="5"/>
      <c r="H11" s="30"/>
      <c r="I11" s="6"/>
    </row>
    <row r="12" spans="1:9" x14ac:dyDescent="0.25">
      <c r="A12" s="4" t="s">
        <v>1</v>
      </c>
      <c r="B12" s="23"/>
      <c r="C12" s="22"/>
      <c r="D12" s="25">
        <f>D4</f>
        <v>90000</v>
      </c>
      <c r="E12" s="5"/>
      <c r="H12" s="30"/>
      <c r="I12" s="6"/>
    </row>
    <row r="13" spans="1:9" x14ac:dyDescent="0.25">
      <c r="B13" s="22"/>
      <c r="C13" s="22"/>
      <c r="D13" s="25"/>
      <c r="E13" s="5"/>
      <c r="F13" s="6"/>
      <c r="G13" s="30"/>
      <c r="H13" s="30"/>
      <c r="I13" s="6"/>
    </row>
    <row r="14" spans="1:9" x14ac:dyDescent="0.25">
      <c r="A14" s="11" t="s">
        <v>12</v>
      </c>
      <c r="B14" s="24"/>
      <c r="C14" s="21"/>
      <c r="D14" s="24"/>
      <c r="E14" s="3"/>
      <c r="F14" s="12" t="s">
        <v>3</v>
      </c>
      <c r="G14" s="31"/>
      <c r="H14" s="32"/>
    </row>
    <row r="15" spans="1:9" x14ac:dyDescent="0.25">
      <c r="A15" s="4" t="s">
        <v>13</v>
      </c>
      <c r="B15" s="23"/>
      <c r="C15" s="22"/>
      <c r="D15" s="22">
        <f>D9</f>
        <v>90000</v>
      </c>
      <c r="E15" s="2"/>
      <c r="F15" s="7" t="s">
        <v>16</v>
      </c>
      <c r="H15" s="30">
        <f>D17</f>
        <v>70000</v>
      </c>
    </row>
    <row r="16" spans="1:9" x14ac:dyDescent="0.25">
      <c r="A16" s="7" t="s">
        <v>14</v>
      </c>
      <c r="B16" s="26"/>
      <c r="C16" s="22"/>
      <c r="D16" s="25">
        <f>C6</f>
        <v>20000</v>
      </c>
      <c r="E16" s="5"/>
      <c r="F16" s="7" t="s">
        <v>17</v>
      </c>
      <c r="H16" s="30">
        <f>H15/33</f>
        <v>2121.212121212121</v>
      </c>
    </row>
    <row r="17" spans="1:9" x14ac:dyDescent="0.25">
      <c r="A17" s="7" t="s">
        <v>15</v>
      </c>
      <c r="B17" s="26"/>
      <c r="C17" s="22"/>
      <c r="D17" s="25">
        <f>D15-D16</f>
        <v>70000</v>
      </c>
      <c r="E17" s="5"/>
      <c r="F17" s="6"/>
      <c r="H17" s="30"/>
      <c r="I17" s="6"/>
    </row>
    <row r="18" spans="1:9" x14ac:dyDescent="0.25">
      <c r="B18" s="22"/>
      <c r="C18" s="22"/>
      <c r="D18" s="22"/>
    </row>
    <row r="19" spans="1:9" x14ac:dyDescent="0.25">
      <c r="A19" s="10" t="s">
        <v>20</v>
      </c>
      <c r="B19" s="20"/>
      <c r="C19" s="20"/>
      <c r="D19" s="20"/>
      <c r="E19" s="9"/>
      <c r="F19" s="9"/>
      <c r="G19" s="28"/>
      <c r="H19" s="28"/>
    </row>
    <row r="20" spans="1:9" x14ac:dyDescent="0.25">
      <c r="A20" s="11" t="s">
        <v>18</v>
      </c>
      <c r="B20" s="24"/>
      <c r="C20" s="21"/>
      <c r="D20" s="24">
        <f>MIN(D21:D23)</f>
        <v>69848.484848484848</v>
      </c>
      <c r="F20" s="12" t="s">
        <v>3</v>
      </c>
      <c r="G20" s="33"/>
      <c r="H20" s="34"/>
    </row>
    <row r="21" spans="1:9" x14ac:dyDescent="0.25">
      <c r="A21" s="4" t="s">
        <v>2</v>
      </c>
      <c r="B21" s="23"/>
      <c r="C21" s="22"/>
      <c r="D21" s="22">
        <v>80000</v>
      </c>
      <c r="F21" s="4" t="s">
        <v>27</v>
      </c>
      <c r="H21" s="29">
        <f>H16</f>
        <v>2121.212121212121</v>
      </c>
    </row>
    <row r="22" spans="1:9" x14ac:dyDescent="0.25">
      <c r="A22" s="4" t="s">
        <v>5</v>
      </c>
      <c r="B22" s="23"/>
      <c r="C22" s="22"/>
      <c r="D22" s="22">
        <v>80000</v>
      </c>
      <c r="F22" s="4" t="s">
        <v>28</v>
      </c>
      <c r="H22" s="30">
        <f>G23/33</f>
        <v>2116.6207529843891</v>
      </c>
    </row>
    <row r="23" spans="1:9" x14ac:dyDescent="0.25">
      <c r="A23" s="4" t="s">
        <v>6</v>
      </c>
      <c r="B23" s="23"/>
      <c r="C23" s="22"/>
      <c r="D23" s="22">
        <f>C24-C25</f>
        <v>69848.484848484848</v>
      </c>
      <c r="F23" s="19" t="s">
        <v>13</v>
      </c>
      <c r="G23" s="29">
        <f>D20</f>
        <v>69848.484848484848</v>
      </c>
    </row>
    <row r="24" spans="1:9" x14ac:dyDescent="0.25">
      <c r="A24" s="17" t="s">
        <v>25</v>
      </c>
      <c r="B24" s="23"/>
      <c r="C24" s="22">
        <v>125000</v>
      </c>
      <c r="D24" s="22"/>
      <c r="F24" s="19" t="s">
        <v>17</v>
      </c>
      <c r="G24" s="29">
        <f>G23/33</f>
        <v>2116.6207529843891</v>
      </c>
    </row>
    <row r="25" spans="1:9" x14ac:dyDescent="0.25">
      <c r="A25" s="17" t="s">
        <v>34</v>
      </c>
      <c r="B25" s="23"/>
      <c r="C25" s="22">
        <f>B26-B27</f>
        <v>55151.515151515152</v>
      </c>
      <c r="D25" s="22"/>
    </row>
    <row r="26" spans="1:9" x14ac:dyDescent="0.25">
      <c r="A26" s="18" t="s">
        <v>26</v>
      </c>
      <c r="B26" s="27">
        <f>D17</f>
        <v>70000</v>
      </c>
      <c r="C26" s="22"/>
      <c r="D26" s="22"/>
    </row>
    <row r="27" spans="1:9" x14ac:dyDescent="0.25">
      <c r="A27" s="18" t="s">
        <v>24</v>
      </c>
      <c r="B27" s="27">
        <f>H16*7</f>
        <v>14848.484848484848</v>
      </c>
      <c r="C27" s="22"/>
      <c r="D27" s="22"/>
    </row>
    <row r="28" spans="1:9" x14ac:dyDescent="0.25">
      <c r="B28" s="22"/>
      <c r="C28" s="25"/>
      <c r="D28" s="22"/>
      <c r="F28" s="8"/>
      <c r="G28" s="35"/>
    </row>
    <row r="29" spans="1:9" x14ac:dyDescent="0.25">
      <c r="A29" s="10" t="s">
        <v>21</v>
      </c>
      <c r="B29" s="20"/>
      <c r="C29" s="20"/>
      <c r="D29" s="20"/>
      <c r="E29" s="9"/>
      <c r="F29" s="16"/>
      <c r="G29" s="36"/>
      <c r="H29" s="28"/>
    </row>
    <row r="30" spans="1:9" x14ac:dyDescent="0.25">
      <c r="A30" s="11" t="s">
        <v>4</v>
      </c>
      <c r="B30" s="24"/>
      <c r="C30" s="21"/>
      <c r="D30" s="24">
        <f>MIN(D31:D33)</f>
        <v>108567.49311294765</v>
      </c>
      <c r="F30" s="12" t="s">
        <v>3</v>
      </c>
      <c r="G30" s="33"/>
      <c r="H30" s="34"/>
    </row>
    <row r="31" spans="1:9" x14ac:dyDescent="0.25">
      <c r="A31" s="4" t="s">
        <v>2</v>
      </c>
      <c r="B31" s="23"/>
      <c r="C31" s="22"/>
      <c r="D31" s="22">
        <v>170000</v>
      </c>
      <c r="F31" s="4" t="s">
        <v>27</v>
      </c>
      <c r="H31" s="29">
        <f>H16</f>
        <v>2121.212121212121</v>
      </c>
    </row>
    <row r="32" spans="1:9" x14ac:dyDescent="0.25">
      <c r="A32" s="4" t="s">
        <v>7</v>
      </c>
      <c r="B32" s="23"/>
      <c r="C32" s="22"/>
      <c r="D32" s="22">
        <v>170000</v>
      </c>
      <c r="F32" s="4" t="s">
        <v>28</v>
      </c>
      <c r="H32" s="30">
        <f>H22</f>
        <v>2116.6207529843891</v>
      </c>
    </row>
    <row r="33" spans="1:8" x14ac:dyDescent="0.25">
      <c r="A33" s="4" t="s">
        <v>6</v>
      </c>
      <c r="B33" s="23"/>
      <c r="C33" s="22"/>
      <c r="D33" s="22">
        <f>C34-C35-C38</f>
        <v>108567.49311294765</v>
      </c>
      <c r="F33" s="4" t="s">
        <v>29</v>
      </c>
      <c r="H33" s="29">
        <f>G35</f>
        <v>3289.9240337256861</v>
      </c>
    </row>
    <row r="34" spans="1:8" x14ac:dyDescent="0.25">
      <c r="A34" s="17" t="s">
        <v>25</v>
      </c>
      <c r="B34" s="23"/>
      <c r="C34" s="22">
        <v>170000</v>
      </c>
      <c r="D34" s="22"/>
      <c r="F34" s="19" t="s">
        <v>13</v>
      </c>
      <c r="G34" s="29">
        <f>D30</f>
        <v>108567.49311294765</v>
      </c>
    </row>
    <row r="35" spans="1:8" x14ac:dyDescent="0.25">
      <c r="A35" s="17" t="s">
        <v>32</v>
      </c>
      <c r="B35" s="23"/>
      <c r="C35" s="22">
        <f>B36-B37</f>
        <v>23333.333333333336</v>
      </c>
      <c r="D35" s="22"/>
      <c r="F35" s="19" t="s">
        <v>17</v>
      </c>
      <c r="G35" s="29">
        <f>G34/33</f>
        <v>3289.9240337256861</v>
      </c>
    </row>
    <row r="36" spans="1:8" x14ac:dyDescent="0.25">
      <c r="A36" s="18" t="s">
        <v>26</v>
      </c>
      <c r="B36" s="27">
        <f>H15</f>
        <v>70000</v>
      </c>
      <c r="C36" s="22"/>
      <c r="D36" s="22"/>
    </row>
    <row r="37" spans="1:8" x14ac:dyDescent="0.25">
      <c r="A37" s="18" t="s">
        <v>22</v>
      </c>
      <c r="B37" s="27">
        <f>H16*22</f>
        <v>46666.666666666664</v>
      </c>
      <c r="C37" s="22"/>
      <c r="D37" s="22"/>
    </row>
    <row r="38" spans="1:8" x14ac:dyDescent="0.25">
      <c r="A38" s="17" t="s">
        <v>33</v>
      </c>
      <c r="B38" s="23"/>
      <c r="C38" s="22">
        <f>B39-B40</f>
        <v>38099.173553719011</v>
      </c>
      <c r="D38" s="22"/>
    </row>
    <row r="39" spans="1:8" x14ac:dyDescent="0.25">
      <c r="A39" s="18" t="s">
        <v>26</v>
      </c>
      <c r="B39" s="27">
        <f>G23</f>
        <v>69848.484848484848</v>
      </c>
      <c r="C39" s="22"/>
      <c r="D39" s="22"/>
    </row>
    <row r="40" spans="1:8" x14ac:dyDescent="0.25">
      <c r="A40" s="18" t="s">
        <v>23</v>
      </c>
      <c r="B40" s="27">
        <f>H22*15</f>
        <v>31749.311294765837</v>
      </c>
      <c r="C40" s="22"/>
      <c r="D40" s="22"/>
    </row>
    <row r="41" spans="1:8" x14ac:dyDescent="0.25">
      <c r="A41" s="4"/>
      <c r="B41" s="15"/>
    </row>
  </sheetData>
  <pageMargins left="0.7" right="0.7" top="0.75" bottom="0.75" header="0.3" footer="0.3"/>
  <pageSetup paperSize="9" scale="68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Leningafschrijving</vt:lpstr>
      <vt:lpstr>Leningafschrijving!Afdrukbereik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ll0921</dc:creator>
  <cp:lastModifiedBy>Temmerman, Karine</cp:lastModifiedBy>
  <cp:lastPrinted>2017-09-07T07:55:37Z</cp:lastPrinted>
  <dcterms:created xsi:type="dcterms:W3CDTF">2017-05-18T08:43:55Z</dcterms:created>
  <dcterms:modified xsi:type="dcterms:W3CDTF">2022-12-01T13:50:03Z</dcterms:modified>
</cp:coreProperties>
</file>