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0836" windowHeight="7176" tabRatio="820" activeTab="0"/>
  </bookViews>
  <sheets>
    <sheet name="HOOFDMENU" sheetId="1" r:id="rId1"/>
    <sheet name="BALANS" sheetId="2" r:id="rId2"/>
    <sheet name="RESULTATENREKENING" sheetId="3" r:id="rId3"/>
    <sheet name="GLOB_OPER_GEGEVENS" sheetId="4" r:id="rId4"/>
    <sheet name="AFVAL - INZAMELING" sheetId="5" state="hidden" r:id="rId5"/>
    <sheet name="AFVAL - ENERGIERECUPERATIE" sheetId="6" state="hidden" r:id="rId6"/>
    <sheet name="AFVAL - VERWERKING" sheetId="7" state="hidden" r:id="rId7"/>
    <sheet name="WATER - PRODUCTIE &amp; DISTRIBUTIE" sheetId="8" state="hidden" r:id="rId8"/>
    <sheet name="WATER - SANERING" sheetId="9" state="hidden" r:id="rId9"/>
    <sheet name="WATER - PRODUKTIE-TOEVOER" sheetId="10" state="hidden" r:id="rId10"/>
    <sheet name="WATER - DISTRIBUTIE" sheetId="11" state="hidden" r:id="rId11"/>
    <sheet name="ELEKTRICITEIT - DNB" sheetId="12" state="hidden" r:id="rId12"/>
    <sheet name="ELEKTRICITEIT - PRODUKTIE" sheetId="13" state="hidden" r:id="rId13"/>
    <sheet name="GAS - DNB" sheetId="14" state="hidden" r:id="rId14"/>
    <sheet name="ICS" sheetId="15" state="hidden" r:id="rId15"/>
    <sheet name="REKENINGEN" sheetId="16" state="hidden" r:id="rId16"/>
    <sheet name="INTERCOMMUNALEN" sheetId="17" state="hidden" r:id="rId17"/>
    <sheet name="Settings" sheetId="18" state="hidden" r:id="rId18"/>
  </sheets>
  <definedNames>
    <definedName name="R_AFVAL_INZAM">'AFVAL - INZAMELING'!$D$11:$D$12,'AFVAL - INZAMELING'!$D$15:$D$15,'AFVAL - INZAMELING'!$F$11:$F$12,'AFVAL - INZAMELING'!$F$15:$F$15,'AFVAL - INZAMELING'!$H$11:$H$12,'AFVAL - INZAMELING'!$H$15:$H$15,'AFVAL - INZAMELING'!$J$11:$J$12</definedName>
    <definedName name="R_AFVAL_RECUP">'AFVAL - ENERGIERECUPERATIE'!$E$5:$E$23,'AFVAL - ENERGIERECUPERATIE'!#REF!,'AFVAL - ENERGIERECUPERATIE'!#REF!,'AFVAL - ENERGIERECUPERATIE'!#REF!</definedName>
    <definedName name="R_AFVAL_VERWIJD">'AFVAL - VERWERKING'!$J$12:$J$21,'AFVAL - VERWERKING'!$L$12:$L$21</definedName>
    <definedName name="R_BALANS_1">'BALANS'!$F$10:$V$10,'BALANS'!$F$12:$V$17,'BALANS'!$F$20:$IV$21,'BALANS'!$F$23:$IV$24,'BALANS'!$F$26:$IV$27,'BALANS'!$F$32:$IV$33,'BALANS'!$F$36:$IV$42,'BALANS'!$F$44:$IV$45,'BALANS'!$F$47:$IV$50</definedName>
    <definedName name="R_BALANS_2">'BALANS'!$F$63:$V$68,'BALANS'!#REF!,'BALANS'!$F$71:$V$79,'BALANS'!$F$85:$V$90,'BALANS'!$F$96:$V$100,'BALANS'!$F$102:$V$105,'BALANS'!$F$107:$V$107,'BALANS'!$F$109:$V$110,'BALANS'!$F$112:$V$114,'BALANS'!$F$116:$V$119</definedName>
    <definedName name="R_BEDRIJVENTERREINEN">'WATER - PRODUCTIE &amp; DISTRIBUTIE'!#REF!,'WATER - PRODUCTIE &amp; DISTRIBUTIE'!$I$6:$I$21</definedName>
    <definedName name="R_ELEK_DISTRIB">'ELEKTRICITEIT - DNB'!$E$5:$E$34</definedName>
    <definedName name="R_ELEK_PRODUK">'ELEKTRICITEIT - PRODUKTIE'!$E$5:$E$13</definedName>
    <definedName name="R_GAS_DISTRIB">'GAS - DNB'!$E$5:$E$30</definedName>
    <definedName name="R_GLOBOPERGEG">#REF!,#REF!,#REF!</definedName>
    <definedName name="R_HUISVESTING">'WATER - SANERING'!$E$6:$E$22</definedName>
    <definedName name="R_ICS_DISTRIB">'ICS'!$E$5:$E$22</definedName>
    <definedName name="R_RESULTAAT_1">'RESULTATENREKENING'!$F$4:$IV$7,'RESULTATENREKENING'!$F$12:$V$20,'RESULTATENREKENING'!$F$27:$IV$29,'RESULTATENREKENING'!$F$34:$V$36,'RESULTATENREKENING'!#REF!</definedName>
    <definedName name="R_RESULTAAT_2">'RESULTATENREKENING'!#REF!,'RESULTATENREKENING'!$F$41:$V$42,'RESULTATENREKENING'!$F$45:$V$46,'RESULTATENREKENING'!$F$50:$V$51,'RESULTATENREKENING'!$F$59:$V$59,'RESULTATENREKENING'!$F$62:$IV$63,'RESULTATENREKENING'!$F$66:$IV$68</definedName>
    <definedName name="R_RESULTAAT_3">'RESULTATENREKENING'!$F$70:$IV$70,'RESULTATENREKENING'!$F$72:$V$72,'RESULTATENREKENING'!$F$75:$V$78</definedName>
    <definedName name="R_WATER_DISTRIB">'WATER - DISTRIBUTIE'!$E$5:$E$22</definedName>
    <definedName name="R_WATER_PRODUK">'WATER - PRODUKTIE-TOEVOER'!$E$5:$E$13</definedName>
  </definedNames>
  <calcPr fullCalcOnLoad="1"/>
</workbook>
</file>

<file path=xl/comments12.xml><?xml version="1.0" encoding="utf-8"?>
<comments xmlns="http://schemas.openxmlformats.org/spreadsheetml/2006/main">
  <authors>
    <author>Nico De Vulder</author>
  </authors>
  <commentList>
    <comment ref="E7" authorId="0">
      <text>
        <r>
          <rPr>
            <b/>
            <sz val="8"/>
            <rFont val="Tahoma"/>
            <family val="0"/>
          </rPr>
          <t>Alle leveringspunten die geen laagspanning zijn.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 xml:space="preserve">Kosten min opbrengsten/recuperatie van:
</t>
        </r>
        <r>
          <rPr>
            <sz val="8"/>
            <rFont val="Tahoma"/>
            <family val="2"/>
          </rPr>
          <t>- aankoop/verkoop sociale energie
- 100 kWh gratis
- kosten van plaatsen en activeren van budgetmeters en stroombegrenzers
- administratiekosten
- afschrijving dubieuze vorderingen
- onderhoud openbare verlichting
- REG-acties</t>
        </r>
      </text>
    </comment>
    <comment ref="E8" authorId="0">
      <text>
        <r>
          <rPr>
            <b/>
            <sz val="8"/>
            <rFont val="Tahoma"/>
            <family val="0"/>
          </rPr>
          <t>Aantal werkelijk gedropte (residentiële) klanten tijdens het jaar.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Betreft het aantal geplaatste en/of opnieuw geactiveerde budgetmeters.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Gedropte klanten + 100 kWh gratis.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rFont val="Tahoma"/>
            <family val="0"/>
          </rPr>
          <t>= de vergoeding conform het budget.</t>
        </r>
      </text>
    </comment>
    <comment ref="E34" authorId="0">
      <text>
        <r>
          <rPr>
            <b/>
            <sz val="8"/>
            <rFont val="Tahoma"/>
            <family val="0"/>
          </rPr>
          <t>= de kapitaalvergoeding volgens de berekening op 14/02 door de netbeheerder.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Nico De Vulder</author>
  </authors>
  <commentList>
    <comment ref="E11" authorId="0">
      <text>
        <r>
          <rPr>
            <b/>
            <sz val="8"/>
            <rFont val="Tahoma"/>
            <family val="0"/>
          </rPr>
          <t xml:space="preserve">Kosten min opbrengsten/recuperatie van:
</t>
        </r>
        <r>
          <rPr>
            <sz val="8"/>
            <rFont val="Tahoma"/>
            <family val="2"/>
          </rPr>
          <t>- aankoop/verkoop sociale energie
- kosten plaatsen en activeren budgetmeters
- administratiekosten
- afschrijving dubieuze vorderingen
- REG-acties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= de vergoeding conform het budget.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= de kapitaalvergoeding volgens berekening op 14/02 door de netbeheerder.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Nico De Vulder</author>
  </authors>
  <commentList>
    <comment ref="E20" authorId="0">
      <text>
        <r>
          <rPr>
            <b/>
            <sz val="8"/>
            <rFont val="Tahoma"/>
            <family val="2"/>
          </rPr>
          <t>lekken en verliezen, spoelwater, bluswater, …</t>
        </r>
      </text>
    </comment>
  </commentList>
</comments>
</file>

<file path=xl/sharedStrings.xml><?xml version="1.0" encoding="utf-8"?>
<sst xmlns="http://schemas.openxmlformats.org/spreadsheetml/2006/main" count="1945" uniqueCount="791">
  <si>
    <t>BLIJDORP</t>
  </si>
  <si>
    <t>BLIJDORP III</t>
  </si>
  <si>
    <t>CIPAL</t>
  </si>
  <si>
    <t>IMEWO</t>
  </si>
  <si>
    <t>IVERLEK</t>
  </si>
  <si>
    <t>PBE</t>
  </si>
  <si>
    <t>IVEKA</t>
  </si>
  <si>
    <t>PIDPA</t>
  </si>
  <si>
    <t>IVVO</t>
  </si>
  <si>
    <t>IVIO</t>
  </si>
  <si>
    <t>IVLA</t>
  </si>
  <si>
    <t>VERKO</t>
  </si>
  <si>
    <t>MIWA</t>
  </si>
  <si>
    <t>MI-WA</t>
  </si>
  <si>
    <t>IVM</t>
  </si>
  <si>
    <t>IDM</t>
  </si>
  <si>
    <t>IVAGO</t>
  </si>
  <si>
    <t>INCOVO</t>
  </si>
  <si>
    <t>ISVAG</t>
  </si>
  <si>
    <t>IBOGEM</t>
  </si>
  <si>
    <t>INTERZA</t>
  </si>
  <si>
    <t>INTERRAND</t>
  </si>
  <si>
    <t>VENECO</t>
  </si>
  <si>
    <t>NOLIM PARK</t>
  </si>
  <si>
    <t>IGEMO</t>
  </si>
  <si>
    <t>HAVILAND</t>
  </si>
  <si>
    <t>IOK</t>
  </si>
  <si>
    <t>IMSIR</t>
  </si>
  <si>
    <t>WVI</t>
  </si>
  <si>
    <t>Jaar</t>
  </si>
  <si>
    <t>Balans</t>
  </si>
  <si>
    <t>ResultatenRekening</t>
  </si>
  <si>
    <t>Glob_Oper_Gegevens</t>
  </si>
  <si>
    <t>LAATSTE RIJ</t>
  </si>
  <si>
    <t>SHEETNAAM Specifieke Operationele Gegevens</t>
  </si>
  <si>
    <t>KOLOMMEN in 
Balans
Resultatenrekening
Globale_Oper_gegevens</t>
  </si>
  <si>
    <t>780</t>
  </si>
  <si>
    <t>Aantal inwoners op het grondgebied</t>
  </si>
  <si>
    <t>RijNummer Intercommunale</t>
  </si>
  <si>
    <t>S2 Rekening Naam &gt;&gt;</t>
  </si>
  <si>
    <t>Aantal abonnees</t>
  </si>
  <si>
    <t>SPEC. OPER. GEGEVENS - WATER</t>
  </si>
  <si>
    <t>Aantal abonnees met sociaal tarief</t>
  </si>
  <si>
    <t>Aantal meters</t>
  </si>
  <si>
    <t>BeginRij Intercommunalenamen</t>
  </si>
  <si>
    <t>A</t>
  </si>
  <si>
    <t>B</t>
  </si>
  <si>
    <t>C</t>
  </si>
  <si>
    <t>E</t>
  </si>
  <si>
    <t>D</t>
  </si>
  <si>
    <t>WATER - PRODUKTIE-TOEVOER</t>
  </si>
  <si>
    <t>WATER - DISTRIBUTIE</t>
  </si>
  <si>
    <t>AFVAL - INZAMELING</t>
  </si>
  <si>
    <t>AFVAL - ENERGIERECUPERATIE</t>
  </si>
  <si>
    <t>ANDER</t>
  </si>
  <si>
    <t>Aantal andere personeelsleden</t>
  </si>
  <si>
    <t>ANDERVTE</t>
  </si>
  <si>
    <t>Aantal andere personeelsleden (VTE)</t>
  </si>
  <si>
    <t>CONTR</t>
  </si>
  <si>
    <t>Aantal contractuelen</t>
  </si>
  <si>
    <t>CONTRVTE</t>
  </si>
  <si>
    <t>Aantal contractuelen (VTE)</t>
  </si>
  <si>
    <t>GESCO</t>
  </si>
  <si>
    <t>Aantal GESCO's</t>
  </si>
  <si>
    <t>GESCOVTE</t>
  </si>
  <si>
    <t>Aantal GESCO's (VTE)</t>
  </si>
  <si>
    <t>STAST</t>
  </si>
  <si>
    <t>STASTVTE</t>
  </si>
  <si>
    <t>STAVA</t>
  </si>
  <si>
    <t>STAVAVTE</t>
  </si>
  <si>
    <t>TOTPERS</t>
  </si>
  <si>
    <t>Totaal aantal personeelsleden</t>
  </si>
  <si>
    <t>TOTVTE</t>
  </si>
  <si>
    <t>Totaal aantal personeelsleden (VTE)</t>
  </si>
  <si>
    <t>PaswoordSysteemBeheer</t>
  </si>
  <si>
    <t xml:space="preserve">Boekjaar :  </t>
  </si>
  <si>
    <t xml:space="preserve">Naam :  </t>
  </si>
  <si>
    <t>J</t>
  </si>
  <si>
    <t>N</t>
  </si>
  <si>
    <t>F</t>
  </si>
  <si>
    <t>G</t>
  </si>
  <si>
    <t>H</t>
  </si>
  <si>
    <t>I</t>
  </si>
  <si>
    <t>K</t>
  </si>
  <si>
    <t>L</t>
  </si>
  <si>
    <t>Hyppie</t>
  </si>
  <si>
    <t>ACTIVA</t>
  </si>
  <si>
    <t>VASTE ACTIVA</t>
  </si>
  <si>
    <t>22_27</t>
  </si>
  <si>
    <t>280_1</t>
  </si>
  <si>
    <t>282_3</t>
  </si>
  <si>
    <t>284_8</t>
  </si>
  <si>
    <t>285_8</t>
  </si>
  <si>
    <t>VLOTTENDE ACTIVA</t>
  </si>
  <si>
    <t>29_58</t>
  </si>
  <si>
    <t>30_36</t>
  </si>
  <si>
    <t>30_31</t>
  </si>
  <si>
    <t>40_41</t>
  </si>
  <si>
    <t>50_53</t>
  </si>
  <si>
    <t>51_53</t>
  </si>
  <si>
    <t>54_58</t>
  </si>
  <si>
    <t>490_1</t>
  </si>
  <si>
    <t>20_58</t>
  </si>
  <si>
    <t>PASSIVA</t>
  </si>
  <si>
    <t>EIGEN VERMOGEN</t>
  </si>
  <si>
    <t>10_15</t>
  </si>
  <si>
    <t>100</t>
  </si>
  <si>
    <t>101</t>
  </si>
  <si>
    <t>11</t>
  </si>
  <si>
    <t>12</t>
  </si>
  <si>
    <t>13</t>
  </si>
  <si>
    <t>130</t>
  </si>
  <si>
    <t>1311</t>
  </si>
  <si>
    <t>132</t>
  </si>
  <si>
    <t>133</t>
  </si>
  <si>
    <t>15</t>
  </si>
  <si>
    <t>VOORZIENINGEN EN UITGESTELDE BELASTINGEN</t>
  </si>
  <si>
    <t>16</t>
  </si>
  <si>
    <t>160_5</t>
  </si>
  <si>
    <t>160</t>
  </si>
  <si>
    <t>161</t>
  </si>
  <si>
    <t>162</t>
  </si>
  <si>
    <t>168</t>
  </si>
  <si>
    <t>SCHULDEN</t>
  </si>
  <si>
    <t>17_49</t>
  </si>
  <si>
    <t>17</t>
  </si>
  <si>
    <t>170_4</t>
  </si>
  <si>
    <t>170</t>
  </si>
  <si>
    <t>171</t>
  </si>
  <si>
    <t>172</t>
  </si>
  <si>
    <t>173</t>
  </si>
  <si>
    <t>174</t>
  </si>
  <si>
    <t>175</t>
  </si>
  <si>
    <t>1750</t>
  </si>
  <si>
    <t>1751</t>
  </si>
  <si>
    <t>176</t>
  </si>
  <si>
    <t>178_9</t>
  </si>
  <si>
    <t>42_48</t>
  </si>
  <si>
    <t>42</t>
  </si>
  <si>
    <t>43</t>
  </si>
  <si>
    <t>430_8</t>
  </si>
  <si>
    <t>439</t>
  </si>
  <si>
    <t>44</t>
  </si>
  <si>
    <t>440_4</t>
  </si>
  <si>
    <t>441</t>
  </si>
  <si>
    <t>46</t>
  </si>
  <si>
    <t>45</t>
  </si>
  <si>
    <t>450_3</t>
  </si>
  <si>
    <t>454_9</t>
  </si>
  <si>
    <t>47_48</t>
  </si>
  <si>
    <t>492_3</t>
  </si>
  <si>
    <t>10_49</t>
  </si>
  <si>
    <t>Gederfde ontvangsten wegens sociaal tarief</t>
  </si>
  <si>
    <t>km</t>
  </si>
  <si>
    <t>kWh</t>
  </si>
  <si>
    <t>Aantal facturen/jaar/klant (12,6,4,3,2,1)</t>
  </si>
  <si>
    <t>Aantal aandelen privé-sector</t>
  </si>
  <si>
    <t>Aantal aandelen openbare sector</t>
  </si>
  <si>
    <t>ELEKTRICITEIT - PRODUKTIE</t>
  </si>
  <si>
    <t>Volstortingswaarde van het aandeel</t>
  </si>
  <si>
    <t>ICS</t>
  </si>
  <si>
    <t>DISTRIBUTIE VAN WATER</t>
  </si>
  <si>
    <t>m³</t>
  </si>
  <si>
    <t>Aantal aandelen privé-sector (distr.)</t>
  </si>
  <si>
    <t>Aantal aandelen openbare sector (distr.)</t>
  </si>
  <si>
    <t>Volstortingswaarde van het aandeel (distr.)</t>
  </si>
  <si>
    <t>PRODUKTIE &amp; TOEVOER VAN WATER</t>
  </si>
  <si>
    <t>Aantal aandelen privé-sector (prod.)</t>
  </si>
  <si>
    <t>Aantal aandelen openbare sector (prod.)</t>
  </si>
  <si>
    <t>Volstortingswaarde van het aandeel (prod.)</t>
  </si>
  <si>
    <t>Milieuheffingen</t>
  </si>
  <si>
    <t>Storten op eigen stortplaats</t>
  </si>
  <si>
    <t>Verbranden in eigen installatie</t>
  </si>
  <si>
    <t>ENERGIERECUPERATIE</t>
  </si>
  <si>
    <t>eigen verbruik</t>
  </si>
  <si>
    <t>verkoop</t>
  </si>
  <si>
    <t xml:space="preserve">Niet opgenomen verbruik </t>
  </si>
  <si>
    <t>Kostprijs per geproduceerde kWh</t>
  </si>
  <si>
    <t xml:space="preserve">Eigen produktie verkocht aan eigen distributie </t>
  </si>
  <si>
    <t>Lengte van het net lage druk</t>
  </si>
  <si>
    <t>Produktie water</t>
  </si>
  <si>
    <t>Lengte van het net</t>
  </si>
  <si>
    <t xml:space="preserve">Ontvangen voorschotten </t>
  </si>
  <si>
    <t>RESULTATENREKENING</t>
  </si>
  <si>
    <t>71</t>
  </si>
  <si>
    <t>72</t>
  </si>
  <si>
    <t>74</t>
  </si>
  <si>
    <t>KOLOMMEN in Balans- ; Resultatenrekening / Oper_geg</t>
  </si>
  <si>
    <t>kolombreedte &gt;&gt;</t>
  </si>
  <si>
    <t>KolomLetter &gt;&gt;</t>
  </si>
  <si>
    <t>VerschilRekeningNaam</t>
  </si>
  <si>
    <t>Rij KolomLetter</t>
  </si>
  <si>
    <t>Rij KolomBreedte</t>
  </si>
  <si>
    <t>Rij SU rekening Naam</t>
  </si>
  <si>
    <t>Rij S2 rekening Naam</t>
  </si>
  <si>
    <t>Sheets Begin Kolom</t>
  </si>
  <si>
    <t>Sheets Einde Kolom</t>
  </si>
  <si>
    <t>VASTE 
VARIABELEN</t>
  </si>
  <si>
    <t>INTERCOMMUNALE 
VARIABELEN</t>
  </si>
  <si>
    <t>zie
Intercommunalen
sheet</t>
  </si>
  <si>
    <t>SU Rekening Naam &gt;&gt;</t>
  </si>
  <si>
    <t>60</t>
  </si>
  <si>
    <t>600_8</t>
  </si>
  <si>
    <t>609</t>
  </si>
  <si>
    <t>61</t>
  </si>
  <si>
    <t>62</t>
  </si>
  <si>
    <t>630</t>
  </si>
  <si>
    <t>631_4</t>
  </si>
  <si>
    <t>640_8</t>
  </si>
  <si>
    <t>649</t>
  </si>
  <si>
    <t>75</t>
  </si>
  <si>
    <t>750</t>
  </si>
  <si>
    <t>751</t>
  </si>
  <si>
    <t>752_9</t>
  </si>
  <si>
    <t>65</t>
  </si>
  <si>
    <t>650</t>
  </si>
  <si>
    <t>651</t>
  </si>
  <si>
    <t>652_9</t>
  </si>
  <si>
    <t>Naam
Verschil
 Rekening</t>
  </si>
  <si>
    <t>680</t>
  </si>
  <si>
    <t>67_77</t>
  </si>
  <si>
    <t>670_3</t>
  </si>
  <si>
    <t>77</t>
  </si>
  <si>
    <t>789</t>
  </si>
  <si>
    <t>689</t>
  </si>
  <si>
    <t>RESULTAATVERWERKING</t>
  </si>
  <si>
    <t>791_2</t>
  </si>
  <si>
    <t>791</t>
  </si>
  <si>
    <t>792</t>
  </si>
  <si>
    <t>691_2</t>
  </si>
  <si>
    <t>691</t>
  </si>
  <si>
    <t>6920</t>
  </si>
  <si>
    <t>6921</t>
  </si>
  <si>
    <t>794</t>
  </si>
  <si>
    <t>694</t>
  </si>
  <si>
    <t>695</t>
  </si>
  <si>
    <t>696</t>
  </si>
  <si>
    <t>GLOBALE OPERATIONELE GEGEVENS</t>
  </si>
  <si>
    <t>Aantal statutair vastbenoemde personeelsleden</t>
  </si>
  <si>
    <t>Aantal statutair vastbenoemde personeelsleden (VTE)</t>
  </si>
  <si>
    <t>Aantal statutaire stagiairs</t>
  </si>
  <si>
    <t>Aantal statutaire stagiairs (VTE)</t>
  </si>
  <si>
    <t>totaal aanvoer</t>
  </si>
  <si>
    <t>Produktie en Toevoer van Water</t>
  </si>
  <si>
    <t>Waterdistributie</t>
  </si>
  <si>
    <t>VERSCHILLENREKENING</t>
  </si>
  <si>
    <t>TOTAAL</t>
  </si>
  <si>
    <t>SPEC. OPER. GEGEVENS - AFVAL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</si>
  <si>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</si>
  <si>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</si>
  <si>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</si>
  <si>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</si>
  <si>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</si>
  <si>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</si>
  <si>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</si>
  <si>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</si>
  <si>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</si>
  <si>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VERSCHILLEN
REKENING</t>
  </si>
  <si>
    <t>Produktie van 
elektriciteit</t>
  </si>
  <si>
    <t>Produktie en Toevoer
van Water</t>
  </si>
  <si>
    <t>SUELEDIS</t>
  </si>
  <si>
    <t>Distributie van elektriciteit</t>
  </si>
  <si>
    <t>SUENERGI</t>
  </si>
  <si>
    <t>SUELEPRO</t>
  </si>
  <si>
    <t>Produktie van elektriciteit</t>
  </si>
  <si>
    <t>SUELETRA</t>
  </si>
  <si>
    <t>SUGAS</t>
  </si>
  <si>
    <t>Gasdistributie</t>
  </si>
  <si>
    <t>SUTV</t>
  </si>
  <si>
    <t>SUENVERS</t>
  </si>
  <si>
    <t>SUWATER</t>
  </si>
  <si>
    <t>SUWAVERS</t>
  </si>
  <si>
    <t>SUADVBIJ</t>
  </si>
  <si>
    <t>SUECOEXP</t>
  </si>
  <si>
    <t>SUBEDRYF</t>
  </si>
  <si>
    <t>Bedrijventerreinen</t>
  </si>
  <si>
    <t>SUHUISVE</t>
  </si>
  <si>
    <t>Huisvesting</t>
  </si>
  <si>
    <t>SUANDEXP</t>
  </si>
  <si>
    <t>SUECOVER</t>
  </si>
  <si>
    <t>SUERECUP</t>
  </si>
  <si>
    <t>Energierecuperatie</t>
  </si>
  <si>
    <t>SUAFVAL</t>
  </si>
  <si>
    <t>SUVERWIJ</t>
  </si>
  <si>
    <t>Afvalverwijdering</t>
  </si>
  <si>
    <t>SUINZAM</t>
  </si>
  <si>
    <t>Afvalinzameling</t>
  </si>
  <si>
    <t>SUAFVERS</t>
  </si>
  <si>
    <t>S2ADVBIJ</t>
  </si>
  <si>
    <t>SUECOAF</t>
  </si>
  <si>
    <t>S2BEDRYF</t>
  </si>
  <si>
    <t>S2HUISVE</t>
  </si>
  <si>
    <t>S2ANDEXP</t>
  </si>
  <si>
    <t>S2ERECUP</t>
  </si>
  <si>
    <t>S2VERWIJ</t>
  </si>
  <si>
    <t>S2INZAM</t>
  </si>
  <si>
    <t>S2ECAFVE</t>
  </si>
  <si>
    <t>MEDSOC</t>
  </si>
  <si>
    <t>SPORT</t>
  </si>
  <si>
    <t>FINAN</t>
  </si>
  <si>
    <t>DIVERSEN</t>
  </si>
  <si>
    <t>Hyperion</t>
  </si>
  <si>
    <t>code</t>
  </si>
  <si>
    <t>Volledige naam</t>
  </si>
  <si>
    <t>sector</t>
  </si>
  <si>
    <t>GASELWEST</t>
  </si>
  <si>
    <t>INTERGEM</t>
  </si>
  <si>
    <t>IWVA</t>
  </si>
  <si>
    <t>TMVW</t>
  </si>
  <si>
    <t>IMOG</t>
  </si>
  <si>
    <t>IVOO</t>
  </si>
  <si>
    <t>IVBO</t>
  </si>
  <si>
    <t>LEIEDAL</t>
  </si>
  <si>
    <t>DDS</t>
  </si>
  <si>
    <t>ILVA</t>
  </si>
  <si>
    <t>INTERLEUVEN</t>
  </si>
  <si>
    <t>IGL</t>
  </si>
  <si>
    <t>ISM</t>
  </si>
  <si>
    <t>SCHULENS MEER</t>
  </si>
  <si>
    <t>INTERBAD</t>
  </si>
  <si>
    <t>IKA</t>
  </si>
  <si>
    <t>22+23+24+25+26+27</t>
  </si>
  <si>
    <t>280_1+282_3+284_8</t>
  </si>
  <si>
    <t>280+281</t>
  </si>
  <si>
    <t>282+283</t>
  </si>
  <si>
    <t>284+285_8</t>
  </si>
  <si>
    <t>29+3+40_41+50_53+54_58+490_1</t>
  </si>
  <si>
    <t>290+291</t>
  </si>
  <si>
    <t>30_36+37</t>
  </si>
  <si>
    <t>30_31+32+33+34+35+36</t>
  </si>
  <si>
    <t>40+41</t>
  </si>
  <si>
    <t>50+51_53</t>
  </si>
  <si>
    <t>100-101</t>
  </si>
  <si>
    <t>160_5+168</t>
  </si>
  <si>
    <t>17+42_48+492_3</t>
  </si>
  <si>
    <t>170_4+175+176+178_9</t>
  </si>
  <si>
    <t>170+171+172+173+174</t>
  </si>
  <si>
    <t>1750+1751</t>
  </si>
  <si>
    <t>42+43+44+45+46+47_48</t>
  </si>
  <si>
    <t>430_8+439</t>
  </si>
  <si>
    <t>440_4+441</t>
  </si>
  <si>
    <t>450_3+454_9</t>
  </si>
  <si>
    <t>10_15+16+17_49</t>
  </si>
  <si>
    <t>600_8+609</t>
  </si>
  <si>
    <t>750+751+752_9</t>
  </si>
  <si>
    <t>650+651+652_9</t>
  </si>
  <si>
    <t>791+792</t>
  </si>
  <si>
    <t>691+6920+6921</t>
  </si>
  <si>
    <t>STAVA+STAST+CONTR+GESCO+ANDER</t>
  </si>
  <si>
    <t>STAVAVTE+STASTVTE+CONTRVTE+GESCOVTE+ANDERVTE</t>
  </si>
  <si>
    <t>9921+9922+9923</t>
  </si>
  <si>
    <t>9823+9824</t>
  </si>
  <si>
    <t>9828+9829</t>
  </si>
  <si>
    <t>9833+9834</t>
  </si>
  <si>
    <t>9838+9839</t>
  </si>
  <si>
    <t>9769+9770</t>
  </si>
  <si>
    <t>9774+9775</t>
  </si>
  <si>
    <t>9779+9780</t>
  </si>
  <si>
    <t>9784+9785</t>
  </si>
  <si>
    <t>9812+9813</t>
  </si>
  <si>
    <t>Econ. Exp. + Afval</t>
  </si>
  <si>
    <t>SUBTOTAAL</t>
  </si>
  <si>
    <t>Rekeningnummer</t>
  </si>
  <si>
    <t>Sheetnaam</t>
  </si>
  <si>
    <t>Sheet Visible</t>
  </si>
  <si>
    <t>Raf Borremans / Orda-B</t>
  </si>
  <si>
    <t>totale productie</t>
  </si>
  <si>
    <t>Sorteren in eigen installatie</t>
  </si>
  <si>
    <t>Aantal inwoners 
bediend door eigen ophaling</t>
  </si>
  <si>
    <t>EIGEN VERWERKING</t>
  </si>
  <si>
    <t>AFVOER &amp; VERWERKING BIJ DERDEN</t>
  </si>
  <si>
    <t>TOTAAL eigen verwerking</t>
  </si>
  <si>
    <t>ALGEMEEN TOTAAL</t>
  </si>
  <si>
    <t>9860+9865</t>
  </si>
  <si>
    <t>9861+9866</t>
  </si>
  <si>
    <t>9862+9867</t>
  </si>
  <si>
    <t>kosten</t>
  </si>
  <si>
    <t>opbrengsten</t>
  </si>
  <si>
    <t>Geproduceerde elektriciteit</t>
  </si>
  <si>
    <t>Geproduceerd gas</t>
  </si>
  <si>
    <t>Geproduceerde stoom</t>
  </si>
  <si>
    <t>Geproduceerd warm water</t>
  </si>
  <si>
    <t>SPEC. OPER. GEGEVENS - ENERGIE</t>
  </si>
  <si>
    <t>Kostprijs per geproduceerde m³</t>
  </si>
  <si>
    <t>Kostprijs per aangekochte m³</t>
  </si>
  <si>
    <t>Aangekochte m³ bij derden (voor eigen distributie)</t>
  </si>
  <si>
    <t>Verkochte m³ (eigen distributie)</t>
  </si>
  <si>
    <t>INFORMATIE- &amp; COMMUNICATIESIGNALEN</t>
  </si>
  <si>
    <t>SUWATPRO</t>
  </si>
  <si>
    <t>SUWATDIS</t>
  </si>
  <si>
    <t>FINANCIËLE &amp; OPERATIONELE GEGEVENS</t>
  </si>
  <si>
    <t>Materiële vaste activa  -  aanschaffingswaarde</t>
  </si>
  <si>
    <t>Materiële vaste activa  -  meerwaarde</t>
  </si>
  <si>
    <t>Materiële vaste activa  -  afschrijvingen</t>
  </si>
  <si>
    <t>Materiële vaste activa  -  boekwaarde</t>
  </si>
  <si>
    <t>MAREC</t>
  </si>
  <si>
    <t>Materiële vaste activa  -  kapitaalsubsidies</t>
  </si>
  <si>
    <t>kosten 
(EUR)</t>
  </si>
  <si>
    <t>opbrengsten (EUR)</t>
  </si>
  <si>
    <t>EUR</t>
  </si>
  <si>
    <t>Afvalinzameling
(niet invullen)</t>
  </si>
  <si>
    <t>Energierecuperatie
(niet invullen)</t>
  </si>
  <si>
    <t>Totaal bijdragen van de gemeenten-deelnemers</t>
  </si>
  <si>
    <t>GFT-compostering in eigen installatie</t>
  </si>
  <si>
    <t>Groencompostering in eigen installatie</t>
  </si>
  <si>
    <t>Andere wijze van afvalverwerking</t>
  </si>
  <si>
    <t>AFVALVERWERKING</t>
  </si>
  <si>
    <t>Kringloop- en/of recyclagecentrum</t>
  </si>
  <si>
    <t>Overige kosten en opbrengsten afvalverwerking</t>
  </si>
  <si>
    <t>aanvoer vanop het grondgebied v/d vereniging (ton)</t>
  </si>
  <si>
    <t>aanvoer van buiten het grondgebied v/d vereniging (ton)</t>
  </si>
  <si>
    <t>kosten
(EUR)</t>
  </si>
  <si>
    <t>opbrengsten
(EUR)</t>
  </si>
  <si>
    <t>9888+9889</t>
  </si>
  <si>
    <t>9893+9894</t>
  </si>
  <si>
    <t>9769+9774+9779+9888+9784+9893+9812</t>
  </si>
  <si>
    <t>9770+9775+9780+9889+9785+9894+9813</t>
  </si>
  <si>
    <t>9771+9776+9781+9890+9786+9895+9814</t>
  </si>
  <si>
    <t>9772+9777+9782+9891+9787+9896+9815</t>
  </si>
  <si>
    <t>9773+9778+9783+9892+9788+9897+9816</t>
  </si>
  <si>
    <t>9865+9866</t>
  </si>
  <si>
    <t>9863+9868+9898</t>
  </si>
  <si>
    <t>9864+9869+9899</t>
  </si>
  <si>
    <t>selectieve inzameling</t>
  </si>
  <si>
    <t>restafaval</t>
  </si>
  <si>
    <t>Inzameling op door de vereniging beheerde
of geëxploiteerde CONTAINERPARKEN</t>
  </si>
  <si>
    <t>Overige kosten &amp; opbrengsten i.v.m.
afvalinzameling, preventie en sensibilisering</t>
  </si>
  <si>
    <t>Ontvangsten van Fost-plus</t>
  </si>
  <si>
    <t>Ontvangsten van Recupel</t>
  </si>
  <si>
    <t>AFVALINZAMELING / PREVENTIE /
SENSIBILISERING</t>
  </si>
  <si>
    <t>hoeveelheden (ton)</t>
  </si>
  <si>
    <t>9880+9703</t>
  </si>
  <si>
    <t>9739+9883+9764</t>
  </si>
  <si>
    <t>9881+9704</t>
  </si>
  <si>
    <t>9740+9884+9765+9886</t>
  </si>
  <si>
    <t>9882+9705</t>
  </si>
  <si>
    <t>9741+9885+9766+9887</t>
  </si>
  <si>
    <t>HAVICREM</t>
  </si>
  <si>
    <t>SIBELGAS</t>
  </si>
  <si>
    <t>ECOWERF</t>
  </si>
  <si>
    <t>IVAREM</t>
  </si>
  <si>
    <t>IGEAN_MV</t>
  </si>
  <si>
    <t>IGEAN Milieu &amp; Veiligheid</t>
  </si>
  <si>
    <t>NOLIMPARK</t>
  </si>
  <si>
    <t>Uit te keren winst aan privé-deelnemers (prod.)</t>
  </si>
  <si>
    <t>Uit te keren winst aan openbare deelnemers (prod.)</t>
  </si>
  <si>
    <t>Uit te keren winst aan privé-deelnemers (distr.)</t>
  </si>
  <si>
    <t>Uit te keren winst aan openbare deelnemers (distr.)</t>
  </si>
  <si>
    <t>Uit te keren winst aan privé-deelnemers</t>
  </si>
  <si>
    <t>Uit te keren winst aan openbare deelnemers</t>
  </si>
  <si>
    <t>AFVAL - VERWERKING</t>
  </si>
  <si>
    <t>Afvalverwerking
(niet invullen)</t>
  </si>
  <si>
    <t>Afvalverwerking</t>
  </si>
  <si>
    <t>Afvalinzameling
Preventie
Sensibilisering</t>
  </si>
  <si>
    <t>SOLVA</t>
  </si>
  <si>
    <t>IGEAN Dienstverlening</t>
  </si>
  <si>
    <t>IOK Afvalbeheer</t>
  </si>
  <si>
    <t>IOK_AFVAL</t>
  </si>
  <si>
    <t>Aantal EAN-codes (leveringspunten) LS</t>
  </si>
  <si>
    <t>Aantal EAN-codes (leveringspunten) MS en HS</t>
  </si>
  <si>
    <t>Aantal dossiers effectief gedropte klanten (van 1/1 tot 31/12)</t>
  </si>
  <si>
    <t>Aantal geplaatste/geactiveerde budgetmeters (van 1/1 tot 31/12)</t>
  </si>
  <si>
    <t>Aangekochte kWh m.b.t. gedropte klanten</t>
  </si>
  <si>
    <t>Lengte van het net bovengronds LS</t>
  </si>
  <si>
    <t>Lengte van het net bovengronds MS</t>
  </si>
  <si>
    <t>Lengte van het net ondergronds LS</t>
  </si>
  <si>
    <t>Lengte van het net ondergronds MS</t>
  </si>
  <si>
    <t>Door de regulator gebudgetteerde kapitaalvergoeding</t>
  </si>
  <si>
    <t>Door de netbeheerder berekende kapitaalvergoeding</t>
  </si>
  <si>
    <t>Aantal aandelen private deelnemer</t>
  </si>
  <si>
    <t>Aantal aandelen openbare deelnemers</t>
  </si>
  <si>
    <t>Aan de private deelnemer toegekende dividenden</t>
  </si>
  <si>
    <t>Aan de openbare deelnemers toegekende dividenden</t>
  </si>
  <si>
    <t>- naar eigen eindverbruikers (ODV)</t>
  </si>
  <si>
    <t>Aangevoerde kWh (infeed)</t>
  </si>
  <si>
    <t>- van Elia</t>
  </si>
  <si>
    <t>- van andere netbeheerders</t>
  </si>
  <si>
    <t>Bestemming aangevoerde kWh</t>
  </si>
  <si>
    <t>- naar leveranciers</t>
  </si>
  <si>
    <t>- voor netverliezen</t>
  </si>
  <si>
    <t>- naar andere netbeheerders</t>
  </si>
  <si>
    <t>ELEKTRICITEIT - DISTRIBUTIENETBEHEER</t>
  </si>
  <si>
    <t>Aantal EAN-codes huishoudelijk verbruik</t>
  </si>
  <si>
    <t>Aantal EAN-codes niet-huishoudelijk verbruik</t>
  </si>
  <si>
    <t>Lengte van het net middendruk</t>
  </si>
  <si>
    <t>- van ontvangststation Fluxys</t>
  </si>
  <si>
    <t>Bestemming aangevoerde kWh gas</t>
  </si>
  <si>
    <t>GAS - DISTRIBUTIENETBEHEER</t>
  </si>
  <si>
    <t>Aangevoerde kWh gas (infeed)</t>
  </si>
  <si>
    <t>9221+9222+9223</t>
  </si>
  <si>
    <t>9226+9227+9228+9229</t>
  </si>
  <si>
    <t>9321+9323</t>
  </si>
  <si>
    <t>9326+9327+9328+9329</t>
  </si>
  <si>
    <t>IGO</t>
  </si>
  <si>
    <t>Distributienetbeheer 
elektriciteit</t>
  </si>
  <si>
    <t>Distributienetbeheer
gas</t>
  </si>
  <si>
    <t>ICS / KNP</t>
  </si>
  <si>
    <t>Distributienetbeheer
elektriciteit</t>
  </si>
  <si>
    <t>IGEAN_D</t>
  </si>
  <si>
    <t>ELEKTRICITEIT - DNB</t>
  </si>
  <si>
    <t>GAS - DNB</t>
  </si>
  <si>
    <t>Sanering</t>
  </si>
  <si>
    <t>Andere Activiteiten</t>
  </si>
  <si>
    <t>Andere activiteiten</t>
  </si>
  <si>
    <t>WATER - SANERING</t>
  </si>
  <si>
    <t>SANERING</t>
  </si>
  <si>
    <t>BOVENGEMEENTELIJKE SANERING</t>
  </si>
  <si>
    <t>Aantal inwoners BGS</t>
  </si>
  <si>
    <t>Aantal abonnees BGS</t>
  </si>
  <si>
    <t>Totaal van de bijdragen BGS</t>
  </si>
  <si>
    <t>Aantal abonnees met vrijstelling BGS</t>
  </si>
  <si>
    <t>Gederfde omzet wegens vrijstelling BGS</t>
  </si>
  <si>
    <t>Aantal abonnees met korting BGS</t>
  </si>
  <si>
    <t>Gederfde omzet wegens korting BGS</t>
  </si>
  <si>
    <t>GEMEENTELIJKE SANERING</t>
  </si>
  <si>
    <t>Aantal inwoners op grondgebied GS</t>
  </si>
  <si>
    <t>Aantal abonnees GS</t>
  </si>
  <si>
    <t>Totaal van de bijdragen GS</t>
  </si>
  <si>
    <t>Aantal abonnees met vrijstelling GS</t>
  </si>
  <si>
    <t>Gederfde omzet wegens vrijstelling GS</t>
  </si>
  <si>
    <t>Aantal abonnees met korting GS</t>
  </si>
  <si>
    <t>Gederfde omzet wegens korting GS</t>
  </si>
  <si>
    <t>Lengte gemeentelijke rioleringsnetten</t>
  </si>
  <si>
    <t>- Aangekocht bij derden</t>
  </si>
  <si>
    <t>TOTAAL beschikbaar</t>
  </si>
  <si>
    <t>Lengte van het distributienet</t>
  </si>
  <si>
    <t>- Verkocht in het eigen distributiegebied</t>
  </si>
  <si>
    <t>- Verkocht aan derden</t>
  </si>
  <si>
    <t>- Niet-geregistreerd verbruik</t>
  </si>
  <si>
    <t>TOTAAL distributie</t>
  </si>
  <si>
    <t>DISTRIBUTIE</t>
  </si>
  <si>
    <t>9531+9530</t>
  </si>
  <si>
    <t>9546+9547</t>
  </si>
  <si>
    <t>9532+9560+9555</t>
  </si>
  <si>
    <t>9556+9557</t>
  </si>
  <si>
    <t>HOFHEIDE</t>
  </si>
  <si>
    <t>Aangekochte kWh gas m.b.t. gedropte klanten</t>
  </si>
  <si>
    <t>RIOBRA</t>
  </si>
  <si>
    <t>HABOBIB</t>
  </si>
  <si>
    <t>MIROM Menen</t>
  </si>
  <si>
    <t>MIROM Roeselare</t>
  </si>
  <si>
    <t>PRODUCTIE &amp; DISTRIBUTIE</t>
  </si>
  <si>
    <t>- Eigen productie</t>
  </si>
  <si>
    <t>- van lokale productie</t>
  </si>
  <si>
    <t>ELEKTRICITEIT - PRODUCTIE</t>
  </si>
  <si>
    <t xml:space="preserve">Productie elektriciteit </t>
  </si>
  <si>
    <t>Eigen productie verkocht aan eigen distributie</t>
  </si>
  <si>
    <t xml:space="preserve">Eigen productie verkocht aan eigen distributie </t>
  </si>
  <si>
    <t>HUIS-AAN-HUISOPHALING
door de vereniging of in opdracht ervan</t>
  </si>
  <si>
    <t>TOTAAL huis-aan-huis</t>
  </si>
  <si>
    <t>AFZONDERLIJK INGEZAMELD BEDRIJFSAFVAL
door de vereniging of in opdracht ervan</t>
  </si>
  <si>
    <t>LIMNET</t>
  </si>
  <si>
    <t>LIMBURG.NET</t>
  </si>
  <si>
    <t>Aantal geplaatste stroombegrenzers (van 1/1 tot 31/12)</t>
  </si>
  <si>
    <t>SLP</t>
  </si>
  <si>
    <t>PSILON</t>
  </si>
  <si>
    <t>MIROM_M</t>
  </si>
  <si>
    <t>MIROM_R</t>
  </si>
  <si>
    <t>IKWV</t>
  </si>
  <si>
    <t>SCHELDE-LANDSCHAPSPARK</t>
  </si>
  <si>
    <t>Waterproductie</t>
  </si>
  <si>
    <t>aantal m³</t>
  </si>
  <si>
    <t>tot. kostprijs (EUR)</t>
  </si>
  <si>
    <t>kostprijs per m³</t>
  </si>
  <si>
    <t>omzet (EUR)</t>
  </si>
  <si>
    <t>Nettokostprijs  van de sociale openbare dienstverplichting</t>
  </si>
  <si>
    <t>Nettokostprijs van de sociale openbare dienstverplichting</t>
  </si>
  <si>
    <t>WATER - PRODUCTIE &amp; DISTRIBUTIE</t>
  </si>
  <si>
    <t>WESTLEDE</t>
  </si>
  <si>
    <t>INTERWAAS</t>
  </si>
  <si>
    <t>MLSO</t>
  </si>
  <si>
    <t>MLSO (Maatschappij Linkerscheldeoever)</t>
  </si>
  <si>
    <t>Niet-gereguleerde
activiteiten</t>
  </si>
  <si>
    <t>Transp ; nt-geregul</t>
  </si>
  <si>
    <t>Watersanering</t>
  </si>
  <si>
    <t>( buiten gebruik )</t>
  </si>
  <si>
    <t>OVCO</t>
  </si>
  <si>
    <t>WATERLINK</t>
  </si>
  <si>
    <t>Water-link</t>
  </si>
  <si>
    <t>PONTES</t>
  </si>
  <si>
    <t>Immateriële vaste activa</t>
  </si>
  <si>
    <t>Materiële vaste activa</t>
  </si>
  <si>
    <t>Terreinen en gebouwen</t>
  </si>
  <si>
    <t>Installaties, machines en uitrusting</t>
  </si>
  <si>
    <t>Meubilair en rollend materieel</t>
  </si>
  <si>
    <t>Leasing en soortgelijke rechten</t>
  </si>
  <si>
    <t>Overige materiële vaste activa</t>
  </si>
  <si>
    <t>Activa in aanbouw en vooruitbetalingen</t>
  </si>
  <si>
    <t>Financiële vaste activa</t>
  </si>
  <si>
    <t>Verbonden ondernemingen</t>
  </si>
  <si>
    <t>Deelnemingen</t>
  </si>
  <si>
    <t>Vorderingen</t>
  </si>
  <si>
    <t>Ondernemingen waarmee een deelnemingsverhouding bestaat</t>
  </si>
  <si>
    <t>Andere financiële vaste activa</t>
  </si>
  <si>
    <t>Aandelen</t>
  </si>
  <si>
    <t>Vorderingen en borgtochten in contanten</t>
  </si>
  <si>
    <t>Vorderingen op meer dan één jaar</t>
  </si>
  <si>
    <t>Handelsvorderingen</t>
  </si>
  <si>
    <t>Overige vorderingen</t>
  </si>
  <si>
    <t>Voorraden en bestellingen in uitvoering</t>
  </si>
  <si>
    <t>Voorraden</t>
  </si>
  <si>
    <t>Grond- en hulpstoffen</t>
  </si>
  <si>
    <t>Goederen in bewerking</t>
  </si>
  <si>
    <t>Gereed product</t>
  </si>
  <si>
    <t>Handelsgoederen</t>
  </si>
  <si>
    <t>Onroerende goederen bestemd voor verkoop</t>
  </si>
  <si>
    <t>Vooruitbetalingen</t>
  </si>
  <si>
    <t>Bestellingen in uitvoering</t>
  </si>
  <si>
    <t>Vorderingen op ten hoogste één jaar</t>
  </si>
  <si>
    <t>Geldbeleggingen</t>
  </si>
  <si>
    <t>Eigen aandelen</t>
  </si>
  <si>
    <t>Overige beleggingen</t>
  </si>
  <si>
    <t>Liquide middelen</t>
  </si>
  <si>
    <t>Overlopende rekeningen</t>
  </si>
  <si>
    <t>Kapitaal</t>
  </si>
  <si>
    <t>Geplaatst kapitaal</t>
  </si>
  <si>
    <t>Uitgiftepremies</t>
  </si>
  <si>
    <t>Herwaarderingsmeerwaarden</t>
  </si>
  <si>
    <t>Reserves</t>
  </si>
  <si>
    <t>Wettelijke reserve</t>
  </si>
  <si>
    <t>Onbeschikbare reserves</t>
  </si>
  <si>
    <t>Belastingvrije reserves</t>
  </si>
  <si>
    <t>Beschikbare reserves</t>
  </si>
  <si>
    <t>Kapitaalsubsidies</t>
  </si>
  <si>
    <t>Voorzieningen voor risico's en kosten</t>
  </si>
  <si>
    <t>Pensioenen en soortgelijke verplichtingen</t>
  </si>
  <si>
    <t>Belastingen</t>
  </si>
  <si>
    <t>Grote herstellings- en onderhoudswerken</t>
  </si>
  <si>
    <t>Overige risico's en kosten</t>
  </si>
  <si>
    <t>Uitgestelde belastingen</t>
  </si>
  <si>
    <t>Schulden op meer dan één jaar</t>
  </si>
  <si>
    <t>Financiële schulden</t>
  </si>
  <si>
    <t>Achtergestelde leningen</t>
  </si>
  <si>
    <t>Niet-achtergestelde obligatieleningen</t>
  </si>
  <si>
    <t>Leasingschulden en soortgelijke schulden</t>
  </si>
  <si>
    <t>Kredietinstellingen</t>
  </si>
  <si>
    <t>Overige leningen</t>
  </si>
  <si>
    <t>Handelsschulden</t>
  </si>
  <si>
    <t>Leveranciers</t>
  </si>
  <si>
    <t>Te betalen wissels</t>
  </si>
  <si>
    <t>Overige schulden</t>
  </si>
  <si>
    <t>Schulden op ten hoogste één jaar</t>
  </si>
  <si>
    <t>Schulden op meer dan één jaar die binnen het jaar vervallen</t>
  </si>
  <si>
    <t>Schulden met betrekking tot belastingen, bezoldigingen en sociale lasten</t>
  </si>
  <si>
    <t>Bezoldigingen en sociale lasten</t>
  </si>
  <si>
    <t>Bedrijfsopbrengsten</t>
  </si>
  <si>
    <t>Omzet</t>
  </si>
  <si>
    <t>Geproduceerde vaste activa</t>
  </si>
  <si>
    <t>Andere bedrijfsopbrengsten</t>
  </si>
  <si>
    <t>Handelsgoederen, grond- en hulpstoffen</t>
  </si>
  <si>
    <t>Diensten en diverse goederen</t>
  </si>
  <si>
    <t>Afschrijvingen en waardeverminderingen op oprichtingskosten, op immateriële en materiële vaste activa</t>
  </si>
  <si>
    <t>Andere bedrijfskosten</t>
  </si>
  <si>
    <t>Als herstructureringskosten geactiveerde bedrijfskosten (-)</t>
  </si>
  <si>
    <t>Financiële opbrengsten</t>
  </si>
  <si>
    <t>Opbrengsten uit financiële vaste activa</t>
  </si>
  <si>
    <t>Opbrengsten uit vlottende activa</t>
  </si>
  <si>
    <t>Andere financiële opbrengsten</t>
  </si>
  <si>
    <t>Kosten van schulden</t>
  </si>
  <si>
    <t>Andere financiële kosten</t>
  </si>
  <si>
    <t>Regularisering van belastingen en terugneming van voorzieningen voor belastingen</t>
  </si>
  <si>
    <t>Onttrekking aan het eigen vermogen</t>
  </si>
  <si>
    <t>aan de reserves</t>
  </si>
  <si>
    <t>aan de wettelijke reserve</t>
  </si>
  <si>
    <t>aan de overige reserves</t>
  </si>
  <si>
    <t>Tussenkomst van de vennoten in het verlies</t>
  </si>
  <si>
    <t>Bestuurders of zaakvoerders</t>
  </si>
  <si>
    <t>Andere rechthebbenden</t>
  </si>
  <si>
    <t>BALANS</t>
  </si>
  <si>
    <t>OPRICHTINGSKOSTEN</t>
  </si>
  <si>
    <t>20</t>
  </si>
  <si>
    <t>21_28</t>
  </si>
  <si>
    <t>21+22_27+28</t>
  </si>
  <si>
    <t>20+21_28+29_58</t>
  </si>
  <si>
    <t>Fiscale lasten</t>
  </si>
  <si>
    <t>163</t>
  </si>
  <si>
    <t>Milieuverplichtingen</t>
  </si>
  <si>
    <t>164_5</t>
  </si>
  <si>
    <t>160+161+162+163+164_5</t>
  </si>
  <si>
    <t>19</t>
  </si>
  <si>
    <t>Voorschot aan de vennoten op de verdeling van het netto-actief</t>
  </si>
  <si>
    <t>Niet-opgevraagd kapitaal</t>
  </si>
  <si>
    <t>14</t>
  </si>
  <si>
    <t>Overgedragen winst (verlies)  (+)/(-)</t>
  </si>
  <si>
    <t>76A</t>
  </si>
  <si>
    <t>Niet-recurrente bedrijfsopbrengsten</t>
  </si>
  <si>
    <t>66A</t>
  </si>
  <si>
    <t>Niet-recurrente bedrijfskosten</t>
  </si>
  <si>
    <t>70_76A</t>
  </si>
  <si>
    <t>60_66A</t>
  </si>
  <si>
    <t>70+71+72+74+76A</t>
  </si>
  <si>
    <t>60+61+62+630+631_4+635_7+640_8-649+66A</t>
  </si>
  <si>
    <t>76B</t>
  </si>
  <si>
    <t>Niet-recurrente financiële opbrengsten</t>
  </si>
  <si>
    <t>75_76B</t>
  </si>
  <si>
    <t>Recurrente financiële opbrengsten</t>
  </si>
  <si>
    <t>75+76B</t>
  </si>
  <si>
    <t>66B</t>
  </si>
  <si>
    <t>Niet-recurrente financiële kosten</t>
  </si>
  <si>
    <t>Recurrente financiële kosten</t>
  </si>
  <si>
    <t>65_66B</t>
  </si>
  <si>
    <t>65+66B</t>
  </si>
  <si>
    <t>635_8</t>
  </si>
  <si>
    <t>Werknemers</t>
  </si>
  <si>
    <t>697</t>
  </si>
  <si>
    <t>694_7</t>
  </si>
  <si>
    <t>694+695+696+697</t>
  </si>
  <si>
    <t>Bedrijfswinst (Bedrijfsverlies)  (+)/(-)</t>
  </si>
  <si>
    <t>9901</t>
  </si>
  <si>
    <t>70_76A-60_66A</t>
  </si>
  <si>
    <t>9903</t>
  </si>
  <si>
    <t>9901+75_76B-65_66B</t>
  </si>
  <si>
    <t>Winst (Verlies) van het boekjaar  (+)/(-)</t>
  </si>
  <si>
    <t>9904</t>
  </si>
  <si>
    <t>9903+780-680-67_77</t>
  </si>
  <si>
    <t>9905</t>
  </si>
  <si>
    <t>Te bestemmen winst (verlies) van het boekjaar  (+)/(-)</t>
  </si>
  <si>
    <t>9904+789-689</t>
  </si>
  <si>
    <t>Te bestemmen winst (verlies)  (+)/(-)</t>
  </si>
  <si>
    <t>Overgedragen winst (verlies) van het vorige boekjaar  (+)/(-)</t>
  </si>
  <si>
    <t>14P</t>
  </si>
  <si>
    <t>9906</t>
  </si>
  <si>
    <t>9905+14P</t>
  </si>
  <si>
    <t>Over te dragen winst (verlies)  (+)/(-)</t>
  </si>
  <si>
    <t>9906+791_2-691_2+794-694_7</t>
  </si>
  <si>
    <t>(9905)</t>
  </si>
  <si>
    <t>(14)</t>
  </si>
  <si>
    <t>14_</t>
  </si>
  <si>
    <t>Bedrijfskosten</t>
  </si>
  <si>
    <t>Financiële kosten</t>
  </si>
  <si>
    <t>Onttrekking aan de uitgestelde belastingen</t>
  </si>
  <si>
    <t>Overboeking naar de uitgestelde belastingen</t>
  </si>
  <si>
    <t>Onttrekking aan de belastingvrije reserves</t>
  </si>
  <si>
    <t>Overboeking naar de belastingvrije reserves</t>
  </si>
  <si>
    <t>Toevoeging aan het eigen vermogen</t>
  </si>
  <si>
    <t>Uit te keren winst</t>
  </si>
  <si>
    <t>Belastingen op het resultaat  (+)/(-)</t>
  </si>
  <si>
    <t>670_3-77</t>
  </si>
  <si>
    <t>Voorraad goederen in bewerking en gereed product en bestellingen in uitvoering: toename (afname)  (+)/(-)</t>
  </si>
  <si>
    <t>Aankopen</t>
  </si>
  <si>
    <t>Voorraad: afname (toename)  (+)/(-)</t>
  </si>
  <si>
    <t>Bezoldigingen, sociale lasten en pensioenen  (+)/(-)</t>
  </si>
  <si>
    <t>Waardeverminderingen op voorraden, op bestellingen in uitvoering en op handelsvorderingen: toevoegingen (terugnemingen)  (+)/(-)</t>
  </si>
  <si>
    <t>Voorzieningen voor risico's en kosten: toevoegingen (bestedingen en terugnemingen)  (+)/(-)</t>
  </si>
  <si>
    <t>Waardeverminderingen op vlottende activa andere dan voorraden, bestellingen in uitvoering en handelsvorderingen: toevoegingen (terugnemingen)  (+)/(-)</t>
  </si>
  <si>
    <t>Winst (Verlies) van het boekjaar vóór belasting  (+)/(-)</t>
  </si>
  <si>
    <t>TOTAAL VAN DE ACTIVA</t>
  </si>
  <si>
    <t>TOTAAL VAN DE PASSIVA</t>
  </si>
  <si>
    <t>IVEBICA</t>
  </si>
  <si>
    <t>INTRADURA</t>
  </si>
  <si>
    <t>VITAS</t>
  </si>
  <si>
    <t>IZ</t>
  </si>
  <si>
    <t>IZ (Zwembaden Maaseik - Dilsen-Stokkem)</t>
  </si>
  <si>
    <t>WESTHOEK</t>
  </si>
  <si>
    <t>TMVS</t>
  </si>
  <si>
    <t>MIDWEST</t>
  </si>
  <si>
    <t>REGIO_NL</t>
  </si>
  <si>
    <t>REGIO NOORD-LIMBURG</t>
  </si>
  <si>
    <t>IBEG</t>
  </si>
  <si>
    <t>FLUVIUS_OV</t>
  </si>
  <si>
    <t>FLUVIUS_LIMB</t>
  </si>
  <si>
    <t>Fluvius Limburg</t>
  </si>
  <si>
    <t>Fluvius OV</t>
  </si>
  <si>
    <t>FLUVIUS_ANTW</t>
  </si>
  <si>
    <t>Fluvius Antwerpen</t>
  </si>
  <si>
    <t>Fluvius West</t>
  </si>
  <si>
    <t>FLUVIUS_WEST</t>
  </si>
  <si>
    <t>Vergoeding van de inbreng</t>
  </si>
  <si>
    <t>aan de inbreng</t>
  </si>
  <si>
    <t>Vooruitbetalingen op bestellingen</t>
  </si>
  <si>
    <t>1312</t>
  </si>
  <si>
    <t>1313</t>
  </si>
  <si>
    <t>1319</t>
  </si>
  <si>
    <t>Statutair onbeschikbare reserves</t>
  </si>
  <si>
    <t>130_1</t>
  </si>
  <si>
    <t>Inkoop eigen aandelen</t>
  </si>
  <si>
    <t>Financiële steunverlening</t>
  </si>
  <si>
    <t>Overige</t>
  </si>
  <si>
    <t>130_1+132+133</t>
  </si>
  <si>
    <t>130+1311+1312+1313+1319</t>
  </si>
  <si>
    <t>10_11</t>
  </si>
  <si>
    <t>Inbreng</t>
  </si>
  <si>
    <t>Buiten kapitaal</t>
  </si>
  <si>
    <t>1100_10</t>
  </si>
  <si>
    <t>1109_19</t>
  </si>
  <si>
    <t>Andere</t>
  </si>
  <si>
    <t>10</t>
  </si>
  <si>
    <t>10+11</t>
  </si>
  <si>
    <t>1100_10+1109_19</t>
  </si>
  <si>
    <t>10_11+12+13+14+15-19</t>
  </si>
  <si>
    <t>VERSIE 3.2.kap - MEI 2022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</si>
</sst>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#,##0\ &quot;BEF&quot;_-;#,##0\ &quot;BEF&quot;\-"/>
    <numFmt numFmtId="197" formatCode="#,##0\ &quot;BEF&quot;_-;[Red]#,##0\ &quot;BEF&quot;\-"/>
    <numFmt numFmtId="198" formatCode="#,##0.00\ &quot;BEF&quot;_-;#,##0.00\ &quot;BEF&quot;\-"/>
    <numFmt numFmtId="199" formatCode="#,##0.00\ &quot;BEF&quot;_-;[Red]#,##0.00\ &quot;BEF&quot;\-"/>
    <numFmt numFmtId="200" formatCode="_-* #,##0\ &quot;BEF&quot;_-;_-* #,##0\ &quot;BEF&quot;\-;_-* &quot;-&quot;\ &quot;BEF&quot;_-;_-@_-"/>
    <numFmt numFmtId="201" formatCode="_-* #,##0\ _B_E_F_-;_-* #,##0\ _B_E_F\-;_-* &quot;-&quot;\ _B_E_F_-;_-@_-"/>
    <numFmt numFmtId="202" formatCode="_-* #,##0.00\ &quot;BEF&quot;_-;_-* #,##0.00\ &quot;BEF&quot;\-;_-* &quot;-&quot;??\ &quot;BEF&quot;_-;_-@_-"/>
    <numFmt numFmtId="203" formatCode="_-* #,##0.00\ _B_E_F_-;_-* #,##0.00\ _B_E_F\-;_-* &quot;-&quot;??\ _B_E_F_-;_-@_-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#,##0.000"/>
    <numFmt numFmtId="209" formatCode="#,##0.0000"/>
    <numFmt numFmtId="210" formatCode="#,##0.0"/>
    <numFmt numFmtId="211" formatCode="#,##0_ ;\-#,##0\ "/>
    <numFmt numFmtId="212" formatCode="&quot;Ja&quot;;&quot;Ja&quot;;&quot;Nee&quot;"/>
    <numFmt numFmtId="213" formatCode="&quot;Waar&quot;;&quot;Waar&quot;;&quot;Onwaar&quot;"/>
    <numFmt numFmtId="214" formatCode="&quot;Aan&quot;;&quot;Aan&quot;;&quot;Uit&quot;"/>
    <numFmt numFmtId="215" formatCode="[$€-2]\ #.##000_);[Red]\([$€-2]\ #.##000\)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0"/>
    </font>
    <font>
      <b/>
      <sz val="8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color indexed="4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u val="single"/>
      <sz val="12"/>
      <color indexed="18"/>
      <name val="Arial Narrow"/>
      <family val="2"/>
    </font>
    <font>
      <sz val="10"/>
      <name val="Arial Narrow"/>
      <family val="2"/>
    </font>
    <font>
      <sz val="10"/>
      <color indexed="18"/>
      <name val="Arial"/>
      <family val="2"/>
    </font>
    <font>
      <i/>
      <sz val="8"/>
      <color indexed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lightTrellis">
        <bgColor indexed="9"/>
      </patternFill>
    </fill>
    <fill>
      <patternFill patternType="lightTrellis">
        <bgColor indexed="47"/>
      </patternFill>
    </fill>
    <fill>
      <patternFill patternType="lightUp">
        <bgColor indexed="43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3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4" borderId="10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5" borderId="11" xfId="0" applyFill="1" applyBorder="1" applyAlignment="1" applyProtection="1">
      <alignment/>
      <protection locked="0"/>
    </xf>
    <xf numFmtId="0" fontId="0" fillId="34" borderId="0" xfId="0" applyFill="1" applyAlignment="1">
      <alignment horizontal="center"/>
    </xf>
    <xf numFmtId="0" fontId="0" fillId="36" borderId="11" xfId="0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 wrapText="1"/>
    </xf>
    <xf numFmtId="0" fontId="1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49" fontId="1" fillId="36" borderId="11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left" wrapText="1" indent="1"/>
    </xf>
    <xf numFmtId="0" fontId="0" fillId="36" borderId="11" xfId="0" applyFill="1" applyBorder="1" applyAlignment="1">
      <alignment horizontal="left" wrapText="1" indent="1"/>
    </xf>
    <xf numFmtId="49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 horizontal="left" wrapText="1" indent="2"/>
    </xf>
    <xf numFmtId="49" fontId="0" fillId="34" borderId="0" xfId="0" applyNumberFormat="1" applyFill="1" applyAlignment="1">
      <alignment horizontal="center"/>
    </xf>
    <xf numFmtId="49" fontId="1" fillId="36" borderId="11" xfId="0" applyNumberFormat="1" applyFont="1" applyFill="1" applyBorder="1" applyAlignment="1">
      <alignment horizontal="center"/>
    </xf>
    <xf numFmtId="49" fontId="0" fillId="36" borderId="11" xfId="0" applyNumberFormat="1" applyFont="1" applyFill="1" applyBorder="1" applyAlignment="1">
      <alignment horizontal="center"/>
    </xf>
    <xf numFmtId="49" fontId="0" fillId="36" borderId="11" xfId="0" applyNumberFormat="1" applyFill="1" applyBorder="1" applyAlignment="1">
      <alignment horizontal="center"/>
    </xf>
    <xf numFmtId="49" fontId="1" fillId="34" borderId="0" xfId="0" applyNumberFormat="1" applyFont="1" applyFill="1" applyAlignment="1">
      <alignment horizontal="center"/>
    </xf>
    <xf numFmtId="49" fontId="0" fillId="34" borderId="0" xfId="0" applyNumberFormat="1" applyFill="1" applyAlignment="1">
      <alignment horizontal="left"/>
    </xf>
    <xf numFmtId="0" fontId="13" fillId="37" borderId="14" xfId="0" applyFont="1" applyFill="1" applyBorder="1" applyAlignment="1">
      <alignment horizontal="center"/>
    </xf>
    <xf numFmtId="0" fontId="14" fillId="36" borderId="11" xfId="0" applyFont="1" applyFill="1" applyBorder="1" applyAlignment="1">
      <alignment wrapText="1"/>
    </xf>
    <xf numFmtId="0" fontId="11" fillId="36" borderId="11" xfId="0" applyFont="1" applyFill="1" applyBorder="1" applyAlignment="1">
      <alignment horizontal="center"/>
    </xf>
    <xf numFmtId="49" fontId="0" fillId="36" borderId="11" xfId="0" applyNumberFormat="1" applyFill="1" applyBorder="1" applyAlignment="1">
      <alignment horizontal="left"/>
    </xf>
    <xf numFmtId="49" fontId="1" fillId="36" borderId="11" xfId="0" applyNumberFormat="1" applyFont="1" applyFill="1" applyBorder="1" applyAlignment="1">
      <alignment horizontal="left"/>
    </xf>
    <xf numFmtId="0" fontId="0" fillId="36" borderId="11" xfId="0" applyFill="1" applyBorder="1" applyAlignment="1">
      <alignment horizontal="left" indent="1"/>
    </xf>
    <xf numFmtId="0" fontId="0" fillId="36" borderId="11" xfId="0" applyFill="1" applyBorder="1" applyAlignment="1">
      <alignment horizontal="left" indent="2"/>
    </xf>
    <xf numFmtId="0" fontId="0" fillId="34" borderId="0" xfId="0" applyFill="1" applyAlignment="1">
      <alignment horizontal="right"/>
    </xf>
    <xf numFmtId="0" fontId="15" fillId="38" borderId="11" xfId="0" applyFont="1" applyFill="1" applyBorder="1" applyAlignment="1">
      <alignment horizontal="center" wrapText="1"/>
    </xf>
    <xf numFmtId="0" fontId="15" fillId="35" borderId="11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9" fillId="33" borderId="11" xfId="0" applyFont="1" applyFill="1" applyBorder="1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38" borderId="0" xfId="0" applyFont="1" applyFill="1" applyAlignment="1">
      <alignment/>
    </xf>
    <xf numFmtId="0" fontId="12" fillId="39" borderId="12" xfId="0" applyFont="1" applyFill="1" applyBorder="1" applyAlignment="1" applyProtection="1">
      <alignment horizontal="center"/>
      <protection locked="0"/>
    </xf>
    <xf numFmtId="0" fontId="12" fillId="39" borderId="12" xfId="0" applyFont="1" applyFill="1" applyBorder="1" applyAlignment="1" applyProtection="1">
      <alignment horizontal="left"/>
      <protection locked="0"/>
    </xf>
    <xf numFmtId="0" fontId="12" fillId="39" borderId="12" xfId="0" applyFont="1" applyFill="1" applyBorder="1" applyAlignment="1" applyProtection="1">
      <alignment horizontal="right"/>
      <protection locked="0"/>
    </xf>
    <xf numFmtId="0" fontId="12" fillId="34" borderId="15" xfId="0" applyFont="1" applyFill="1" applyBorder="1" applyAlignment="1" applyProtection="1">
      <alignment horizontal="center"/>
      <protection locked="0"/>
    </xf>
    <xf numFmtId="0" fontId="12" fillId="34" borderId="12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12" fillId="36" borderId="16" xfId="0" applyFont="1" applyFill="1" applyBorder="1" applyAlignment="1" applyProtection="1">
      <alignment horizontal="center"/>
      <protection locked="0"/>
    </xf>
    <xf numFmtId="0" fontId="12" fillId="40" borderId="11" xfId="0" applyFont="1" applyFill="1" applyBorder="1" applyAlignment="1" applyProtection="1">
      <alignment horizontal="center"/>
      <protection locked="0"/>
    </xf>
    <xf numFmtId="0" fontId="12" fillId="41" borderId="11" xfId="0" applyFont="1" applyFill="1" applyBorder="1" applyAlignment="1" applyProtection="1">
      <alignment horizontal="center"/>
      <protection locked="0"/>
    </xf>
    <xf numFmtId="0" fontId="1" fillId="42" borderId="11" xfId="0" applyFont="1" applyFill="1" applyBorder="1" applyAlignment="1" applyProtection="1">
      <alignment horizontal="center"/>
      <protection locked="0"/>
    </xf>
    <xf numFmtId="0" fontId="1" fillId="42" borderId="11" xfId="0" applyFont="1" applyFill="1" applyBorder="1" applyAlignment="1" applyProtection="1">
      <alignment/>
      <protection locked="0"/>
    </xf>
    <xf numFmtId="0" fontId="1" fillId="42" borderId="11" xfId="0" applyFont="1" applyFill="1" applyBorder="1" applyAlignment="1" applyProtection="1">
      <alignment horizontal="left"/>
      <protection locked="0"/>
    </xf>
    <xf numFmtId="0" fontId="1" fillId="42" borderId="11" xfId="0" applyFont="1" applyFill="1" applyBorder="1" applyAlignment="1" applyProtection="1">
      <alignment horizontal="right"/>
      <protection locked="0"/>
    </xf>
    <xf numFmtId="0" fontId="12" fillId="34" borderId="11" xfId="0" applyFont="1" applyFill="1" applyBorder="1" applyAlignment="1" applyProtection="1">
      <alignment horizontal="center"/>
      <protection locked="0"/>
    </xf>
    <xf numFmtId="0" fontId="12" fillId="39" borderId="11" xfId="0" applyFont="1" applyFill="1" applyBorder="1" applyAlignment="1" applyProtection="1">
      <alignment horizontal="center"/>
      <protection locked="0"/>
    </xf>
    <xf numFmtId="0" fontId="12" fillId="36" borderId="11" xfId="0" applyFont="1" applyFill="1" applyBorder="1" applyAlignment="1" applyProtection="1">
      <alignment horizontal="center"/>
      <protection locked="0"/>
    </xf>
    <xf numFmtId="0" fontId="12" fillId="43" borderId="11" xfId="0" applyFont="1" applyFill="1" applyBorder="1" applyAlignment="1" applyProtection="1">
      <alignment horizontal="center"/>
      <protection locked="0"/>
    </xf>
    <xf numFmtId="0" fontId="1" fillId="40" borderId="11" xfId="0" applyFont="1" applyFill="1" applyBorder="1" applyAlignment="1" applyProtection="1">
      <alignment horizontal="center"/>
      <protection locked="0"/>
    </xf>
    <xf numFmtId="0" fontId="1" fillId="40" borderId="11" xfId="0" applyFont="1" applyFill="1" applyBorder="1" applyAlignment="1" applyProtection="1">
      <alignment/>
      <protection locked="0"/>
    </xf>
    <xf numFmtId="0" fontId="1" fillId="40" borderId="11" xfId="0" applyFont="1" applyFill="1" applyBorder="1" applyAlignment="1" applyProtection="1">
      <alignment horizontal="left"/>
      <protection locked="0"/>
    </xf>
    <xf numFmtId="0" fontId="1" fillId="40" borderId="1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2" fillId="41" borderId="11" xfId="0" applyFont="1" applyFill="1" applyBorder="1" applyAlignment="1" applyProtection="1">
      <alignment horizontal="left"/>
      <protection locked="0"/>
    </xf>
    <xf numFmtId="0" fontId="12" fillId="41" borderId="11" xfId="0" applyFont="1" applyFill="1" applyBorder="1" applyAlignment="1" applyProtection="1">
      <alignment horizontal="right"/>
      <protection locked="0"/>
    </xf>
    <xf numFmtId="0" fontId="1" fillId="44" borderId="11" xfId="0" applyFont="1" applyFill="1" applyBorder="1" applyAlignment="1" applyProtection="1">
      <alignment horizontal="center"/>
      <protection locked="0"/>
    </xf>
    <xf numFmtId="0" fontId="1" fillId="44" borderId="11" xfId="0" applyFont="1" applyFill="1" applyBorder="1" applyAlignment="1" applyProtection="1">
      <alignment/>
      <protection locked="0"/>
    </xf>
    <xf numFmtId="0" fontId="1" fillId="44" borderId="11" xfId="0" applyFont="1" applyFill="1" applyBorder="1" applyAlignment="1" applyProtection="1">
      <alignment horizontal="left"/>
      <protection locked="0"/>
    </xf>
    <xf numFmtId="0" fontId="1" fillId="44" borderId="11" xfId="0" applyFont="1" applyFill="1" applyBorder="1" applyAlignment="1" applyProtection="1">
      <alignment horizontal="right"/>
      <protection locked="0"/>
    </xf>
    <xf numFmtId="0" fontId="12" fillId="34" borderId="11" xfId="0" applyFont="1" applyFill="1" applyBorder="1" applyAlignment="1" applyProtection="1">
      <alignment horizontal="left"/>
      <protection locked="0"/>
    </xf>
    <xf numFmtId="0" fontId="12" fillId="34" borderId="11" xfId="0" applyFont="1" applyFill="1" applyBorder="1" applyAlignment="1" applyProtection="1">
      <alignment horizontal="right"/>
      <protection locked="0"/>
    </xf>
    <xf numFmtId="0" fontId="12" fillId="40" borderId="11" xfId="0" applyFont="1" applyFill="1" applyBorder="1" applyAlignment="1" applyProtection="1">
      <alignment horizontal="left"/>
      <protection locked="0"/>
    </xf>
    <xf numFmtId="0" fontId="12" fillId="40" borderId="11" xfId="0" applyFont="1" applyFill="1" applyBorder="1" applyAlignment="1" applyProtection="1">
      <alignment horizontal="right"/>
      <protection locked="0"/>
    </xf>
    <xf numFmtId="0" fontId="12" fillId="39" borderId="11" xfId="0" applyFont="1" applyFill="1" applyBorder="1" applyAlignment="1" applyProtection="1">
      <alignment horizontal="left"/>
      <protection locked="0"/>
    </xf>
    <xf numFmtId="0" fontId="12" fillId="39" borderId="11" xfId="0" applyFont="1" applyFill="1" applyBorder="1" applyAlignment="1" applyProtection="1">
      <alignment horizontal="right"/>
      <protection locked="0"/>
    </xf>
    <xf numFmtId="0" fontId="1" fillId="45" borderId="11" xfId="0" applyFont="1" applyFill="1" applyBorder="1" applyAlignment="1" applyProtection="1">
      <alignment horizontal="center"/>
      <protection locked="0"/>
    </xf>
    <xf numFmtId="0" fontId="1" fillId="45" borderId="11" xfId="0" applyFont="1" applyFill="1" applyBorder="1" applyAlignment="1" applyProtection="1">
      <alignment/>
      <protection locked="0"/>
    </xf>
    <xf numFmtId="0" fontId="1" fillId="45" borderId="11" xfId="0" applyFont="1" applyFill="1" applyBorder="1" applyAlignment="1" applyProtection="1">
      <alignment horizontal="left"/>
      <protection locked="0"/>
    </xf>
    <xf numFmtId="0" fontId="1" fillId="45" borderId="11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13" xfId="53" applyFont="1" applyFill="1" applyBorder="1" applyAlignment="1">
      <alignment horizontal="center" wrapText="1"/>
      <protection/>
    </xf>
    <xf numFmtId="0" fontId="15" fillId="0" borderId="13" xfId="0" applyFont="1" applyFill="1" applyBorder="1" applyAlignment="1">
      <alignment/>
    </xf>
    <xf numFmtId="0" fontId="0" fillId="0" borderId="17" xfId="0" applyFill="1" applyBorder="1" applyAlignment="1">
      <alignment/>
    </xf>
    <xf numFmtId="0" fontId="16" fillId="0" borderId="13" xfId="0" applyFont="1" applyFill="1" applyBorder="1" applyAlignment="1">
      <alignment textRotation="90"/>
    </xf>
    <xf numFmtId="0" fontId="16" fillId="0" borderId="11" xfId="0" applyFont="1" applyFill="1" applyBorder="1" applyAlignment="1">
      <alignment textRotation="90"/>
    </xf>
    <xf numFmtId="0" fontId="8" fillId="0" borderId="11" xfId="0" applyFont="1" applyFill="1" applyBorder="1" applyAlignment="1" applyProtection="1">
      <alignment textRotation="90"/>
      <protection hidden="1"/>
    </xf>
    <xf numFmtId="0" fontId="9" fillId="0" borderId="11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0" fillId="46" borderId="19" xfId="0" applyFill="1" applyBorder="1" applyAlignment="1" applyProtection="1">
      <alignment horizontal="center"/>
      <protection/>
    </xf>
    <xf numFmtId="0" fontId="0" fillId="46" borderId="20" xfId="0" applyFill="1" applyBorder="1" applyAlignment="1" applyProtection="1">
      <alignment horizontal="center"/>
      <protection/>
    </xf>
    <xf numFmtId="0" fontId="0" fillId="46" borderId="17" xfId="0" applyFill="1" applyBorder="1" applyAlignment="1" applyProtection="1">
      <alignment/>
      <protection/>
    </xf>
    <xf numFmtId="0" fontId="17" fillId="46" borderId="20" xfId="0" applyFont="1" applyFill="1" applyBorder="1" applyAlignment="1" applyProtection="1">
      <alignment horizontal="center"/>
      <protection/>
    </xf>
    <xf numFmtId="0" fontId="0" fillId="46" borderId="20" xfId="0" applyFill="1" applyBorder="1" applyAlignment="1" applyProtection="1">
      <alignment/>
      <protection/>
    </xf>
    <xf numFmtId="0" fontId="16" fillId="47" borderId="12" xfId="0" applyFont="1" applyFill="1" applyBorder="1" applyAlignment="1" applyProtection="1">
      <alignment horizontal="center"/>
      <protection/>
    </xf>
    <xf numFmtId="0" fontId="16" fillId="47" borderId="12" xfId="0" applyFont="1" applyFill="1" applyBorder="1" applyAlignment="1" applyProtection="1">
      <alignment horizontal="center" wrapText="1"/>
      <protection/>
    </xf>
    <xf numFmtId="0" fontId="16" fillId="47" borderId="12" xfId="0" applyFont="1" applyFill="1" applyBorder="1" applyAlignment="1" applyProtection="1">
      <alignment horizontal="left"/>
      <protection/>
    </xf>
    <xf numFmtId="0" fontId="16" fillId="47" borderId="11" xfId="0" applyFont="1" applyFill="1" applyBorder="1" applyAlignment="1" applyProtection="1">
      <alignment horizontal="right" wrapText="1"/>
      <protection/>
    </xf>
    <xf numFmtId="0" fontId="15" fillId="48" borderId="13" xfId="53" applyFont="1" applyFill="1" applyBorder="1" applyAlignment="1" applyProtection="1">
      <alignment horizontal="center" textRotation="90" wrapText="1"/>
      <protection/>
    </xf>
    <xf numFmtId="0" fontId="15" fillId="49" borderId="13" xfId="53" applyFont="1" applyFill="1" applyBorder="1" applyAlignment="1" applyProtection="1">
      <alignment horizontal="center" textRotation="90" wrapText="1"/>
      <protection/>
    </xf>
    <xf numFmtId="0" fontId="15" fillId="39" borderId="13" xfId="0" applyFont="1" applyFill="1" applyBorder="1" applyAlignment="1" applyProtection="1">
      <alignment horizontal="center" textRotation="90"/>
      <protection/>
    </xf>
    <xf numFmtId="0" fontId="15" fillId="40" borderId="13" xfId="0" applyFont="1" applyFill="1" applyBorder="1" applyAlignment="1" applyProtection="1">
      <alignment textRotation="90"/>
      <protection/>
    </xf>
    <xf numFmtId="0" fontId="15" fillId="41" borderId="13" xfId="0" applyFont="1" applyFill="1" applyBorder="1" applyAlignment="1" applyProtection="1">
      <alignment textRotation="90"/>
      <protection/>
    </xf>
    <xf numFmtId="0" fontId="15" fillId="43" borderId="13" xfId="0" applyFont="1" applyFill="1" applyBorder="1" applyAlignment="1" applyProtection="1">
      <alignment textRotation="90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15" fillId="34" borderId="21" xfId="0" applyFont="1" applyFill="1" applyBorder="1" applyAlignment="1" applyProtection="1">
      <alignment horizontal="center" textRotation="90"/>
      <protection/>
    </xf>
    <xf numFmtId="0" fontId="15" fillId="49" borderId="21" xfId="53" applyFont="1" applyFill="1" applyBorder="1" applyAlignment="1" applyProtection="1">
      <alignment horizontal="center" textRotation="90" wrapText="1"/>
      <protection/>
    </xf>
    <xf numFmtId="0" fontId="17" fillId="39" borderId="21" xfId="0" applyFont="1" applyFill="1" applyBorder="1" applyAlignment="1" applyProtection="1">
      <alignment horizontal="center" textRotation="90"/>
      <protection/>
    </xf>
    <xf numFmtId="0" fontId="15" fillId="40" borderId="21" xfId="0" applyFont="1" applyFill="1" applyBorder="1" applyAlignment="1" applyProtection="1">
      <alignment textRotation="90"/>
      <protection/>
    </xf>
    <xf numFmtId="0" fontId="15" fillId="41" borderId="21" xfId="0" applyFont="1" applyFill="1" applyBorder="1" applyAlignment="1" applyProtection="1">
      <alignment horizontal="center" textRotation="90"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right"/>
      <protection/>
    </xf>
    <xf numFmtId="0" fontId="12" fillId="48" borderId="23" xfId="53" applyFont="1" applyFill="1" applyBorder="1" applyAlignment="1" applyProtection="1">
      <alignment horizontal="center" textRotation="90" wrapText="1"/>
      <protection/>
    </xf>
    <xf numFmtId="0" fontId="12" fillId="48" borderId="11" xfId="53" applyFont="1" applyFill="1" applyBorder="1" applyAlignment="1" applyProtection="1">
      <alignment horizontal="center" textRotation="90" wrapText="1"/>
      <protection/>
    </xf>
    <xf numFmtId="0" fontId="12" fillId="49" borderId="11" xfId="53" applyFont="1" applyFill="1" applyBorder="1" applyAlignment="1" applyProtection="1">
      <alignment horizontal="center" textRotation="90" wrapText="1"/>
      <protection/>
    </xf>
    <xf numFmtId="0" fontId="12" fillId="39" borderId="11" xfId="0" applyFont="1" applyFill="1" applyBorder="1" applyAlignment="1" applyProtection="1">
      <alignment horizontal="center" textRotation="90"/>
      <protection/>
    </xf>
    <xf numFmtId="0" fontId="12" fillId="40" borderId="11" xfId="0" applyFont="1" applyFill="1" applyBorder="1" applyAlignment="1" applyProtection="1">
      <alignment textRotation="90"/>
      <protection/>
    </xf>
    <xf numFmtId="0" fontId="12" fillId="41" borderId="11" xfId="0" applyFont="1" applyFill="1" applyBorder="1" applyAlignment="1" applyProtection="1">
      <alignment textRotation="90"/>
      <protection/>
    </xf>
    <xf numFmtId="0" fontId="12" fillId="43" borderId="11" xfId="0" applyFont="1" applyFill="1" applyBorder="1" applyAlignment="1" applyProtection="1">
      <alignment textRotation="90"/>
      <protection/>
    </xf>
    <xf numFmtId="0" fontId="9" fillId="33" borderId="24" xfId="0" applyFont="1" applyFill="1" applyBorder="1" applyAlignment="1" applyProtection="1">
      <alignment horizontal="center"/>
      <protection/>
    </xf>
    <xf numFmtId="0" fontId="9" fillId="33" borderId="25" xfId="0" applyFont="1" applyFill="1" applyBorder="1" applyAlignment="1" applyProtection="1">
      <alignment horizontal="left"/>
      <protection/>
    </xf>
    <xf numFmtId="0" fontId="7" fillId="43" borderId="11" xfId="0" applyFont="1" applyFill="1" applyBorder="1" applyAlignment="1" applyProtection="1">
      <alignment textRotation="90"/>
      <protection/>
    </xf>
    <xf numFmtId="0" fontId="0" fillId="43" borderId="11" xfId="0" applyFill="1" applyBorder="1" applyAlignment="1" applyProtection="1">
      <alignment/>
      <protection/>
    </xf>
    <xf numFmtId="0" fontId="9" fillId="48" borderId="23" xfId="53" applyFont="1" applyFill="1" applyBorder="1" applyAlignment="1" applyProtection="1">
      <alignment horizontal="center" wrapText="1"/>
      <protection/>
    </xf>
    <xf numFmtId="0" fontId="9" fillId="48" borderId="11" xfId="53" applyFont="1" applyFill="1" applyBorder="1" applyAlignment="1" applyProtection="1">
      <alignment horizontal="center" wrapText="1"/>
      <protection/>
    </xf>
    <xf numFmtId="0" fontId="9" fillId="49" borderId="11" xfId="53" applyFont="1" applyFill="1" applyBorder="1" applyAlignment="1" applyProtection="1">
      <alignment horizontal="center" wrapText="1"/>
      <protection/>
    </xf>
    <xf numFmtId="0" fontId="9" fillId="43" borderId="11" xfId="0" applyFont="1" applyFill="1" applyBorder="1" applyAlignment="1" applyProtection="1">
      <alignment horizontal="center"/>
      <protection/>
    </xf>
    <xf numFmtId="0" fontId="9" fillId="33" borderId="26" xfId="0" applyFont="1" applyFill="1" applyBorder="1" applyAlignment="1" applyProtection="1">
      <alignment horizontal="center"/>
      <protection/>
    </xf>
    <xf numFmtId="0" fontId="9" fillId="33" borderId="27" xfId="0" applyFont="1" applyFill="1" applyBorder="1" applyAlignment="1" applyProtection="1">
      <alignment/>
      <protection/>
    </xf>
    <xf numFmtId="0" fontId="9" fillId="33" borderId="28" xfId="0" applyFont="1" applyFill="1" applyBorder="1" applyAlignment="1" applyProtection="1">
      <alignment horizontal="left"/>
      <protection/>
    </xf>
    <xf numFmtId="0" fontId="9" fillId="39" borderId="12" xfId="0" applyFont="1" applyFill="1" applyBorder="1" applyAlignment="1" applyProtection="1">
      <alignment horizontal="center"/>
      <protection/>
    </xf>
    <xf numFmtId="0" fontId="9" fillId="40" borderId="12" xfId="0" applyFont="1" applyFill="1" applyBorder="1" applyAlignment="1" applyProtection="1">
      <alignment horizontal="center"/>
      <protection/>
    </xf>
    <xf numFmtId="0" fontId="9" fillId="41" borderId="12" xfId="0" applyFont="1" applyFill="1" applyBorder="1" applyAlignment="1" applyProtection="1">
      <alignment horizontal="center"/>
      <protection/>
    </xf>
    <xf numFmtId="0" fontId="15" fillId="34" borderId="11" xfId="0" applyFont="1" applyFill="1" applyBorder="1" applyAlignment="1" applyProtection="1">
      <alignment horizontal="center"/>
      <protection/>
    </xf>
    <xf numFmtId="0" fontId="15" fillId="49" borderId="11" xfId="53" applyFont="1" applyFill="1" applyBorder="1" applyAlignment="1" applyProtection="1">
      <alignment horizontal="center" wrapText="1"/>
      <protection/>
    </xf>
    <xf numFmtId="0" fontId="15" fillId="41" borderId="11" xfId="0" applyFont="1" applyFill="1" applyBorder="1" applyAlignment="1" applyProtection="1">
      <alignment horizontal="center"/>
      <protection/>
    </xf>
    <xf numFmtId="0" fontId="15" fillId="40" borderId="11" xfId="0" applyFont="1" applyFill="1" applyBorder="1" applyAlignment="1" applyProtection="1">
      <alignment horizontal="center"/>
      <protection/>
    </xf>
    <xf numFmtId="0" fontId="15" fillId="50" borderId="11" xfId="0" applyFont="1" applyFill="1" applyBorder="1" applyAlignment="1">
      <alignment horizontal="center"/>
    </xf>
    <xf numFmtId="0" fontId="17" fillId="50" borderId="11" xfId="0" applyFont="1" applyFill="1" applyBorder="1" applyAlignment="1">
      <alignment horizontal="center"/>
    </xf>
    <xf numFmtId="0" fontId="0" fillId="34" borderId="0" xfId="0" applyFill="1" applyAlignment="1" applyProtection="1">
      <alignment/>
      <protection locked="0"/>
    </xf>
    <xf numFmtId="49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5" borderId="11" xfId="0" applyFill="1" applyBorder="1" applyAlignment="1" applyProtection="1">
      <alignment horizontal="center"/>
      <protection locked="0"/>
    </xf>
    <xf numFmtId="0" fontId="0" fillId="36" borderId="0" xfId="0" applyFill="1" applyAlignment="1">
      <alignment horizontal="center"/>
    </xf>
    <xf numFmtId="0" fontId="0" fillId="35" borderId="0" xfId="0" applyFill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/>
    </xf>
    <xf numFmtId="0" fontId="0" fillId="34" borderId="0" xfId="0" applyFill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1" fillId="36" borderId="29" xfId="0" applyFont="1" applyFill="1" applyBorder="1" applyAlignment="1" applyProtection="1">
      <alignment horizontal="center"/>
      <protection/>
    </xf>
    <xf numFmtId="0" fontId="11" fillId="36" borderId="0" xfId="0" applyFont="1" applyFill="1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 horizontal="center"/>
      <protection/>
    </xf>
    <xf numFmtId="0" fontId="1" fillId="36" borderId="13" xfId="0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 horizontal="left"/>
      <protection/>
    </xf>
    <xf numFmtId="0" fontId="1" fillId="36" borderId="11" xfId="0" applyFont="1" applyFill="1" applyBorder="1" applyAlignment="1" applyProtection="1">
      <alignment horizontal="left"/>
      <protection/>
    </xf>
    <xf numFmtId="0" fontId="1" fillId="36" borderId="13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horizontal="left"/>
      <protection/>
    </xf>
    <xf numFmtId="0" fontId="1" fillId="36" borderId="11" xfId="0" applyFont="1" applyFill="1" applyBorder="1" applyAlignment="1" applyProtection="1">
      <alignment horizontal="center"/>
      <protection/>
    </xf>
    <xf numFmtId="0" fontId="1" fillId="40" borderId="11" xfId="0" applyFont="1" applyFill="1" applyBorder="1" applyAlignment="1" applyProtection="1">
      <alignment horizontal="center"/>
      <protection/>
    </xf>
    <xf numFmtId="0" fontId="0" fillId="36" borderId="18" xfId="0" applyFill="1" applyBorder="1" applyAlignment="1" applyProtection="1">
      <alignment horizontal="center"/>
      <protection/>
    </xf>
    <xf numFmtId="0" fontId="13" fillId="37" borderId="0" xfId="0" applyFont="1" applyFill="1" applyBorder="1" applyAlignment="1">
      <alignment horizontal="center"/>
    </xf>
    <xf numFmtId="3" fontId="0" fillId="34" borderId="0" xfId="0" applyNumberFormat="1" applyFill="1" applyAlignment="1">
      <alignment/>
    </xf>
    <xf numFmtId="3" fontId="0" fillId="35" borderId="11" xfId="0" applyNumberFormat="1" applyFill="1" applyBorder="1" applyAlignment="1" applyProtection="1">
      <alignment/>
      <protection locked="0"/>
    </xf>
    <xf numFmtId="3" fontId="0" fillId="40" borderId="11" xfId="0" applyNumberFormat="1" applyFill="1" applyBorder="1" applyAlignment="1" applyProtection="1">
      <alignment/>
      <protection/>
    </xf>
    <xf numFmtId="3" fontId="0" fillId="35" borderId="13" xfId="0" applyNumberFormat="1" applyFill="1" applyBorder="1" applyAlignment="1" applyProtection="1">
      <alignment/>
      <protection locked="0"/>
    </xf>
    <xf numFmtId="3" fontId="0" fillId="35" borderId="18" xfId="0" applyNumberFormat="1" applyFill="1" applyBorder="1" applyAlignment="1" applyProtection="1">
      <alignment/>
      <protection locked="0"/>
    </xf>
    <xf numFmtId="0" fontId="22" fillId="36" borderId="11" xfId="0" applyFont="1" applyFill="1" applyBorder="1" applyAlignment="1" applyProtection="1">
      <alignment/>
      <protection/>
    </xf>
    <xf numFmtId="0" fontId="24" fillId="34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>
      <alignment horizontal="center"/>
    </xf>
    <xf numFmtId="0" fontId="26" fillId="33" borderId="30" xfId="0" applyFont="1" applyFill="1" applyBorder="1" applyAlignment="1">
      <alignment horizontal="center"/>
    </xf>
    <xf numFmtId="0" fontId="25" fillId="33" borderId="30" xfId="0" applyFont="1" applyFill="1" applyBorder="1" applyAlignment="1">
      <alignment/>
    </xf>
    <xf numFmtId="0" fontId="1" fillId="36" borderId="11" xfId="0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 wrapText="1"/>
      <protection/>
    </xf>
    <xf numFmtId="3" fontId="0" fillId="40" borderId="13" xfId="0" applyNumberForma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 horizontal="center" vertical="center"/>
      <protection/>
    </xf>
    <xf numFmtId="3" fontId="1" fillId="40" borderId="11" xfId="0" applyNumberFormat="1" applyFont="1" applyFill="1" applyBorder="1" applyAlignment="1" applyProtection="1">
      <alignment/>
      <protection/>
    </xf>
    <xf numFmtId="0" fontId="1" fillId="36" borderId="12" xfId="0" applyFont="1" applyFill="1" applyBorder="1" applyAlignment="1" applyProtection="1">
      <alignment/>
      <protection/>
    </xf>
    <xf numFmtId="0" fontId="1" fillId="36" borderId="21" xfId="0" applyFont="1" applyFill="1" applyBorder="1" applyAlignment="1" applyProtection="1">
      <alignment/>
      <protection/>
    </xf>
    <xf numFmtId="4" fontId="0" fillId="35" borderId="11" xfId="0" applyNumberFormat="1" applyFill="1" applyBorder="1" applyAlignment="1" applyProtection="1">
      <alignment/>
      <protection locked="0"/>
    </xf>
    <xf numFmtId="4" fontId="14" fillId="50" borderId="11" xfId="0" applyNumberFormat="1" applyFont="1" applyFill="1" applyBorder="1" applyAlignment="1" applyProtection="1">
      <alignment/>
      <protection/>
    </xf>
    <xf numFmtId="4" fontId="0" fillId="40" borderId="11" xfId="0" applyNumberFormat="1" applyFill="1" applyBorder="1" applyAlignment="1" applyProtection="1">
      <alignment/>
      <protection/>
    </xf>
    <xf numFmtId="3" fontId="14" fillId="50" borderId="11" xfId="0" applyNumberFormat="1" applyFont="1" applyFill="1" applyBorder="1" applyAlignment="1" applyProtection="1">
      <alignment/>
      <protection/>
    </xf>
    <xf numFmtId="3" fontId="14" fillId="51" borderId="11" xfId="0" applyNumberFormat="1" applyFont="1" applyFill="1" applyBorder="1" applyAlignment="1" applyProtection="1">
      <alignment/>
      <protection/>
    </xf>
    <xf numFmtId="4" fontId="14" fillId="51" borderId="11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49" fontId="0" fillId="34" borderId="0" xfId="0" applyNumberFormat="1" applyFill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49" fontId="0" fillId="34" borderId="0" xfId="0" applyNumberFormat="1" applyFill="1" applyAlignment="1">
      <alignment horizontal="left" vertical="center"/>
    </xf>
    <xf numFmtId="0" fontId="12" fillId="52" borderId="11" xfId="53" applyFont="1" applyFill="1" applyBorder="1" applyAlignment="1">
      <alignment horizontal="center" vertical="center" wrapText="1"/>
      <protection/>
    </xf>
    <xf numFmtId="0" fontId="12" fillId="53" borderId="11" xfId="0" applyFont="1" applyFill="1" applyBorder="1" applyAlignment="1">
      <alignment horizontal="center" vertical="center" wrapText="1"/>
    </xf>
    <xf numFmtId="0" fontId="12" fillId="53" borderId="11" xfId="0" applyFont="1" applyFill="1" applyBorder="1" applyAlignment="1">
      <alignment horizontal="center" vertical="center"/>
    </xf>
    <xf numFmtId="0" fontId="0" fillId="34" borderId="0" xfId="0" applyFill="1" applyAlignment="1" applyProtection="1">
      <alignment horizontal="center" vertical="center"/>
      <protection/>
    </xf>
    <xf numFmtId="0" fontId="23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2" fillId="52" borderId="11" xfId="53" applyFont="1" applyFill="1" applyBorder="1" applyAlignment="1" applyProtection="1">
      <alignment horizontal="center" vertical="center" wrapText="1"/>
      <protection/>
    </xf>
    <xf numFmtId="0" fontId="12" fillId="53" borderId="11" xfId="0" applyFont="1" applyFill="1" applyBorder="1" applyAlignment="1" applyProtection="1">
      <alignment horizontal="center" vertical="center" wrapText="1"/>
      <protection/>
    </xf>
    <xf numFmtId="0" fontId="12" fillId="53" borderId="11" xfId="0" applyFont="1" applyFill="1" applyBorder="1" applyAlignment="1" applyProtection="1">
      <alignment horizontal="center" vertical="center"/>
      <protection/>
    </xf>
    <xf numFmtId="0" fontId="15" fillId="36" borderId="11" xfId="0" applyFont="1" applyFill="1" applyBorder="1" applyAlignment="1" applyProtection="1">
      <alignment horizontal="center"/>
      <protection/>
    </xf>
    <xf numFmtId="0" fontId="15" fillId="54" borderId="11" xfId="53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3" fontId="0" fillId="34" borderId="0" xfId="0" applyNumberFormat="1" applyFill="1" applyBorder="1" applyAlignment="1" applyProtection="1">
      <alignment/>
      <protection/>
    </xf>
    <xf numFmtId="209" fontId="0" fillId="35" borderId="11" xfId="0" applyNumberFormat="1" applyFill="1" applyBorder="1" applyAlignment="1" applyProtection="1">
      <alignment/>
      <protection locked="0"/>
    </xf>
    <xf numFmtId="3" fontId="0" fillId="55" borderId="11" xfId="0" applyNumberFormat="1" applyFill="1" applyBorder="1" applyAlignment="1" applyProtection="1">
      <alignment/>
      <protection locked="0"/>
    </xf>
    <xf numFmtId="4" fontId="0" fillId="55" borderId="11" xfId="0" applyNumberFormat="1" applyFill="1" applyBorder="1" applyAlignment="1" applyProtection="1">
      <alignment/>
      <protection locked="0"/>
    </xf>
    <xf numFmtId="3" fontId="0" fillId="56" borderId="11" xfId="0" applyNumberFormat="1" applyFill="1" applyBorder="1" applyAlignment="1" applyProtection="1">
      <alignment/>
      <protection/>
    </xf>
    <xf numFmtId="4" fontId="0" fillId="56" borderId="11" xfId="0" applyNumberForma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 horizontal="left" vertical="center"/>
      <protection/>
    </xf>
    <xf numFmtId="0" fontId="0" fillId="57" borderId="18" xfId="0" applyFill="1" applyBorder="1" applyAlignment="1" applyProtection="1">
      <alignment horizontal="center"/>
      <protection/>
    </xf>
    <xf numFmtId="0" fontId="0" fillId="57" borderId="30" xfId="0" applyFill="1" applyBorder="1" applyAlignment="1" applyProtection="1">
      <alignment horizontal="center"/>
      <protection/>
    </xf>
    <xf numFmtId="3" fontId="0" fillId="57" borderId="23" xfId="0" applyNumberFormat="1" applyFill="1" applyBorder="1" applyAlignment="1" applyProtection="1">
      <alignment/>
      <protection/>
    </xf>
    <xf numFmtId="3" fontId="0" fillId="57" borderId="30" xfId="0" applyNumberForma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0" fillId="34" borderId="24" xfId="0" applyFill="1" applyBorder="1" applyAlignment="1" applyProtection="1">
      <alignment horizontal="center"/>
      <protection/>
    </xf>
    <xf numFmtId="0" fontId="1" fillId="36" borderId="11" xfId="0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left"/>
      <protection locked="0"/>
    </xf>
    <xf numFmtId="0" fontId="1" fillId="34" borderId="11" xfId="0" applyFont="1" applyFill="1" applyBorder="1" applyAlignment="1" applyProtection="1">
      <alignment horizontal="right"/>
      <protection locked="0"/>
    </xf>
    <xf numFmtId="4" fontId="0" fillId="40" borderId="11" xfId="0" applyNumberFormat="1" applyFill="1" applyBorder="1" applyAlignment="1" applyProtection="1">
      <alignment horizontal="right"/>
      <protection/>
    </xf>
    <xf numFmtId="4" fontId="0" fillId="56" borderId="11" xfId="0" applyNumberFormat="1" applyFill="1" applyBorder="1" applyAlignment="1" applyProtection="1">
      <alignment horizontal="right"/>
      <protection/>
    </xf>
    <xf numFmtId="4" fontId="14" fillId="51" borderId="11" xfId="0" applyNumberFormat="1" applyFont="1" applyFill="1" applyBorder="1" applyAlignment="1" applyProtection="1">
      <alignment horizontal="right"/>
      <protection/>
    </xf>
    <xf numFmtId="4" fontId="0" fillId="34" borderId="0" xfId="0" applyNumberFormat="1" applyFill="1" applyAlignment="1" applyProtection="1">
      <alignment horizontal="right"/>
      <protection/>
    </xf>
    <xf numFmtId="4" fontId="1" fillId="35" borderId="11" xfId="46" applyNumberFormat="1" applyFont="1" applyFill="1" applyBorder="1" applyAlignment="1" applyProtection="1">
      <alignment horizontal="right"/>
      <protection locked="0"/>
    </xf>
    <xf numFmtId="4" fontId="1" fillId="55" borderId="11" xfId="46" applyNumberFormat="1" applyFont="1" applyFill="1" applyBorder="1" applyAlignment="1" applyProtection="1">
      <alignment horizontal="right"/>
      <protection locked="0"/>
    </xf>
    <xf numFmtId="4" fontId="14" fillId="50" borderId="11" xfId="0" applyNumberFormat="1" applyFont="1" applyFill="1" applyBorder="1" applyAlignment="1" applyProtection="1">
      <alignment horizontal="right"/>
      <protection/>
    </xf>
    <xf numFmtId="4" fontId="1" fillId="40" borderId="11" xfId="46" applyNumberFormat="1" applyFont="1" applyFill="1" applyBorder="1" applyAlignment="1" applyProtection="1">
      <alignment horizontal="right"/>
      <protection/>
    </xf>
    <xf numFmtId="4" fontId="1" fillId="56" borderId="11" xfId="46" applyNumberFormat="1" applyFont="1" applyFill="1" applyBorder="1" applyAlignment="1" applyProtection="1">
      <alignment horizontal="right"/>
      <protection/>
    </xf>
    <xf numFmtId="4" fontId="0" fillId="35" borderId="11" xfId="46" applyNumberFormat="1" applyFont="1" applyFill="1" applyBorder="1" applyAlignment="1" applyProtection="1">
      <alignment horizontal="right"/>
      <protection locked="0"/>
    </xf>
    <xf numFmtId="4" fontId="0" fillId="55" borderId="11" xfId="46" applyNumberFormat="1" applyFont="1" applyFill="1" applyBorder="1" applyAlignment="1" applyProtection="1">
      <alignment horizontal="right"/>
      <protection locked="0"/>
    </xf>
    <xf numFmtId="4" fontId="0" fillId="40" borderId="11" xfId="46" applyNumberFormat="1" applyFont="1" applyFill="1" applyBorder="1" applyAlignment="1" applyProtection="1">
      <alignment horizontal="right"/>
      <protection/>
    </xf>
    <xf numFmtId="4" fontId="0" fillId="56" borderId="11" xfId="46" applyNumberFormat="1" applyFont="1" applyFill="1" applyBorder="1" applyAlignment="1" applyProtection="1">
      <alignment horizontal="right"/>
      <protection/>
    </xf>
    <xf numFmtId="4" fontId="0" fillId="34" borderId="0" xfId="0" applyNumberFormat="1" applyFill="1" applyAlignment="1">
      <alignment horizontal="right"/>
    </xf>
    <xf numFmtId="4" fontId="0" fillId="40" borderId="11" xfId="46" applyNumberFormat="1" applyFont="1" applyFill="1" applyBorder="1" applyAlignment="1">
      <alignment horizontal="right"/>
    </xf>
    <xf numFmtId="4" fontId="0" fillId="56" borderId="11" xfId="46" applyNumberFormat="1" applyFont="1" applyFill="1" applyBorder="1" applyAlignment="1">
      <alignment horizontal="right"/>
    </xf>
    <xf numFmtId="4" fontId="1" fillId="40" borderId="11" xfId="0" applyNumberFormat="1" applyFont="1" applyFill="1" applyBorder="1" applyAlignment="1">
      <alignment horizontal="right"/>
    </xf>
    <xf numFmtId="4" fontId="1" fillId="56" borderId="11" xfId="0" applyNumberFormat="1" applyFont="1" applyFill="1" applyBorder="1" applyAlignment="1">
      <alignment horizontal="right"/>
    </xf>
    <xf numFmtId="4" fontId="0" fillId="35" borderId="11" xfId="0" applyNumberFormat="1" applyFill="1" applyBorder="1" applyAlignment="1" applyProtection="1">
      <alignment horizontal="right"/>
      <protection locked="0"/>
    </xf>
    <xf numFmtId="4" fontId="0" fillId="55" borderId="11" xfId="0" applyNumberFormat="1" applyFill="1" applyBorder="1" applyAlignment="1" applyProtection="1">
      <alignment horizontal="right"/>
      <protection locked="0"/>
    </xf>
    <xf numFmtId="4" fontId="0" fillId="40" borderId="11" xfId="0" applyNumberFormat="1" applyFill="1" applyBorder="1" applyAlignment="1">
      <alignment horizontal="right"/>
    </xf>
    <xf numFmtId="4" fontId="0" fillId="56" borderId="11" xfId="0" applyNumberFormat="1" applyFill="1" applyBorder="1" applyAlignment="1">
      <alignment horizontal="right"/>
    </xf>
    <xf numFmtId="4" fontId="1" fillId="35" borderId="11" xfId="0" applyNumberFormat="1" applyFont="1" applyFill="1" applyBorder="1" applyAlignment="1" applyProtection="1">
      <alignment horizontal="right"/>
      <protection locked="0"/>
    </xf>
    <xf numFmtId="4" fontId="1" fillId="55" borderId="11" xfId="0" applyNumberFormat="1" applyFont="1" applyFill="1" applyBorder="1" applyAlignment="1" applyProtection="1">
      <alignment horizontal="right"/>
      <protection locked="0"/>
    </xf>
    <xf numFmtId="4" fontId="1" fillId="40" borderId="11" xfId="0" applyNumberFormat="1" applyFont="1" applyFill="1" applyBorder="1" applyAlignment="1">
      <alignment wrapText="1"/>
    </xf>
    <xf numFmtId="4" fontId="14" fillId="51" borderId="11" xfId="0" applyNumberFormat="1" applyFont="1" applyFill="1" applyBorder="1" applyAlignment="1">
      <alignment wrapText="1"/>
    </xf>
    <xf numFmtId="4" fontId="0" fillId="35" borderId="11" xfId="0" applyNumberFormat="1" applyFont="1" applyFill="1" applyBorder="1" applyAlignment="1" applyProtection="1">
      <alignment wrapText="1"/>
      <protection locked="0"/>
    </xf>
    <xf numFmtId="4" fontId="14" fillId="50" borderId="11" xfId="0" applyNumberFormat="1" applyFont="1" applyFill="1" applyBorder="1" applyAlignment="1">
      <alignment wrapText="1"/>
    </xf>
    <xf numFmtId="4" fontId="0" fillId="35" borderId="11" xfId="0" applyNumberFormat="1" applyFill="1" applyBorder="1" applyAlignment="1" applyProtection="1">
      <alignment wrapText="1"/>
      <protection locked="0"/>
    </xf>
    <xf numFmtId="4" fontId="0" fillId="34" borderId="0" xfId="0" applyNumberFormat="1" applyFill="1" applyAlignment="1">
      <alignment wrapText="1"/>
    </xf>
    <xf numFmtId="4" fontId="0" fillId="40" borderId="11" xfId="0" applyNumberFormat="1" applyFill="1" applyBorder="1" applyAlignment="1">
      <alignment wrapText="1"/>
    </xf>
    <xf numFmtId="4" fontId="1" fillId="34" borderId="0" xfId="0" applyNumberFormat="1" applyFont="1" applyFill="1" applyAlignment="1">
      <alignment wrapText="1"/>
    </xf>
    <xf numFmtId="4" fontId="1" fillId="35" borderId="11" xfId="0" applyNumberFormat="1" applyFont="1" applyFill="1" applyBorder="1" applyAlignment="1" applyProtection="1">
      <alignment wrapText="1"/>
      <protection locked="0"/>
    </xf>
    <xf numFmtId="0" fontId="1" fillId="41" borderId="11" xfId="0" applyFont="1" applyFill="1" applyBorder="1" applyAlignment="1" applyProtection="1">
      <alignment horizontal="center"/>
      <protection locked="0"/>
    </xf>
    <xf numFmtId="0" fontId="1" fillId="41" borderId="11" xfId="0" applyFont="1" applyFill="1" applyBorder="1" applyAlignment="1" applyProtection="1">
      <alignment horizontal="left"/>
      <protection locked="0"/>
    </xf>
    <xf numFmtId="0" fontId="1" fillId="41" borderId="11" xfId="0" applyFont="1" applyFill="1" applyBorder="1" applyAlignment="1" applyProtection="1">
      <alignment horizontal="right"/>
      <protection locked="0"/>
    </xf>
    <xf numFmtId="0" fontId="0" fillId="34" borderId="30" xfId="0" applyFill="1" applyBorder="1" applyAlignment="1" applyProtection="1">
      <alignment horizontal="center"/>
      <protection/>
    </xf>
    <xf numFmtId="0" fontId="1" fillId="34" borderId="30" xfId="0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 quotePrefix="1">
      <alignment horizontal="left" indent="2"/>
      <protection/>
    </xf>
    <xf numFmtId="0" fontId="1" fillId="34" borderId="30" xfId="0" applyFont="1" applyFill="1" applyBorder="1" applyAlignment="1" applyProtection="1">
      <alignment horizontal="left"/>
      <protection/>
    </xf>
    <xf numFmtId="3" fontId="0" fillId="34" borderId="30" xfId="0" applyNumberForma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 locked="0"/>
    </xf>
    <xf numFmtId="4" fontId="0" fillId="34" borderId="0" xfId="0" applyNumberForma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1" fillId="36" borderId="11" xfId="0" applyFont="1" applyFill="1" applyBorder="1" applyAlignment="1" applyProtection="1" quotePrefix="1">
      <alignment/>
      <protection/>
    </xf>
    <xf numFmtId="0" fontId="1" fillId="34" borderId="24" xfId="0" applyFont="1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3" fontId="0" fillId="40" borderId="11" xfId="0" applyNumberFormat="1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/>
      <protection/>
    </xf>
    <xf numFmtId="3" fontId="0" fillId="34" borderId="22" xfId="0" applyNumberFormat="1" applyFill="1" applyBorder="1" applyAlignment="1" applyProtection="1">
      <alignment/>
      <protection/>
    </xf>
    <xf numFmtId="3" fontId="1" fillId="34" borderId="0" xfId="0" applyNumberFormat="1" applyFont="1" applyFill="1" applyBorder="1" applyAlignment="1" applyProtection="1">
      <alignment horizontal="center"/>
      <protection/>
    </xf>
    <xf numFmtId="209" fontId="0" fillId="34" borderId="0" xfId="0" applyNumberFormat="1" applyFill="1" applyBorder="1" applyAlignment="1" applyProtection="1">
      <alignment/>
      <protection/>
    </xf>
    <xf numFmtId="3" fontId="0" fillId="35" borderId="11" xfId="0" applyNumberFormat="1" applyFill="1" applyBorder="1" applyAlignment="1" applyProtection="1">
      <alignment/>
      <protection locked="0"/>
    </xf>
    <xf numFmtId="0" fontId="1" fillId="36" borderId="11" xfId="0" applyFont="1" applyFill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/>
    </xf>
    <xf numFmtId="0" fontId="0" fillId="36" borderId="11" xfId="0" applyFont="1" applyFill="1" applyBorder="1" applyAlignment="1">
      <alignment horizontal="left" indent="1"/>
    </xf>
    <xf numFmtId="0" fontId="0" fillId="36" borderId="11" xfId="0" applyFont="1" applyFill="1" applyBorder="1" applyAlignment="1">
      <alignment horizontal="left" indent="2"/>
    </xf>
    <xf numFmtId="4" fontId="0" fillId="35" borderId="11" xfId="0" applyNumberFormat="1" applyFont="1" applyFill="1" applyBorder="1" applyAlignment="1" applyProtection="1">
      <alignment horizontal="right"/>
      <protection locked="0"/>
    </xf>
    <xf numFmtId="4" fontId="0" fillId="55" borderId="11" xfId="0" applyNumberFormat="1" applyFont="1" applyFill="1" applyBorder="1" applyAlignment="1" applyProtection="1">
      <alignment horizontal="right"/>
      <protection locked="0"/>
    </xf>
    <xf numFmtId="0" fontId="1" fillId="36" borderId="31" xfId="0" applyFont="1" applyFill="1" applyBorder="1" applyAlignment="1" applyProtection="1">
      <alignment horizontal="center" vertical="center" wrapText="1"/>
      <protection/>
    </xf>
    <xf numFmtId="0" fontId="1" fillId="36" borderId="3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_ACTIVITEITEN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2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8</xdr:row>
      <xdr:rowOff>161925</xdr:rowOff>
    </xdr:from>
    <xdr:to>
      <xdr:col>2</xdr:col>
      <xdr:colOff>266700</xdr:colOff>
      <xdr:row>10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533525"/>
          <a:ext cx="257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13</xdr:row>
      <xdr:rowOff>57150</xdr:rowOff>
    </xdr:from>
    <xdr:to>
      <xdr:col>1</xdr:col>
      <xdr:colOff>47625</xdr:colOff>
      <xdr:row>15</xdr:row>
      <xdr:rowOff>85725</xdr:rowOff>
    </xdr:to>
    <xdr:pic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2900" y="2257425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13</xdr:row>
      <xdr:rowOff>47625</xdr:rowOff>
    </xdr:from>
    <xdr:to>
      <xdr:col>2</xdr:col>
      <xdr:colOff>1381125</xdr:colOff>
      <xdr:row>15</xdr:row>
      <xdr:rowOff>66675</xdr:rowOff>
    </xdr:to>
    <xdr:pic>
      <xdr:nvPicPr>
        <xdr:cNvPr id="3" name="CommandButton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819650" y="224790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13</xdr:row>
      <xdr:rowOff>47625</xdr:rowOff>
    </xdr:from>
    <xdr:to>
      <xdr:col>1</xdr:col>
      <xdr:colOff>2771775</xdr:colOff>
      <xdr:row>15</xdr:row>
      <xdr:rowOff>66675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181225" y="2247900"/>
          <a:ext cx="2038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3124200</xdr:colOff>
      <xdr:row>0</xdr:row>
      <xdr:rowOff>152400</xdr:rowOff>
    </xdr:from>
    <xdr:to>
      <xdr:col>2</xdr:col>
      <xdr:colOff>1543050</xdr:colOff>
      <xdr:row>5</xdr:row>
      <xdr:rowOff>0</xdr:rowOff>
    </xdr:to>
    <xdr:pic>
      <xdr:nvPicPr>
        <xdr:cNvPr id="5" name="Afbeelding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0" y="152400"/>
          <a:ext cx="1562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0</xdr:rowOff>
    </xdr:from>
    <xdr:to>
      <xdr:col>1</xdr:col>
      <xdr:colOff>190500</xdr:colOff>
      <xdr:row>4</xdr:row>
      <xdr:rowOff>142875</xdr:rowOff>
    </xdr:to>
    <xdr:pic>
      <xdr:nvPicPr>
        <xdr:cNvPr id="6" name="Afbeelding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228600"/>
          <a:ext cx="1504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213</xdr:row>
      <xdr:rowOff>66675</xdr:rowOff>
    </xdr:from>
    <xdr:to>
      <xdr:col>4</xdr:col>
      <xdr:colOff>1228725</xdr:colOff>
      <xdr:row>218</xdr:row>
      <xdr:rowOff>66675</xdr:rowOff>
    </xdr:to>
    <xdr:sp>
      <xdr:nvSpPr>
        <xdr:cNvPr id="1" name="AutoShape 8"/>
        <xdr:cNvSpPr>
          <a:spLocks/>
        </xdr:cNvSpPr>
      </xdr:nvSpPr>
      <xdr:spPr>
        <a:xfrm>
          <a:off x="4552950" y="5800725"/>
          <a:ext cx="1200150" cy="809625"/>
        </a:xfrm>
        <a:prstGeom prst="upArrowCallout">
          <a:avLst>
            <a:gd name="adj1" fmla="val -40550"/>
            <a:gd name="adj2" fmla="val -28162"/>
            <a:gd name="adj3" fmla="val -12203"/>
          </a:avLst>
        </a:prstGeom>
        <a:solidFill>
          <a:srgbClr val="FFB1B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Cellen met rode driehoekjes bevatten extra uitleg.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208</xdr:row>
      <xdr:rowOff>114300</xdr:rowOff>
    </xdr:from>
    <xdr:to>
      <xdr:col>4</xdr:col>
      <xdr:colOff>1228725</xdr:colOff>
      <xdr:row>214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4543425" y="5162550"/>
          <a:ext cx="1200150" cy="809625"/>
        </a:xfrm>
        <a:prstGeom prst="upArrowCallout">
          <a:avLst>
            <a:gd name="adj1" fmla="val -40550"/>
            <a:gd name="adj2" fmla="val -28162"/>
            <a:gd name="adj3" fmla="val -12203"/>
          </a:avLst>
        </a:prstGeom>
        <a:solidFill>
          <a:srgbClr val="FFB1B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Cellen met rode driehoekjes bevatten extra uitleg.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1"/>
  <sheetViews>
    <sheetView showGridLines="0" showRowColHeaders="0" tabSelected="1" showOutlineSymbols="0" zoomScalePageLayoutView="0" workbookViewId="0" topLeftCell="A1">
      <selection activeCell="A21" sqref="A21"/>
    </sheetView>
  </sheetViews>
  <sheetFormatPr defaultColWidth="0" defaultRowHeight="12.75"/>
  <cols>
    <col min="1" max="1" width="21.7109375" style="2" customWidth="1"/>
    <col min="2" max="2" width="47.140625" style="1" customWidth="1"/>
    <col min="3" max="3" width="25.57421875" style="1" customWidth="1"/>
    <col min="4" max="16384" width="9.140625" style="1" hidden="1" customWidth="1"/>
  </cols>
  <sheetData>
    <row r="1" spans="1:2" ht="18">
      <c r="A1" s="3"/>
      <c r="B1" s="6"/>
    </row>
    <row r="2" ht="12.75"/>
    <row r="3" ht="12.75">
      <c r="B3" s="2"/>
    </row>
    <row r="4" ht="12.75"/>
    <row r="5" ht="12.75">
      <c r="B5" s="2"/>
    </row>
    <row r="6" ht="12.75">
      <c r="B6" s="2"/>
    </row>
    <row r="7" ht="12.75">
      <c r="A7" s="4"/>
    </row>
    <row r="8" ht="13.5" thickBot="1"/>
    <row r="9" spans="1:2" ht="13.5" thickBot="1">
      <c r="A9" s="7" t="s">
        <v>75</v>
      </c>
      <c r="B9" s="5">
        <v>2021</v>
      </c>
    </row>
    <row r="10" spans="1:2" ht="13.5" thickBot="1">
      <c r="A10" s="7" t="s">
        <v>76</v>
      </c>
      <c r="B10" s="5" t="s">
        <v>1</v>
      </c>
    </row>
    <row r="11" ht="12.75"/>
    <row r="14" ht="12.75"/>
    <row r="15" ht="12.75"/>
    <row r="16" ht="12.75"/>
    <row r="17" spans="2:3" ht="12.75">
      <c r="B17" s="193"/>
      <c r="C17" s="193"/>
    </row>
    <row r="21" spans="1:3" s="196" customFormat="1" ht="12.75">
      <c r="A21" s="195" t="s">
        <v>790</v>
      </c>
      <c r="B21" s="194" t="s">
        <v>390</v>
      </c>
      <c r="C21" s="195" t="s">
        <v>365</v>
      </c>
    </row>
  </sheetData>
  <sheetProtection password="DFD9" sheet="1"/>
  <printOptions/>
  <pageMargins left="0.75" right="0.75" top="1" bottom="1" header="0.5" footer="0.5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2:F13"/>
  <sheetViews>
    <sheetView showRowColHeaders="0" zoomScalePageLayoutView="0" workbookViewId="0" topLeftCell="A1">
      <selection activeCell="E5" sqref="E5"/>
    </sheetView>
  </sheetViews>
  <sheetFormatPr defaultColWidth="0" defaultRowHeight="12.75"/>
  <cols>
    <col min="1" max="1" width="2.28125" style="168" customWidth="1"/>
    <col min="2" max="2" width="6.7109375" style="166" customWidth="1"/>
    <col min="3" max="3" width="47.8515625" style="168" customWidth="1"/>
    <col min="4" max="4" width="7.28125" style="166" hidden="1" customWidth="1"/>
    <col min="5" max="5" width="18.7109375" style="168" customWidth="1"/>
    <col min="6" max="6" width="4.421875" style="169" customWidth="1"/>
    <col min="7" max="7" width="9.421875" style="168" hidden="1" customWidth="1"/>
    <col min="8" max="8" width="10.421875" style="168" hidden="1" customWidth="1"/>
    <col min="9" max="16384" width="0" style="168" hidden="1" customWidth="1"/>
  </cols>
  <sheetData>
    <row r="2" ht="15">
      <c r="C2" s="167" t="s">
        <v>41</v>
      </c>
    </row>
    <row r="3" ht="13.5" thickBot="1"/>
    <row r="4" ht="14.25" thickBot="1" thickTop="1">
      <c r="C4" s="170" t="s">
        <v>166</v>
      </c>
    </row>
    <row r="5" spans="2:6" ht="13.5" thickTop="1">
      <c r="B5" s="172">
        <v>9531</v>
      </c>
      <c r="C5" s="177" t="s">
        <v>180</v>
      </c>
      <c r="D5" s="166">
        <v>9531</v>
      </c>
      <c r="E5" s="187">
        <v>0</v>
      </c>
      <c r="F5" s="169" t="s">
        <v>162</v>
      </c>
    </row>
    <row r="6" spans="2:6" ht="12.75">
      <c r="B6" s="172">
        <v>9534</v>
      </c>
      <c r="C6" s="174" t="s">
        <v>383</v>
      </c>
      <c r="D6" s="166">
        <v>9534</v>
      </c>
      <c r="E6" s="229">
        <v>0</v>
      </c>
      <c r="F6" s="169" t="s">
        <v>399</v>
      </c>
    </row>
    <row r="7" spans="2:6" ht="12.75">
      <c r="B7" s="172">
        <v>9543</v>
      </c>
      <c r="C7" s="174" t="s">
        <v>178</v>
      </c>
      <c r="D7" s="166">
        <v>9543</v>
      </c>
      <c r="E7" s="187">
        <v>0</v>
      </c>
      <c r="F7" s="169" t="s">
        <v>162</v>
      </c>
    </row>
    <row r="8" spans="2:6" ht="12.75">
      <c r="B8" s="172">
        <v>9544</v>
      </c>
      <c r="C8" s="174" t="s">
        <v>178</v>
      </c>
      <c r="D8" s="166">
        <v>9544</v>
      </c>
      <c r="E8" s="187">
        <v>0</v>
      </c>
      <c r="F8" s="169" t="s">
        <v>399</v>
      </c>
    </row>
    <row r="9" spans="2:5" ht="12.75">
      <c r="B9" s="172">
        <v>9550</v>
      </c>
      <c r="C9" s="174" t="s">
        <v>167</v>
      </c>
      <c r="D9" s="166">
        <v>9550</v>
      </c>
      <c r="E9" s="187">
        <v>0</v>
      </c>
    </row>
    <row r="10" spans="2:5" ht="12.75">
      <c r="B10" s="172">
        <v>9551</v>
      </c>
      <c r="C10" s="174" t="s">
        <v>168</v>
      </c>
      <c r="D10" s="166">
        <v>9551</v>
      </c>
      <c r="E10" s="187">
        <v>0</v>
      </c>
    </row>
    <row r="11" spans="2:6" ht="12.75">
      <c r="B11" s="172">
        <v>9552</v>
      </c>
      <c r="C11" s="174" t="s">
        <v>169</v>
      </c>
      <c r="D11" s="166">
        <v>9552</v>
      </c>
      <c r="E11" s="204">
        <v>0</v>
      </c>
      <c r="F11" s="169" t="s">
        <v>399</v>
      </c>
    </row>
    <row r="12" spans="2:6" ht="12.75">
      <c r="B12" s="172">
        <v>9553</v>
      </c>
      <c r="C12" s="174" t="s">
        <v>444</v>
      </c>
      <c r="D12" s="166">
        <v>9553</v>
      </c>
      <c r="E12" s="187">
        <v>0</v>
      </c>
      <c r="F12" s="169" t="s">
        <v>399</v>
      </c>
    </row>
    <row r="13" spans="2:6" ht="12.75">
      <c r="B13" s="172">
        <v>9554</v>
      </c>
      <c r="C13" s="174" t="s">
        <v>445</v>
      </c>
      <c r="D13" s="166">
        <v>9554</v>
      </c>
      <c r="E13" s="187">
        <v>0</v>
      </c>
      <c r="F13" s="169" t="s">
        <v>399</v>
      </c>
    </row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</sheetData>
  <sheetProtection password="DFD9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F22"/>
  <sheetViews>
    <sheetView showGridLines="0" showRowColHeaders="0" zoomScalePageLayoutView="0" workbookViewId="0" topLeftCell="A1">
      <selection activeCell="E5" sqref="E5"/>
    </sheetView>
  </sheetViews>
  <sheetFormatPr defaultColWidth="0" defaultRowHeight="12.75"/>
  <cols>
    <col min="1" max="1" width="2.28125" style="168" customWidth="1"/>
    <col min="2" max="2" width="6.7109375" style="166" customWidth="1"/>
    <col min="3" max="3" width="47.421875" style="168" customWidth="1"/>
    <col min="4" max="4" width="0.9921875" style="166" hidden="1" customWidth="1"/>
    <col min="5" max="5" width="20.7109375" style="168" customWidth="1"/>
    <col min="6" max="6" width="5.140625" style="169" customWidth="1"/>
    <col min="7" max="7" width="9.421875" style="168" hidden="1" customWidth="1"/>
    <col min="8" max="8" width="10.421875" style="168" hidden="1" customWidth="1"/>
    <col min="9" max="16384" width="0" style="168" hidden="1" customWidth="1"/>
  </cols>
  <sheetData>
    <row r="2" ht="15">
      <c r="C2" s="167" t="s">
        <v>41</v>
      </c>
    </row>
    <row r="3" ht="13.5" thickBot="1"/>
    <row r="4" ht="14.25" thickBot="1" thickTop="1">
      <c r="C4" s="170" t="s">
        <v>161</v>
      </c>
    </row>
    <row r="5" spans="2:5" ht="13.5" thickTop="1">
      <c r="B5" s="172">
        <v>9500</v>
      </c>
      <c r="C5" s="173" t="s">
        <v>37</v>
      </c>
      <c r="D5" s="166">
        <v>9500</v>
      </c>
      <c r="E5" s="187">
        <v>0</v>
      </c>
    </row>
    <row r="6" spans="2:5" ht="12.75">
      <c r="B6" s="172">
        <v>9501</v>
      </c>
      <c r="C6" s="174" t="s">
        <v>40</v>
      </c>
      <c r="D6" s="166">
        <v>9501</v>
      </c>
      <c r="E6" s="187">
        <v>0</v>
      </c>
    </row>
    <row r="7" spans="2:5" ht="12.75">
      <c r="B7" s="172">
        <v>9503</v>
      </c>
      <c r="C7" s="174" t="s">
        <v>42</v>
      </c>
      <c r="D7" s="166">
        <v>9503</v>
      </c>
      <c r="E7" s="187">
        <v>0</v>
      </c>
    </row>
    <row r="8" spans="2:6" ht="12.75">
      <c r="B8" s="172">
        <v>9505</v>
      </c>
      <c r="C8" s="174" t="s">
        <v>152</v>
      </c>
      <c r="D8" s="166">
        <v>9505</v>
      </c>
      <c r="E8" s="187">
        <v>0</v>
      </c>
      <c r="F8" s="169" t="s">
        <v>399</v>
      </c>
    </row>
    <row r="9" spans="2:5" ht="12.75">
      <c r="B9" s="172">
        <v>9507</v>
      </c>
      <c r="C9" s="174" t="s">
        <v>43</v>
      </c>
      <c r="D9" s="166">
        <v>9507</v>
      </c>
      <c r="E9" s="187">
        <v>0</v>
      </c>
    </row>
    <row r="10" spans="2:6" ht="12.75">
      <c r="B10" s="172">
        <v>9511</v>
      </c>
      <c r="C10" s="174" t="s">
        <v>181</v>
      </c>
      <c r="D10" s="166">
        <v>9511</v>
      </c>
      <c r="E10" s="187">
        <v>0</v>
      </c>
      <c r="F10" s="169" t="s">
        <v>153</v>
      </c>
    </row>
    <row r="11" spans="2:6" ht="12.75">
      <c r="B11" s="172">
        <v>9530</v>
      </c>
      <c r="C11" s="174" t="s">
        <v>385</v>
      </c>
      <c r="D11" s="166">
        <v>9530</v>
      </c>
      <c r="E11" s="187">
        <v>0</v>
      </c>
      <c r="F11" s="169" t="s">
        <v>162</v>
      </c>
    </row>
    <row r="12" spans="2:6" ht="12.75">
      <c r="B12" s="172">
        <v>9532</v>
      </c>
      <c r="C12" s="174" t="s">
        <v>386</v>
      </c>
      <c r="D12" s="166">
        <v>9532</v>
      </c>
      <c r="E12" s="187">
        <v>0</v>
      </c>
      <c r="F12" s="169" t="s">
        <v>162</v>
      </c>
    </row>
    <row r="13" spans="2:6" ht="12.75">
      <c r="B13" s="172">
        <v>9533</v>
      </c>
      <c r="C13" s="174" t="s">
        <v>384</v>
      </c>
      <c r="D13" s="166">
        <v>9533</v>
      </c>
      <c r="E13" s="229">
        <v>0</v>
      </c>
      <c r="F13" s="169" t="s">
        <v>399</v>
      </c>
    </row>
    <row r="14" spans="2:6" ht="12.75">
      <c r="B14" s="172">
        <v>9535</v>
      </c>
      <c r="C14" s="174" t="s">
        <v>176</v>
      </c>
      <c r="D14" s="166">
        <v>9535</v>
      </c>
      <c r="E14" s="187">
        <v>0</v>
      </c>
      <c r="F14" s="169" t="s">
        <v>162</v>
      </c>
    </row>
    <row r="15" spans="2:6" ht="12.75">
      <c r="B15" s="172">
        <v>9536</v>
      </c>
      <c r="C15" s="174" t="s">
        <v>176</v>
      </c>
      <c r="D15" s="166">
        <v>9536</v>
      </c>
      <c r="E15" s="187">
        <v>0</v>
      </c>
      <c r="F15" s="169" t="s">
        <v>399</v>
      </c>
    </row>
    <row r="16" spans="2:5" ht="12.75">
      <c r="B16" s="172">
        <v>9545</v>
      </c>
      <c r="C16" s="174" t="s">
        <v>155</v>
      </c>
      <c r="D16" s="166">
        <v>9545</v>
      </c>
      <c r="E16" s="187">
        <v>0</v>
      </c>
    </row>
    <row r="17" spans="2:6" ht="12.75">
      <c r="B17" s="172">
        <v>9537</v>
      </c>
      <c r="C17" s="174" t="s">
        <v>182</v>
      </c>
      <c r="D17" s="166">
        <v>9537</v>
      </c>
      <c r="E17" s="187">
        <v>0</v>
      </c>
      <c r="F17" s="169" t="s">
        <v>399</v>
      </c>
    </row>
    <row r="18" spans="2:5" ht="12.75">
      <c r="B18" s="172">
        <v>9538</v>
      </c>
      <c r="C18" s="174" t="s">
        <v>163</v>
      </c>
      <c r="D18" s="166">
        <v>9538</v>
      </c>
      <c r="E18" s="187">
        <v>0</v>
      </c>
    </row>
    <row r="19" spans="2:5" ht="12.75">
      <c r="B19" s="172">
        <v>9539</v>
      </c>
      <c r="C19" s="174" t="s">
        <v>164</v>
      </c>
      <c r="D19" s="166">
        <v>9539</v>
      </c>
      <c r="E19" s="187">
        <v>0</v>
      </c>
    </row>
    <row r="20" spans="2:6" ht="12.75">
      <c r="B20" s="172">
        <v>9540</v>
      </c>
      <c r="C20" s="174" t="s">
        <v>165</v>
      </c>
      <c r="D20" s="166">
        <v>9540</v>
      </c>
      <c r="E20" s="204">
        <v>0</v>
      </c>
      <c r="F20" s="169" t="s">
        <v>399</v>
      </c>
    </row>
    <row r="21" spans="2:6" ht="12.75">
      <c r="B21" s="172">
        <v>9541</v>
      </c>
      <c r="C21" s="174" t="s">
        <v>446</v>
      </c>
      <c r="D21" s="166">
        <v>9541</v>
      </c>
      <c r="E21" s="187">
        <v>0</v>
      </c>
      <c r="F21" s="169" t="s">
        <v>399</v>
      </c>
    </row>
    <row r="22" spans="2:6" ht="12.75">
      <c r="B22" s="172">
        <v>9542</v>
      </c>
      <c r="C22" s="174" t="s">
        <v>447</v>
      </c>
      <c r="D22" s="166">
        <v>9542</v>
      </c>
      <c r="E22" s="187">
        <v>0</v>
      </c>
      <c r="F22" s="169" t="s">
        <v>399</v>
      </c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</sheetData>
  <sheetProtection password="DFD9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2:F34"/>
  <sheetViews>
    <sheetView showRowColHeaders="0" zoomScalePageLayoutView="0" workbookViewId="0" topLeftCell="A1">
      <selection activeCell="E5" sqref="E5"/>
    </sheetView>
  </sheetViews>
  <sheetFormatPr defaultColWidth="0" defaultRowHeight="12.75"/>
  <cols>
    <col min="1" max="1" width="2.28125" style="168" customWidth="1"/>
    <col min="2" max="2" width="6.7109375" style="166" customWidth="1"/>
    <col min="3" max="3" width="58.8515625" style="168" customWidth="1"/>
    <col min="4" max="4" width="44.57421875" style="168" hidden="1" customWidth="1"/>
    <col min="5" max="5" width="18.7109375" style="168" customWidth="1"/>
    <col min="6" max="6" width="6.421875" style="169" customWidth="1"/>
    <col min="7" max="23" width="20.7109375" style="168" hidden="1" customWidth="1"/>
    <col min="24" max="16384" width="0" style="168" hidden="1" customWidth="1"/>
  </cols>
  <sheetData>
    <row r="1" ht="12.75"/>
    <row r="2" spans="3:4" ht="15.75">
      <c r="C2" s="167" t="s">
        <v>382</v>
      </c>
      <c r="D2" s="167"/>
    </row>
    <row r="3" ht="13.5" thickBot="1"/>
    <row r="4" spans="3:4" ht="14.25" thickBot="1" thickTop="1">
      <c r="C4" s="170" t="s">
        <v>481</v>
      </c>
      <c r="D4" s="171"/>
    </row>
    <row r="5" spans="2:5" ht="12.75" customHeight="1" thickTop="1">
      <c r="B5" s="172">
        <v>9200</v>
      </c>
      <c r="C5" s="177" t="s">
        <v>37</v>
      </c>
      <c r="D5" s="177"/>
      <c r="E5" s="187">
        <v>0</v>
      </c>
    </row>
    <row r="6" spans="2:5" ht="12.75">
      <c r="B6" s="172">
        <v>9201</v>
      </c>
      <c r="C6" s="174" t="s">
        <v>458</v>
      </c>
      <c r="D6" s="174"/>
      <c r="E6" s="187">
        <v>0</v>
      </c>
    </row>
    <row r="7" spans="2:5" ht="12.75">
      <c r="B7" s="172">
        <v>9202</v>
      </c>
      <c r="C7" s="174" t="s">
        <v>459</v>
      </c>
      <c r="D7" s="174"/>
      <c r="E7" s="187">
        <v>0</v>
      </c>
    </row>
    <row r="8" spans="2:5" ht="12.75">
      <c r="B8" s="172">
        <v>9206</v>
      </c>
      <c r="C8" s="174" t="s">
        <v>460</v>
      </c>
      <c r="D8" s="174"/>
      <c r="E8" s="187">
        <v>0</v>
      </c>
    </row>
    <row r="9" spans="2:5" ht="12.75">
      <c r="B9" s="172">
        <v>9207</v>
      </c>
      <c r="C9" s="174" t="s">
        <v>461</v>
      </c>
      <c r="D9" s="174"/>
      <c r="E9" s="187">
        <v>0</v>
      </c>
    </row>
    <row r="10" spans="2:5" ht="12.75">
      <c r="B10" s="172">
        <v>9208</v>
      </c>
      <c r="C10" s="174" t="s">
        <v>553</v>
      </c>
      <c r="D10" s="174"/>
      <c r="E10" s="187">
        <v>0</v>
      </c>
    </row>
    <row r="11" spans="2:6" ht="12.75">
      <c r="B11" s="172">
        <v>9209</v>
      </c>
      <c r="C11" s="174" t="s">
        <v>462</v>
      </c>
      <c r="D11" s="174"/>
      <c r="E11" s="187">
        <v>0</v>
      </c>
      <c r="F11" s="169" t="s">
        <v>154</v>
      </c>
    </row>
    <row r="12" spans="2:6" ht="12.75">
      <c r="B12" s="172">
        <v>9210</v>
      </c>
      <c r="C12" s="174" t="s">
        <v>565</v>
      </c>
      <c r="D12" s="174"/>
      <c r="E12" s="187">
        <v>0</v>
      </c>
      <c r="F12" s="169" t="s">
        <v>399</v>
      </c>
    </row>
    <row r="13" spans="2:5" ht="12.75">
      <c r="B13" s="282"/>
      <c r="C13" s="283"/>
      <c r="D13" s="283"/>
      <c r="E13" s="286"/>
    </row>
    <row r="14" spans="2:6" ht="12.75">
      <c r="B14" s="172">
        <v>9211</v>
      </c>
      <c r="C14" s="174" t="s">
        <v>463</v>
      </c>
      <c r="D14" s="174"/>
      <c r="E14" s="187">
        <v>0</v>
      </c>
      <c r="F14" s="169" t="s">
        <v>153</v>
      </c>
    </row>
    <row r="15" spans="2:6" ht="12.75">
      <c r="B15" s="172">
        <v>9212</v>
      </c>
      <c r="C15" s="174" t="s">
        <v>464</v>
      </c>
      <c r="D15" s="174"/>
      <c r="E15" s="187">
        <v>0</v>
      </c>
      <c r="F15" s="169" t="s">
        <v>153</v>
      </c>
    </row>
    <row r="16" spans="2:6" ht="12.75">
      <c r="B16" s="172">
        <v>9213</v>
      </c>
      <c r="C16" s="174" t="s">
        <v>465</v>
      </c>
      <c r="D16" s="174"/>
      <c r="E16" s="187">
        <v>0</v>
      </c>
      <c r="F16" s="169" t="s">
        <v>153</v>
      </c>
    </row>
    <row r="17" spans="2:6" ht="12.75">
      <c r="B17" s="172">
        <v>9214</v>
      </c>
      <c r="C17" s="174" t="s">
        <v>466</v>
      </c>
      <c r="D17" s="174"/>
      <c r="E17" s="187">
        <v>0</v>
      </c>
      <c r="F17" s="169" t="s">
        <v>153</v>
      </c>
    </row>
    <row r="18" spans="2:5" ht="12.75">
      <c r="B18" s="282"/>
      <c r="C18" s="283"/>
      <c r="D18" s="283"/>
      <c r="E18" s="286"/>
    </row>
    <row r="19" spans="2:6" ht="12.75">
      <c r="B19" s="172">
        <v>9220</v>
      </c>
      <c r="C19" s="174" t="s">
        <v>474</v>
      </c>
      <c r="D19" s="174"/>
      <c r="E19" s="188">
        <f>SUM(E20:E22)</f>
        <v>0</v>
      </c>
      <c r="F19" s="169" t="s">
        <v>154</v>
      </c>
    </row>
    <row r="20" spans="2:6" ht="12.75">
      <c r="B20" s="172">
        <v>9221</v>
      </c>
      <c r="C20" s="284" t="s">
        <v>475</v>
      </c>
      <c r="D20" s="174"/>
      <c r="E20" s="187">
        <v>0</v>
      </c>
      <c r="F20" s="169" t="s">
        <v>154</v>
      </c>
    </row>
    <row r="21" spans="2:6" ht="12.75">
      <c r="B21" s="172">
        <v>9222</v>
      </c>
      <c r="C21" s="284" t="s">
        <v>543</v>
      </c>
      <c r="D21" s="174"/>
      <c r="E21" s="187">
        <v>0</v>
      </c>
      <c r="F21" s="169" t="s">
        <v>154</v>
      </c>
    </row>
    <row r="22" spans="2:6" ht="12.75">
      <c r="B22" s="172">
        <v>9223</v>
      </c>
      <c r="C22" s="284" t="s">
        <v>476</v>
      </c>
      <c r="D22" s="174"/>
      <c r="E22" s="187">
        <v>0</v>
      </c>
      <c r="F22" s="169" t="s">
        <v>154</v>
      </c>
    </row>
    <row r="23" spans="2:6" ht="12.75">
      <c r="B23" s="172">
        <v>9225</v>
      </c>
      <c r="C23" s="174" t="s">
        <v>477</v>
      </c>
      <c r="D23" s="174"/>
      <c r="E23" s="188">
        <f>SUM(E24:E27)</f>
        <v>0</v>
      </c>
      <c r="F23" s="169" t="s">
        <v>154</v>
      </c>
    </row>
    <row r="24" spans="2:6" ht="12.75">
      <c r="B24" s="172">
        <v>9226</v>
      </c>
      <c r="C24" s="284" t="s">
        <v>473</v>
      </c>
      <c r="D24" s="174"/>
      <c r="E24" s="187">
        <v>0</v>
      </c>
      <c r="F24" s="169" t="s">
        <v>154</v>
      </c>
    </row>
    <row r="25" spans="2:6" ht="12.75">
      <c r="B25" s="172">
        <v>9227</v>
      </c>
      <c r="C25" s="284" t="s">
        <v>478</v>
      </c>
      <c r="D25" s="174"/>
      <c r="E25" s="187">
        <v>0</v>
      </c>
      <c r="F25" s="169" t="s">
        <v>154</v>
      </c>
    </row>
    <row r="26" spans="2:6" ht="12.75">
      <c r="B26" s="172">
        <v>9228</v>
      </c>
      <c r="C26" s="284" t="s">
        <v>479</v>
      </c>
      <c r="D26" s="174"/>
      <c r="E26" s="187">
        <v>0</v>
      </c>
      <c r="F26" s="169" t="s">
        <v>154</v>
      </c>
    </row>
    <row r="27" spans="2:6" ht="12.75">
      <c r="B27" s="172">
        <v>9229</v>
      </c>
      <c r="C27" s="284" t="s">
        <v>480</v>
      </c>
      <c r="D27" s="174"/>
      <c r="E27" s="187">
        <v>0</v>
      </c>
      <c r="F27" s="169" t="s">
        <v>154</v>
      </c>
    </row>
    <row r="28" spans="2:5" ht="12.75">
      <c r="B28" s="282"/>
      <c r="C28" s="283"/>
      <c r="D28" s="283"/>
      <c r="E28" s="286"/>
    </row>
    <row r="29" spans="2:5" ht="12.75">
      <c r="B29" s="172">
        <v>9241</v>
      </c>
      <c r="C29" s="174" t="s">
        <v>469</v>
      </c>
      <c r="D29" s="174"/>
      <c r="E29" s="187">
        <v>0</v>
      </c>
    </row>
    <row r="30" spans="2:5" ht="12.75">
      <c r="B30" s="172">
        <v>9242</v>
      </c>
      <c r="C30" s="174" t="s">
        <v>470</v>
      </c>
      <c r="D30" s="174"/>
      <c r="E30" s="187">
        <v>0</v>
      </c>
    </row>
    <row r="31" spans="2:6" ht="12.75">
      <c r="B31" s="172">
        <v>9244</v>
      </c>
      <c r="C31" s="174" t="s">
        <v>471</v>
      </c>
      <c r="D31" s="174"/>
      <c r="E31" s="187">
        <v>0</v>
      </c>
      <c r="F31" s="169" t="s">
        <v>399</v>
      </c>
    </row>
    <row r="32" spans="2:6" ht="12.75">
      <c r="B32" s="172">
        <v>9245</v>
      </c>
      <c r="C32" s="174" t="s">
        <v>472</v>
      </c>
      <c r="D32" s="174"/>
      <c r="E32" s="187">
        <v>0</v>
      </c>
      <c r="F32" s="169" t="s">
        <v>399</v>
      </c>
    </row>
    <row r="33" spans="2:6" ht="12.75">
      <c r="B33" s="172">
        <v>9247</v>
      </c>
      <c r="C33" s="174" t="s">
        <v>467</v>
      </c>
      <c r="D33" s="174"/>
      <c r="E33" s="187">
        <v>0</v>
      </c>
      <c r="F33" s="169" t="s">
        <v>399</v>
      </c>
    </row>
    <row r="34" spans="2:6" ht="12.75">
      <c r="B34" s="172">
        <v>9248</v>
      </c>
      <c r="C34" s="174" t="s">
        <v>468</v>
      </c>
      <c r="D34" s="174"/>
      <c r="E34" s="187">
        <v>0</v>
      </c>
      <c r="F34" s="169" t="s">
        <v>399</v>
      </c>
    </row>
    <row r="35" ht="12.75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/>
  </sheetData>
  <sheetProtection password="DFD9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4"/>
  <ignoredErrors>
    <ignoredError sqref="E23" unlockedFormula="1"/>
    <ignoredError sqref="E19" formulaRange="1" unlockedFormula="1"/>
  </ignoredError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B2:F13"/>
  <sheetViews>
    <sheetView showRowColHeaders="0" zoomScalePageLayoutView="0" workbookViewId="0" topLeftCell="A1">
      <selection activeCell="E5" sqref="E5"/>
    </sheetView>
  </sheetViews>
  <sheetFormatPr defaultColWidth="0" defaultRowHeight="12.75"/>
  <cols>
    <col min="1" max="1" width="2.28125" style="168" customWidth="1"/>
    <col min="2" max="2" width="6.7109375" style="166" customWidth="1"/>
    <col min="3" max="3" width="46.8515625" style="168" customWidth="1"/>
    <col min="4" max="4" width="46.8515625" style="168" hidden="1" customWidth="1"/>
    <col min="5" max="5" width="20.7109375" style="168" customWidth="1"/>
    <col min="6" max="6" width="5.8515625" style="169" customWidth="1"/>
    <col min="7" max="23" width="20.7109375" style="168" hidden="1" customWidth="1"/>
    <col min="24" max="16384" width="0" style="168" hidden="1" customWidth="1"/>
  </cols>
  <sheetData>
    <row r="2" spans="3:4" ht="15">
      <c r="C2" s="167" t="s">
        <v>382</v>
      </c>
      <c r="D2" s="167"/>
    </row>
    <row r="3" ht="13.5" thickBot="1"/>
    <row r="4" spans="3:4" ht="14.25" thickBot="1" thickTop="1">
      <c r="C4" s="170" t="s">
        <v>544</v>
      </c>
      <c r="D4" s="171"/>
    </row>
    <row r="5" spans="2:6" ht="13.5" thickTop="1">
      <c r="B5" s="172">
        <v>9250</v>
      </c>
      <c r="C5" s="174" t="s">
        <v>545</v>
      </c>
      <c r="D5" s="174"/>
      <c r="E5" s="187">
        <v>0</v>
      </c>
      <c r="F5" s="169" t="s">
        <v>154</v>
      </c>
    </row>
    <row r="6" spans="2:6" ht="12.75">
      <c r="B6" s="172">
        <v>9251</v>
      </c>
      <c r="C6" s="174" t="s">
        <v>177</v>
      </c>
      <c r="D6" s="174"/>
      <c r="E6" s="229">
        <v>0</v>
      </c>
      <c r="F6" s="169" t="s">
        <v>399</v>
      </c>
    </row>
    <row r="7" spans="2:6" ht="12.75">
      <c r="B7" s="172">
        <v>9252</v>
      </c>
      <c r="C7" s="174" t="s">
        <v>546</v>
      </c>
      <c r="D7" s="174"/>
      <c r="E7" s="187">
        <v>0</v>
      </c>
      <c r="F7" s="169" t="s">
        <v>154</v>
      </c>
    </row>
    <row r="8" spans="2:6" ht="12.75">
      <c r="B8" s="172">
        <v>9253</v>
      </c>
      <c r="C8" s="174" t="s">
        <v>547</v>
      </c>
      <c r="D8" s="174"/>
      <c r="E8" s="187">
        <v>0</v>
      </c>
      <c r="F8" s="169" t="s">
        <v>399</v>
      </c>
    </row>
    <row r="9" spans="2:5" ht="12.75">
      <c r="B9" s="172">
        <v>9254</v>
      </c>
      <c r="C9" s="174" t="s">
        <v>156</v>
      </c>
      <c r="D9" s="174"/>
      <c r="E9" s="187">
        <v>0</v>
      </c>
    </row>
    <row r="10" spans="2:5" ht="12.75">
      <c r="B10" s="172">
        <v>9255</v>
      </c>
      <c r="C10" s="174" t="s">
        <v>157</v>
      </c>
      <c r="D10" s="174"/>
      <c r="E10" s="187">
        <v>0</v>
      </c>
    </row>
    <row r="11" spans="2:6" ht="12.75">
      <c r="B11" s="172">
        <v>9256</v>
      </c>
      <c r="C11" s="174" t="s">
        <v>159</v>
      </c>
      <c r="D11" s="174"/>
      <c r="E11" s="204">
        <v>0</v>
      </c>
      <c r="F11" s="169" t="s">
        <v>399</v>
      </c>
    </row>
    <row r="12" spans="2:6" ht="12.75">
      <c r="B12" s="172">
        <v>9257</v>
      </c>
      <c r="C12" s="174" t="s">
        <v>448</v>
      </c>
      <c r="D12" s="174"/>
      <c r="E12" s="187">
        <v>0</v>
      </c>
      <c r="F12" s="169" t="s">
        <v>399</v>
      </c>
    </row>
    <row r="13" spans="2:6" ht="12.75">
      <c r="B13" s="172">
        <v>9258</v>
      </c>
      <c r="C13" s="174" t="s">
        <v>449</v>
      </c>
      <c r="D13" s="174"/>
      <c r="E13" s="187">
        <v>0</v>
      </c>
      <c r="F13" s="169" t="s">
        <v>399</v>
      </c>
    </row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</sheetData>
  <sheetProtection password="DFD9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B2:F30"/>
  <sheetViews>
    <sheetView showRowColHeaders="0" zoomScalePageLayoutView="0" workbookViewId="0" topLeftCell="A1">
      <selection activeCell="E5" sqref="E5"/>
    </sheetView>
  </sheetViews>
  <sheetFormatPr defaultColWidth="0" defaultRowHeight="12" customHeight="1"/>
  <cols>
    <col min="1" max="1" width="2.28125" style="168" customWidth="1"/>
    <col min="2" max="2" width="6.7109375" style="166" customWidth="1"/>
    <col min="3" max="3" width="58.8515625" style="168" customWidth="1"/>
    <col min="4" max="4" width="43.57421875" style="168" hidden="1" customWidth="1"/>
    <col min="5" max="5" width="18.7109375" style="168" customWidth="1"/>
    <col min="6" max="6" width="5.28125" style="169" customWidth="1"/>
    <col min="7" max="23" width="20.7109375" style="168" hidden="1" customWidth="1"/>
    <col min="24" max="16384" width="0" style="168" hidden="1" customWidth="1"/>
  </cols>
  <sheetData>
    <row r="2" spans="3:4" ht="15.75">
      <c r="C2" s="167" t="s">
        <v>382</v>
      </c>
      <c r="D2" s="167"/>
    </row>
    <row r="3" ht="12" customHeight="1" thickBot="1"/>
    <row r="4" spans="3:4" ht="14.25" customHeight="1" thickBot="1" thickTop="1">
      <c r="C4" s="170" t="s">
        <v>487</v>
      </c>
      <c r="D4" s="171"/>
    </row>
    <row r="5" spans="2:5" ht="12.75" customHeight="1" thickTop="1">
      <c r="B5" s="172">
        <v>9300</v>
      </c>
      <c r="C5" s="175" t="s">
        <v>37</v>
      </c>
      <c r="D5" s="175"/>
      <c r="E5" s="187">
        <v>0</v>
      </c>
    </row>
    <row r="6" spans="2:5" ht="12.75" customHeight="1">
      <c r="B6" s="172">
        <v>9301</v>
      </c>
      <c r="C6" s="176" t="s">
        <v>482</v>
      </c>
      <c r="D6" s="176"/>
      <c r="E6" s="187">
        <v>0</v>
      </c>
    </row>
    <row r="7" spans="2:5" ht="12.75" customHeight="1">
      <c r="B7" s="172">
        <v>9302</v>
      </c>
      <c r="C7" s="176" t="s">
        <v>483</v>
      </c>
      <c r="D7" s="176"/>
      <c r="E7" s="187">
        <v>0</v>
      </c>
    </row>
    <row r="8" spans="2:5" ht="12.75" customHeight="1">
      <c r="B8" s="172">
        <v>9306</v>
      </c>
      <c r="C8" s="176" t="s">
        <v>460</v>
      </c>
      <c r="D8" s="176"/>
      <c r="E8" s="187">
        <v>0</v>
      </c>
    </row>
    <row r="9" spans="2:5" ht="12.75" customHeight="1">
      <c r="B9" s="172">
        <v>9307</v>
      </c>
      <c r="C9" s="176" t="s">
        <v>461</v>
      </c>
      <c r="D9" s="176"/>
      <c r="E9" s="187">
        <v>0</v>
      </c>
    </row>
    <row r="10" spans="2:5" ht="12.75" customHeight="1">
      <c r="B10" s="172">
        <v>9309</v>
      </c>
      <c r="C10" s="176" t="s">
        <v>536</v>
      </c>
      <c r="D10" s="176"/>
      <c r="E10" s="187">
        <v>0</v>
      </c>
    </row>
    <row r="11" spans="2:6" ht="12.75" customHeight="1">
      <c r="B11" s="172">
        <v>9310</v>
      </c>
      <c r="C11" s="176" t="s">
        <v>566</v>
      </c>
      <c r="D11" s="176"/>
      <c r="E11" s="187">
        <v>0</v>
      </c>
      <c r="F11" s="169" t="s">
        <v>399</v>
      </c>
    </row>
    <row r="12" spans="2:5" ht="12.75" customHeight="1">
      <c r="B12" s="282"/>
      <c r="C12" s="285"/>
      <c r="D12" s="285"/>
      <c r="E12" s="286"/>
    </row>
    <row r="13" spans="2:6" ht="12.75" customHeight="1">
      <c r="B13" s="172">
        <v>9311</v>
      </c>
      <c r="C13" s="176" t="s">
        <v>179</v>
      </c>
      <c r="D13" s="176"/>
      <c r="E13" s="187">
        <v>0</v>
      </c>
      <c r="F13" s="169" t="s">
        <v>153</v>
      </c>
    </row>
    <row r="14" spans="2:6" ht="12.75" customHeight="1">
      <c r="B14" s="172">
        <v>9312</v>
      </c>
      <c r="C14" s="176" t="s">
        <v>484</v>
      </c>
      <c r="D14" s="176"/>
      <c r="E14" s="187">
        <v>0</v>
      </c>
      <c r="F14" s="169" t="s">
        <v>153</v>
      </c>
    </row>
    <row r="15" spans="2:5" ht="12.75" customHeight="1">
      <c r="B15" s="282"/>
      <c r="C15" s="285"/>
      <c r="D15" s="285"/>
      <c r="E15" s="286"/>
    </row>
    <row r="16" spans="2:6" ht="12.75" customHeight="1">
      <c r="B16" s="172">
        <v>9320</v>
      </c>
      <c r="C16" s="176" t="s">
        <v>488</v>
      </c>
      <c r="D16" s="176"/>
      <c r="E16" s="188">
        <f>SUM(E17:E18)</f>
        <v>0</v>
      </c>
      <c r="F16" s="169" t="s">
        <v>154</v>
      </c>
    </row>
    <row r="17" spans="2:6" ht="12.75" customHeight="1">
      <c r="B17" s="172">
        <v>9321</v>
      </c>
      <c r="C17" s="284" t="s">
        <v>485</v>
      </c>
      <c r="D17" s="176"/>
      <c r="E17" s="187">
        <v>0</v>
      </c>
      <c r="F17" s="169" t="s">
        <v>154</v>
      </c>
    </row>
    <row r="18" spans="2:6" ht="12.75" customHeight="1">
      <c r="B18" s="172">
        <v>9323</v>
      </c>
      <c r="C18" s="284" t="s">
        <v>476</v>
      </c>
      <c r="D18" s="176"/>
      <c r="E18" s="187">
        <v>0</v>
      </c>
      <c r="F18" s="169" t="s">
        <v>154</v>
      </c>
    </row>
    <row r="19" spans="2:6" ht="12.75" customHeight="1">
      <c r="B19" s="172">
        <v>9325</v>
      </c>
      <c r="C19" s="176" t="s">
        <v>486</v>
      </c>
      <c r="D19" s="176"/>
      <c r="E19" s="188">
        <f>SUM(E20:E23)</f>
        <v>0</v>
      </c>
      <c r="F19" s="169" t="s">
        <v>154</v>
      </c>
    </row>
    <row r="20" spans="2:6" ht="12.75" customHeight="1">
      <c r="B20" s="172">
        <v>9326</v>
      </c>
      <c r="C20" s="284" t="s">
        <v>473</v>
      </c>
      <c r="D20" s="176"/>
      <c r="E20" s="187">
        <v>0</v>
      </c>
      <c r="F20" s="169" t="s">
        <v>154</v>
      </c>
    </row>
    <row r="21" spans="2:6" ht="12.75" customHeight="1">
      <c r="B21" s="172">
        <v>9327</v>
      </c>
      <c r="C21" s="284" t="s">
        <v>478</v>
      </c>
      <c r="D21" s="176"/>
      <c r="E21" s="187">
        <v>0</v>
      </c>
      <c r="F21" s="169" t="s">
        <v>154</v>
      </c>
    </row>
    <row r="22" spans="2:6" ht="12.75" customHeight="1">
      <c r="B22" s="172">
        <v>9328</v>
      </c>
      <c r="C22" s="284" t="s">
        <v>479</v>
      </c>
      <c r="D22" s="176"/>
      <c r="E22" s="187">
        <v>0</v>
      </c>
      <c r="F22" s="169" t="s">
        <v>154</v>
      </c>
    </row>
    <row r="23" spans="2:6" ht="12.75" customHeight="1">
      <c r="B23" s="172">
        <v>9329</v>
      </c>
      <c r="C23" s="284" t="s">
        <v>480</v>
      </c>
      <c r="D23" s="176"/>
      <c r="E23" s="187">
        <v>0</v>
      </c>
      <c r="F23" s="169" t="s">
        <v>154</v>
      </c>
    </row>
    <row r="24" spans="2:5" ht="12.75" customHeight="1">
      <c r="B24" s="282"/>
      <c r="C24" s="285"/>
      <c r="D24" s="285"/>
      <c r="E24" s="286"/>
    </row>
    <row r="25" spans="2:5" ht="12.75" customHeight="1">
      <c r="B25" s="172">
        <v>9341</v>
      </c>
      <c r="C25" s="176" t="s">
        <v>469</v>
      </c>
      <c r="D25" s="176"/>
      <c r="E25" s="187">
        <v>0</v>
      </c>
    </row>
    <row r="26" spans="2:5" ht="12.75" customHeight="1">
      <c r="B26" s="172">
        <v>9342</v>
      </c>
      <c r="C26" s="176" t="s">
        <v>470</v>
      </c>
      <c r="D26" s="176"/>
      <c r="E26" s="187">
        <v>0</v>
      </c>
    </row>
    <row r="27" spans="2:6" ht="12.75" customHeight="1">
      <c r="B27" s="172">
        <v>9344</v>
      </c>
      <c r="C27" s="176" t="s">
        <v>471</v>
      </c>
      <c r="D27" s="176"/>
      <c r="E27" s="187">
        <v>0</v>
      </c>
      <c r="F27" s="169" t="s">
        <v>399</v>
      </c>
    </row>
    <row r="28" spans="2:6" ht="12.75" customHeight="1">
      <c r="B28" s="172">
        <v>9345</v>
      </c>
      <c r="C28" s="176" t="s">
        <v>472</v>
      </c>
      <c r="D28" s="176"/>
      <c r="E28" s="187">
        <v>0</v>
      </c>
      <c r="F28" s="169" t="s">
        <v>399</v>
      </c>
    </row>
    <row r="29" spans="2:6" ht="12.75" customHeight="1">
      <c r="B29" s="172">
        <v>9347</v>
      </c>
      <c r="C29" s="176" t="s">
        <v>467</v>
      </c>
      <c r="D29" s="176"/>
      <c r="E29" s="187">
        <v>0</v>
      </c>
      <c r="F29" s="169" t="s">
        <v>399</v>
      </c>
    </row>
    <row r="30" spans="2:6" ht="12.75" customHeight="1">
      <c r="B30" s="172">
        <v>9348</v>
      </c>
      <c r="C30" s="176" t="s">
        <v>468</v>
      </c>
      <c r="D30" s="176"/>
      <c r="E30" s="187">
        <v>0</v>
      </c>
      <c r="F30" s="169" t="s">
        <v>399</v>
      </c>
    </row>
    <row r="32" ht="12" customHeight="1" hidden="1"/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ht="12" customHeight="1" hidden="1"/>
    <row r="39" ht="12" customHeight="1" hidden="1"/>
    <row r="40" ht="12" customHeight="1" hidden="1"/>
    <row r="41" ht="12" customHeight="1" hidden="1"/>
    <row r="42" ht="12" customHeight="1" hidden="1"/>
    <row r="43" ht="12" customHeight="1" hidden="1"/>
    <row r="44" ht="12" customHeight="1" hidden="1"/>
    <row r="45" ht="12" customHeight="1" hidden="1"/>
    <row r="46" ht="12" customHeight="1" hidden="1"/>
    <row r="47" ht="12" customHeight="1" hidden="1"/>
    <row r="48" ht="12" customHeight="1" hidden="1"/>
    <row r="49" ht="12" customHeight="1" hidden="1"/>
    <row r="50" ht="12" customHeight="1" hidden="1"/>
    <row r="51" ht="12" customHeight="1" hidden="1"/>
    <row r="52" ht="12" customHeight="1" hidden="1"/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ht="12" customHeight="1" hidden="1"/>
    <row r="74" ht="12" customHeight="1" hidden="1"/>
    <row r="75" ht="12" customHeight="1" hidden="1"/>
    <row r="76" ht="12" customHeight="1" hidden="1"/>
    <row r="77" ht="12" customHeight="1" hidden="1"/>
    <row r="78" ht="12" customHeight="1" hidden="1"/>
    <row r="79" ht="12" customHeight="1" hidden="1"/>
    <row r="80" ht="12" customHeight="1" hidden="1"/>
    <row r="81" ht="12" customHeight="1" hidden="1"/>
    <row r="82" ht="12" customHeight="1" hidden="1"/>
    <row r="83" ht="12" customHeight="1" hidden="1"/>
    <row r="84" ht="12" customHeight="1" hidden="1"/>
    <row r="85" ht="12" customHeight="1" hidden="1"/>
    <row r="86" ht="12" customHeight="1" hidden="1"/>
    <row r="87" ht="12" customHeight="1" hidden="1"/>
    <row r="88" ht="12" customHeight="1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 hidden="1"/>
    <row r="133" ht="12" customHeight="1" hidden="1"/>
    <row r="134" ht="12" customHeight="1" hidden="1"/>
    <row r="135" ht="12" customHeight="1" hidden="1"/>
    <row r="136" ht="12" customHeight="1" hidden="1"/>
    <row r="137" ht="12" customHeight="1" hidden="1"/>
    <row r="138" ht="12" customHeight="1" hidden="1"/>
    <row r="139" ht="12" customHeight="1" hidden="1"/>
    <row r="140" ht="12" customHeight="1" hidden="1"/>
    <row r="141" ht="12" customHeight="1" hidden="1"/>
    <row r="142" ht="12" customHeight="1" hidden="1"/>
    <row r="143" ht="12" customHeight="1" hidden="1"/>
    <row r="144" ht="12" customHeight="1" hidden="1"/>
    <row r="145" ht="12" customHeight="1" hidden="1"/>
    <row r="146" ht="12" customHeight="1" hidden="1"/>
    <row r="147" ht="12" customHeight="1" hidden="1"/>
    <row r="148" ht="12" customHeight="1" hidden="1"/>
    <row r="149" ht="12" customHeight="1" hidden="1"/>
    <row r="150" ht="12" customHeight="1" hidden="1"/>
    <row r="151" ht="12" customHeight="1" hidden="1"/>
    <row r="152" ht="12" customHeight="1" hidden="1"/>
    <row r="153" ht="12" customHeight="1" hidden="1"/>
    <row r="154" ht="12" customHeight="1" hidden="1"/>
    <row r="155" ht="12" customHeight="1" hidden="1"/>
    <row r="156" ht="12" customHeight="1" hidden="1"/>
    <row r="157" ht="12" customHeight="1" hidden="1"/>
    <row r="158" ht="12" customHeight="1" hidden="1"/>
    <row r="159" ht="12" customHeight="1" hidden="1"/>
    <row r="160" ht="12" customHeight="1" hidden="1"/>
    <row r="161" ht="12" customHeight="1" hidden="1"/>
    <row r="162" ht="12" customHeight="1" hidden="1"/>
    <row r="163" ht="12" customHeight="1" hidden="1"/>
    <row r="164" ht="12" customHeight="1" hidden="1"/>
    <row r="165" ht="12" customHeight="1" hidden="1"/>
    <row r="166" ht="12" customHeight="1" hidden="1"/>
    <row r="167" ht="12" customHeight="1" hidden="1"/>
    <row r="168" ht="12" customHeight="1" hidden="1"/>
    <row r="169" ht="12" customHeight="1" hidden="1"/>
    <row r="170" ht="12" customHeight="1" hidden="1"/>
    <row r="171" ht="12" customHeight="1" hidden="1"/>
    <row r="172" ht="12" customHeight="1" hidden="1"/>
    <row r="173" ht="12" customHeight="1" hidden="1"/>
    <row r="174" ht="12" customHeight="1" hidden="1"/>
    <row r="175" ht="12" customHeight="1" hidden="1"/>
    <row r="176" ht="12" customHeight="1" hidden="1"/>
    <row r="177" ht="12" customHeight="1" hidden="1"/>
    <row r="178" ht="12" customHeight="1" hidden="1"/>
    <row r="179" ht="12" customHeight="1" hidden="1"/>
    <row r="180" ht="12" customHeight="1" hidden="1"/>
    <row r="181" ht="12" customHeight="1" hidden="1"/>
    <row r="182" ht="12" customHeight="1" hidden="1"/>
    <row r="183" ht="12" customHeight="1" hidden="1"/>
    <row r="184" ht="12" customHeight="1" hidden="1"/>
    <row r="185" ht="12" customHeight="1" hidden="1"/>
    <row r="186" ht="12" customHeight="1" hidden="1"/>
    <row r="187" ht="12" customHeight="1" hidden="1"/>
    <row r="188" ht="12" customHeight="1" hidden="1"/>
    <row r="189" ht="12" customHeight="1" hidden="1"/>
    <row r="190" ht="12" customHeight="1" hidden="1"/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 hidden="1"/>
    <row r="207" ht="12" customHeight="1" hidden="1"/>
    <row r="208" ht="12" customHeight="1" hidden="1"/>
  </sheetData>
  <sheetProtection password="DFD9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4"/>
  <ignoredErrors>
    <ignoredError sqref="E19" unlockedFormula="1"/>
    <ignoredError sqref="E16" formulaRange="1" unlockedFormula="1"/>
  </ignoredErrors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B2:E22"/>
  <sheetViews>
    <sheetView showGridLines="0" showRowColHeaders="0" zoomScalePageLayoutView="0" workbookViewId="0" topLeftCell="A1">
      <selection activeCell="C243" sqref="C243"/>
    </sheetView>
  </sheetViews>
  <sheetFormatPr defaultColWidth="0" defaultRowHeight="12.75"/>
  <cols>
    <col min="1" max="1" width="2.28125" style="168" customWidth="1"/>
    <col min="2" max="2" width="6.7109375" style="166" customWidth="1"/>
    <col min="3" max="3" width="46.8515625" style="168" customWidth="1"/>
    <col min="4" max="4" width="46.8515625" style="168" hidden="1" customWidth="1"/>
    <col min="5" max="5" width="20.7109375" style="168" customWidth="1"/>
    <col min="6" max="6" width="7.28125" style="169" customWidth="1"/>
    <col min="7" max="7" width="9.421875" style="168" hidden="1" customWidth="1"/>
    <col min="8" max="9" width="10.421875" style="168" hidden="1" customWidth="1"/>
    <col min="10" max="16384" width="0" style="168" hidden="1" customWidth="1"/>
  </cols>
  <sheetData>
    <row r="2" spans="3:4" ht="15">
      <c r="C2" s="167" t="s">
        <v>382</v>
      </c>
      <c r="D2" s="167"/>
    </row>
    <row r="3" spans="3:4" ht="13.5" thickBot="1">
      <c r="C3" s="166"/>
      <c r="D3" s="166"/>
    </row>
    <row r="4" spans="3:4" ht="14.25" thickBot="1" thickTop="1">
      <c r="C4" s="170" t="s">
        <v>387</v>
      </c>
      <c r="D4" s="171"/>
    </row>
    <row r="5" spans="2:5" ht="13.5" thickTop="1">
      <c r="B5" s="227"/>
      <c r="C5" s="226"/>
      <c r="D5" s="226"/>
      <c r="E5" s="288"/>
    </row>
    <row r="6" spans="2:5" ht="12.75">
      <c r="B6" s="227"/>
      <c r="C6" s="287"/>
      <c r="D6" s="287"/>
      <c r="E6" s="288"/>
    </row>
    <row r="7" spans="2:5" ht="12.75">
      <c r="B7" s="227"/>
      <c r="C7" s="290"/>
      <c r="D7" s="287"/>
      <c r="E7" s="288"/>
    </row>
    <row r="8" spans="2:5" ht="12.75">
      <c r="B8" s="227"/>
      <c r="C8" s="300" t="s">
        <v>575</v>
      </c>
      <c r="D8" s="287"/>
      <c r="E8" s="288"/>
    </row>
    <row r="9" spans="2:5" ht="12.75">
      <c r="B9" s="227"/>
      <c r="C9" s="287"/>
      <c r="D9" s="287"/>
      <c r="E9" s="288"/>
    </row>
    <row r="10" spans="2:5" ht="12.75">
      <c r="B10" s="227"/>
      <c r="C10" s="287"/>
      <c r="D10" s="287"/>
      <c r="E10" s="288"/>
    </row>
    <row r="11" spans="2:5" ht="12.75">
      <c r="B11" s="227"/>
      <c r="C11" s="287"/>
      <c r="D11" s="287"/>
      <c r="E11" s="288"/>
    </row>
    <row r="12" spans="2:5" ht="12.75">
      <c r="B12" s="227"/>
      <c r="C12" s="287"/>
      <c r="D12" s="287"/>
      <c r="E12" s="288"/>
    </row>
    <row r="13" spans="2:5" ht="12.75">
      <c r="B13" s="227"/>
      <c r="C13" s="287"/>
      <c r="D13" s="287"/>
      <c r="E13" s="288"/>
    </row>
    <row r="14" spans="2:5" ht="12.75">
      <c r="B14" s="227"/>
      <c r="C14" s="287"/>
      <c r="D14" s="287"/>
      <c r="E14" s="288"/>
    </row>
    <row r="15" spans="2:5" ht="12.75">
      <c r="B15" s="227"/>
      <c r="C15" s="287"/>
      <c r="D15" s="287"/>
      <c r="E15" s="289"/>
    </row>
    <row r="16" spans="2:5" ht="12.75">
      <c r="B16" s="227"/>
      <c r="C16" s="287"/>
      <c r="D16" s="287"/>
      <c r="E16" s="288"/>
    </row>
    <row r="17" spans="2:5" ht="12.75">
      <c r="B17" s="227"/>
      <c r="C17" s="287"/>
      <c r="D17" s="287"/>
      <c r="E17" s="288"/>
    </row>
    <row r="18" spans="2:5" ht="12.75">
      <c r="B18" s="227"/>
      <c r="C18" s="287"/>
      <c r="D18" s="287"/>
      <c r="E18" s="288"/>
    </row>
    <row r="19" spans="2:5" ht="12.75">
      <c r="B19" s="227"/>
      <c r="C19" s="287"/>
      <c r="D19" s="287"/>
      <c r="E19" s="288"/>
    </row>
    <row r="20" spans="2:5" ht="12.75">
      <c r="B20" s="227"/>
      <c r="C20" s="287"/>
      <c r="D20" s="287"/>
      <c r="E20" s="288"/>
    </row>
    <row r="21" spans="2:5" ht="12.75">
      <c r="B21" s="227"/>
      <c r="C21" s="287"/>
      <c r="D21" s="287"/>
      <c r="E21" s="288"/>
    </row>
    <row r="22" spans="2:5" ht="12.75">
      <c r="B22" s="227"/>
      <c r="C22" s="287"/>
      <c r="D22" s="287"/>
      <c r="E22" s="289"/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</sheetData>
  <sheetProtection password="DFD9"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411"/>
  <sheetViews>
    <sheetView zoomScalePageLayoutView="0" workbookViewId="0" topLeftCell="A37">
      <selection activeCell="F48" sqref="F48"/>
    </sheetView>
  </sheetViews>
  <sheetFormatPr defaultColWidth="9.140625" defaultRowHeight="12.75"/>
  <cols>
    <col min="1" max="1" width="30.7109375" style="0" bestFit="1" customWidth="1"/>
    <col min="2" max="2" width="11.28125" style="160" customWidth="1"/>
    <col min="3" max="3" width="4.00390625" style="158" customWidth="1"/>
    <col min="4" max="4" width="2.28125" style="156" customWidth="1"/>
    <col min="5" max="5" width="54.8515625" style="156" bestFit="1" customWidth="1"/>
  </cols>
  <sheetData>
    <row r="1" spans="1:3" ht="12.75">
      <c r="A1" t="s">
        <v>30</v>
      </c>
      <c r="B1" s="26">
        <v>20</v>
      </c>
      <c r="C1" s="158">
        <v>6</v>
      </c>
    </row>
    <row r="2" spans="1:5" ht="12.75">
      <c r="A2" t="s">
        <v>30</v>
      </c>
      <c r="B2" s="28" t="s">
        <v>671</v>
      </c>
      <c r="C2" s="158">
        <v>8</v>
      </c>
      <c r="E2" s="156" t="s">
        <v>672</v>
      </c>
    </row>
    <row r="3" spans="1:3" ht="12.75">
      <c r="A3" t="s">
        <v>30</v>
      </c>
      <c r="B3" s="26">
        <v>21</v>
      </c>
      <c r="C3" s="158">
        <v>10</v>
      </c>
    </row>
    <row r="4" spans="1:5" ht="12.75">
      <c r="A4" t="s">
        <v>30</v>
      </c>
      <c r="B4" s="26" t="s">
        <v>88</v>
      </c>
      <c r="C4" s="158">
        <v>11</v>
      </c>
      <c r="E4" s="156" t="s">
        <v>321</v>
      </c>
    </row>
    <row r="5" spans="1:3" ht="12.75">
      <c r="A5" t="s">
        <v>30</v>
      </c>
      <c r="B5" s="28">
        <v>22</v>
      </c>
      <c r="C5" s="158">
        <v>12</v>
      </c>
    </row>
    <row r="6" spans="1:3" ht="12.75">
      <c r="A6" t="s">
        <v>30</v>
      </c>
      <c r="B6" s="28">
        <v>23</v>
      </c>
      <c r="C6" s="158">
        <v>13</v>
      </c>
    </row>
    <row r="7" spans="1:3" ht="12.75">
      <c r="A7" t="s">
        <v>30</v>
      </c>
      <c r="B7" s="28">
        <v>24</v>
      </c>
      <c r="C7" s="158">
        <v>14</v>
      </c>
    </row>
    <row r="8" spans="1:3" ht="12.75">
      <c r="A8" t="s">
        <v>30</v>
      </c>
      <c r="B8" s="28">
        <v>25</v>
      </c>
      <c r="C8" s="158">
        <v>15</v>
      </c>
    </row>
    <row r="9" spans="1:3" ht="12.75">
      <c r="A9" t="s">
        <v>30</v>
      </c>
      <c r="B9" s="28">
        <v>26</v>
      </c>
      <c r="C9" s="158">
        <v>16</v>
      </c>
    </row>
    <row r="10" spans="1:3" ht="12.75">
      <c r="A10" t="s">
        <v>30</v>
      </c>
      <c r="B10" s="28">
        <v>27</v>
      </c>
      <c r="C10" s="158">
        <v>17</v>
      </c>
    </row>
    <row r="11" spans="1:5" ht="12.75">
      <c r="A11" t="s">
        <v>30</v>
      </c>
      <c r="B11" s="26">
        <v>28</v>
      </c>
      <c r="C11" s="158">
        <v>18</v>
      </c>
      <c r="E11" s="156" t="s">
        <v>322</v>
      </c>
    </row>
    <row r="12" spans="1:5" ht="12.75">
      <c r="A12" t="s">
        <v>30</v>
      </c>
      <c r="B12" s="28" t="s">
        <v>89</v>
      </c>
      <c r="C12" s="158">
        <v>19</v>
      </c>
      <c r="E12" s="156" t="s">
        <v>323</v>
      </c>
    </row>
    <row r="13" spans="1:3" ht="12.75">
      <c r="A13" t="s">
        <v>30</v>
      </c>
      <c r="B13" s="28">
        <v>280</v>
      </c>
      <c r="C13" s="158">
        <v>20</v>
      </c>
    </row>
    <row r="14" spans="1:3" ht="12.75">
      <c r="A14" t="s">
        <v>30</v>
      </c>
      <c r="B14" s="28">
        <v>281</v>
      </c>
      <c r="C14" s="158">
        <v>21</v>
      </c>
    </row>
    <row r="15" spans="1:5" ht="12.75">
      <c r="A15" t="s">
        <v>30</v>
      </c>
      <c r="B15" s="28" t="s">
        <v>90</v>
      </c>
      <c r="C15" s="158">
        <v>22</v>
      </c>
      <c r="E15" s="156" t="s">
        <v>324</v>
      </c>
    </row>
    <row r="16" spans="1:3" ht="12.75">
      <c r="A16" t="s">
        <v>30</v>
      </c>
      <c r="B16" s="28">
        <v>282</v>
      </c>
      <c r="C16" s="158">
        <v>23</v>
      </c>
    </row>
    <row r="17" spans="1:3" ht="12.75">
      <c r="A17" t="s">
        <v>30</v>
      </c>
      <c r="B17" s="28">
        <v>283</v>
      </c>
      <c r="C17" s="158">
        <v>24</v>
      </c>
    </row>
    <row r="18" spans="1:5" ht="12.75">
      <c r="A18" t="s">
        <v>30</v>
      </c>
      <c r="B18" s="28" t="s">
        <v>91</v>
      </c>
      <c r="C18" s="158">
        <v>25</v>
      </c>
      <c r="E18" s="156" t="s">
        <v>325</v>
      </c>
    </row>
    <row r="19" spans="1:3" ht="12.75">
      <c r="A19" t="s">
        <v>30</v>
      </c>
      <c r="B19" s="28">
        <v>284</v>
      </c>
      <c r="C19" s="158">
        <v>26</v>
      </c>
    </row>
    <row r="20" spans="1:3" ht="12.75">
      <c r="A20" t="s">
        <v>30</v>
      </c>
      <c r="B20" s="28" t="s">
        <v>92</v>
      </c>
      <c r="C20" s="158">
        <v>27</v>
      </c>
    </row>
    <row r="21" spans="1:5" ht="12.75">
      <c r="A21" t="s">
        <v>30</v>
      </c>
      <c r="B21" s="28" t="s">
        <v>94</v>
      </c>
      <c r="C21" s="158">
        <v>29</v>
      </c>
      <c r="E21" s="156" t="s">
        <v>326</v>
      </c>
    </row>
    <row r="22" spans="1:5" ht="12.75">
      <c r="A22" t="s">
        <v>30</v>
      </c>
      <c r="B22" s="26">
        <v>29</v>
      </c>
      <c r="C22" s="158">
        <v>31</v>
      </c>
      <c r="E22" s="156" t="s">
        <v>327</v>
      </c>
    </row>
    <row r="23" spans="1:3" ht="12.75">
      <c r="A23" t="s">
        <v>30</v>
      </c>
      <c r="B23" s="28">
        <v>290</v>
      </c>
      <c r="C23" s="158">
        <v>32</v>
      </c>
    </row>
    <row r="24" spans="1:3" ht="12.75">
      <c r="A24" t="s">
        <v>30</v>
      </c>
      <c r="B24" s="28">
        <v>291</v>
      </c>
      <c r="C24" s="158">
        <v>33</v>
      </c>
    </row>
    <row r="25" spans="1:5" ht="12.75">
      <c r="A25" t="s">
        <v>30</v>
      </c>
      <c r="B25" s="26">
        <v>3</v>
      </c>
      <c r="C25" s="158">
        <v>34</v>
      </c>
      <c r="E25" s="156" t="s">
        <v>328</v>
      </c>
    </row>
    <row r="26" spans="1:5" ht="12.75">
      <c r="A26" t="s">
        <v>30</v>
      </c>
      <c r="B26" s="28" t="s">
        <v>95</v>
      </c>
      <c r="C26" s="158">
        <v>35</v>
      </c>
      <c r="E26" s="156" t="s">
        <v>329</v>
      </c>
    </row>
    <row r="27" spans="1:3" ht="12.75">
      <c r="A27" t="s">
        <v>30</v>
      </c>
      <c r="B27" s="28" t="s">
        <v>96</v>
      </c>
      <c r="C27" s="158">
        <v>36</v>
      </c>
    </row>
    <row r="28" spans="1:3" ht="12.75">
      <c r="A28" t="s">
        <v>30</v>
      </c>
      <c r="B28" s="28">
        <v>32</v>
      </c>
      <c r="C28" s="158">
        <v>37</v>
      </c>
    </row>
    <row r="29" spans="1:3" ht="12.75">
      <c r="A29" t="s">
        <v>30</v>
      </c>
      <c r="B29" s="28">
        <v>33</v>
      </c>
      <c r="C29" s="158">
        <v>38</v>
      </c>
    </row>
    <row r="30" spans="1:3" ht="12.75">
      <c r="A30" t="s">
        <v>30</v>
      </c>
      <c r="B30" s="28">
        <v>34</v>
      </c>
      <c r="C30" s="158">
        <v>39</v>
      </c>
    </row>
    <row r="31" spans="1:3" ht="12.75">
      <c r="A31" t="s">
        <v>30</v>
      </c>
      <c r="B31" s="28">
        <v>35</v>
      </c>
      <c r="C31" s="158">
        <v>40</v>
      </c>
    </row>
    <row r="32" spans="1:3" ht="12.75">
      <c r="A32" t="s">
        <v>30</v>
      </c>
      <c r="B32" s="28">
        <v>36</v>
      </c>
      <c r="C32" s="158">
        <v>41</v>
      </c>
    </row>
    <row r="33" spans="1:3" ht="12.75">
      <c r="A33" t="s">
        <v>30</v>
      </c>
      <c r="B33" s="28">
        <v>37</v>
      </c>
      <c r="C33" s="158">
        <v>42</v>
      </c>
    </row>
    <row r="34" spans="1:5" ht="12.75">
      <c r="A34" t="s">
        <v>30</v>
      </c>
      <c r="B34" s="26" t="s">
        <v>97</v>
      </c>
      <c r="C34" s="158">
        <v>43</v>
      </c>
      <c r="E34" s="156" t="s">
        <v>330</v>
      </c>
    </row>
    <row r="35" spans="1:3" ht="12.75">
      <c r="A35" t="s">
        <v>30</v>
      </c>
      <c r="B35" s="28">
        <v>40</v>
      </c>
      <c r="C35" s="158">
        <v>44</v>
      </c>
    </row>
    <row r="36" spans="1:3" ht="12.75">
      <c r="A36" t="s">
        <v>30</v>
      </c>
      <c r="B36" s="28">
        <v>41</v>
      </c>
      <c r="C36" s="158">
        <v>45</v>
      </c>
    </row>
    <row r="37" spans="1:5" ht="12.75">
      <c r="A37" t="s">
        <v>30</v>
      </c>
      <c r="B37" s="26" t="s">
        <v>98</v>
      </c>
      <c r="C37" s="158">
        <v>46</v>
      </c>
      <c r="E37" s="156" t="s">
        <v>331</v>
      </c>
    </row>
    <row r="38" spans="1:3" ht="12.75">
      <c r="A38" t="s">
        <v>30</v>
      </c>
      <c r="B38" s="28">
        <v>50</v>
      </c>
      <c r="C38" s="158">
        <v>47</v>
      </c>
    </row>
    <row r="39" spans="1:3" ht="12.75">
      <c r="A39" t="s">
        <v>30</v>
      </c>
      <c r="B39" s="28" t="s">
        <v>99</v>
      </c>
      <c r="C39" s="158">
        <v>48</v>
      </c>
    </row>
    <row r="40" spans="1:3" ht="12.75">
      <c r="A40" t="s">
        <v>30</v>
      </c>
      <c r="B40" s="26" t="s">
        <v>100</v>
      </c>
      <c r="C40" s="158">
        <v>49</v>
      </c>
    </row>
    <row r="41" spans="1:3" ht="12.75">
      <c r="A41" t="s">
        <v>30</v>
      </c>
      <c r="B41" s="26" t="s">
        <v>101</v>
      </c>
      <c r="C41" s="158">
        <v>50</v>
      </c>
    </row>
    <row r="42" spans="1:5" ht="12.75">
      <c r="A42" t="s">
        <v>30</v>
      </c>
      <c r="B42" s="26" t="s">
        <v>102</v>
      </c>
      <c r="C42" s="158">
        <v>52</v>
      </c>
      <c r="E42" s="156" t="s">
        <v>673</v>
      </c>
    </row>
    <row r="43" spans="1:5" ht="12.75">
      <c r="A43" t="s">
        <v>30</v>
      </c>
      <c r="B43" s="28" t="s">
        <v>105</v>
      </c>
      <c r="C43" s="158">
        <v>59</v>
      </c>
      <c r="E43" s="307" t="s">
        <v>789</v>
      </c>
    </row>
    <row r="44" spans="1:5" ht="12.75">
      <c r="A44" t="s">
        <v>30</v>
      </c>
      <c r="B44" s="26" t="s">
        <v>780</v>
      </c>
      <c r="C44" s="158">
        <v>61</v>
      </c>
      <c r="E44" s="307" t="s">
        <v>787</v>
      </c>
    </row>
    <row r="45" spans="1:5" ht="12.75">
      <c r="A45" s="306" t="s">
        <v>30</v>
      </c>
      <c r="B45" s="27" t="s">
        <v>786</v>
      </c>
      <c r="C45" s="158">
        <v>62</v>
      </c>
      <c r="E45" s="156" t="s">
        <v>332</v>
      </c>
    </row>
    <row r="46" spans="1:3" ht="12.75">
      <c r="A46" t="s">
        <v>30</v>
      </c>
      <c r="B46" s="28" t="s">
        <v>106</v>
      </c>
      <c r="C46" s="158">
        <v>63</v>
      </c>
    </row>
    <row r="47" spans="1:3" ht="12.75">
      <c r="A47" t="s">
        <v>30</v>
      </c>
      <c r="B47" s="28" t="s">
        <v>107</v>
      </c>
      <c r="C47" s="158">
        <v>64</v>
      </c>
    </row>
    <row r="48" spans="1:5" ht="12.75">
      <c r="A48" t="s">
        <v>30</v>
      </c>
      <c r="B48" s="27" t="s">
        <v>108</v>
      </c>
      <c r="C48" s="158">
        <v>65</v>
      </c>
      <c r="E48" s="307" t="s">
        <v>788</v>
      </c>
    </row>
    <row r="49" spans="1:3" ht="12.75">
      <c r="A49" s="306" t="s">
        <v>30</v>
      </c>
      <c r="B49" s="27" t="s">
        <v>783</v>
      </c>
      <c r="C49" s="158">
        <v>66</v>
      </c>
    </row>
    <row r="50" spans="1:3" ht="12.75">
      <c r="A50" s="306" t="s">
        <v>30</v>
      </c>
      <c r="B50" s="27" t="s">
        <v>784</v>
      </c>
      <c r="C50" s="158">
        <v>67</v>
      </c>
    </row>
    <row r="51" spans="1:3" ht="12.75">
      <c r="A51" t="s">
        <v>30</v>
      </c>
      <c r="B51" s="26" t="s">
        <v>109</v>
      </c>
      <c r="C51" s="158">
        <v>68</v>
      </c>
    </row>
    <row r="52" spans="1:5" ht="12.75">
      <c r="A52" t="s">
        <v>30</v>
      </c>
      <c r="B52" s="26" t="s">
        <v>110</v>
      </c>
      <c r="C52" s="158">
        <v>69</v>
      </c>
      <c r="E52" s="156" t="s">
        <v>778</v>
      </c>
    </row>
    <row r="53" spans="1:5" ht="12.75">
      <c r="A53" t="s">
        <v>30</v>
      </c>
      <c r="B53" s="28" t="s">
        <v>774</v>
      </c>
      <c r="C53" s="158">
        <v>70</v>
      </c>
      <c r="E53" s="156" t="s">
        <v>779</v>
      </c>
    </row>
    <row r="54" spans="1:3" ht="12.75">
      <c r="A54" t="s">
        <v>30</v>
      </c>
      <c r="B54" s="28" t="s">
        <v>111</v>
      </c>
      <c r="C54" s="158">
        <v>71</v>
      </c>
    </row>
    <row r="55" spans="1:3" ht="12.75">
      <c r="A55" t="s">
        <v>30</v>
      </c>
      <c r="B55" s="28" t="s">
        <v>112</v>
      </c>
      <c r="C55" s="158">
        <v>72</v>
      </c>
    </row>
    <row r="56" spans="1:3" ht="12.75">
      <c r="A56" t="s">
        <v>30</v>
      </c>
      <c r="B56" s="28" t="s">
        <v>770</v>
      </c>
      <c r="C56" s="158">
        <v>73</v>
      </c>
    </row>
    <row r="57" spans="1:3" ht="12.75">
      <c r="A57" s="306" t="s">
        <v>30</v>
      </c>
      <c r="B57" s="28" t="s">
        <v>771</v>
      </c>
      <c r="C57" s="158">
        <v>74</v>
      </c>
    </row>
    <row r="58" spans="1:3" ht="12.75">
      <c r="A58" s="306" t="s">
        <v>30</v>
      </c>
      <c r="B58" s="28" t="s">
        <v>772</v>
      </c>
      <c r="C58" s="158">
        <v>75</v>
      </c>
    </row>
    <row r="59" spans="1:3" ht="12.75">
      <c r="A59" t="s">
        <v>30</v>
      </c>
      <c r="B59" s="28" t="s">
        <v>113</v>
      </c>
      <c r="C59" s="158">
        <v>76</v>
      </c>
    </row>
    <row r="60" spans="1:3" ht="12.75">
      <c r="A60" t="s">
        <v>30</v>
      </c>
      <c r="B60" s="28" t="s">
        <v>114</v>
      </c>
      <c r="C60" s="158">
        <v>77</v>
      </c>
    </row>
    <row r="61" spans="1:3" ht="12.75">
      <c r="A61" t="s">
        <v>30</v>
      </c>
      <c r="B61" s="26" t="s">
        <v>682</v>
      </c>
      <c r="C61" s="158">
        <v>78</v>
      </c>
    </row>
    <row r="62" spans="1:3" ht="12.75">
      <c r="A62" t="s">
        <v>30</v>
      </c>
      <c r="B62" s="26" t="s">
        <v>115</v>
      </c>
      <c r="C62" s="158">
        <v>79</v>
      </c>
    </row>
    <row r="63" spans="1:3" ht="12.75">
      <c r="A63" t="s">
        <v>30</v>
      </c>
      <c r="B63" s="26" t="s">
        <v>117</v>
      </c>
      <c r="C63" s="158">
        <v>80</v>
      </c>
    </row>
    <row r="64" spans="1:5" ht="12.75">
      <c r="A64" t="s">
        <v>30</v>
      </c>
      <c r="B64" s="28" t="s">
        <v>117</v>
      </c>
      <c r="C64" s="158">
        <v>82</v>
      </c>
      <c r="E64" s="156" t="s">
        <v>333</v>
      </c>
    </row>
    <row r="65" spans="1:5" ht="12.75">
      <c r="A65" t="s">
        <v>30</v>
      </c>
      <c r="B65" s="26" t="s">
        <v>118</v>
      </c>
      <c r="C65" s="158">
        <v>84</v>
      </c>
      <c r="E65" s="156" t="s">
        <v>678</v>
      </c>
    </row>
    <row r="66" spans="1:3" ht="12.75">
      <c r="A66" t="s">
        <v>30</v>
      </c>
      <c r="B66" s="28" t="s">
        <v>119</v>
      </c>
      <c r="C66" s="158">
        <v>85</v>
      </c>
    </row>
    <row r="67" spans="1:3" ht="12.75">
      <c r="A67" t="s">
        <v>30</v>
      </c>
      <c r="B67" s="28" t="s">
        <v>120</v>
      </c>
      <c r="C67" s="158">
        <v>86</v>
      </c>
    </row>
    <row r="68" spans="1:3" ht="12.75">
      <c r="A68" t="s">
        <v>30</v>
      </c>
      <c r="B68" s="28" t="s">
        <v>121</v>
      </c>
      <c r="C68" s="158">
        <v>87</v>
      </c>
    </row>
    <row r="69" spans="1:3" ht="12.75">
      <c r="A69" t="s">
        <v>30</v>
      </c>
      <c r="B69" s="28" t="s">
        <v>675</v>
      </c>
      <c r="C69" s="158">
        <v>88</v>
      </c>
    </row>
    <row r="70" spans="1:3" ht="12.75">
      <c r="A70" t="s">
        <v>30</v>
      </c>
      <c r="B70" s="28" t="s">
        <v>677</v>
      </c>
      <c r="C70" s="158">
        <v>89</v>
      </c>
    </row>
    <row r="71" spans="1:3" ht="12.75">
      <c r="A71" t="s">
        <v>30</v>
      </c>
      <c r="B71" s="26" t="s">
        <v>122</v>
      </c>
      <c r="C71" s="158">
        <v>90</v>
      </c>
    </row>
    <row r="72" spans="1:5" ht="12.75">
      <c r="A72" t="s">
        <v>30</v>
      </c>
      <c r="B72" s="28" t="s">
        <v>124</v>
      </c>
      <c r="C72" s="158">
        <v>92</v>
      </c>
      <c r="E72" s="156" t="s">
        <v>334</v>
      </c>
    </row>
    <row r="73" spans="1:5" ht="12.75">
      <c r="A73" t="s">
        <v>30</v>
      </c>
      <c r="B73" s="26" t="s">
        <v>125</v>
      </c>
      <c r="C73" s="158">
        <v>94</v>
      </c>
      <c r="E73" s="156" t="s">
        <v>335</v>
      </c>
    </row>
    <row r="74" spans="1:5" ht="12.75">
      <c r="A74" t="s">
        <v>30</v>
      </c>
      <c r="B74" s="28" t="s">
        <v>126</v>
      </c>
      <c r="C74" s="158">
        <v>95</v>
      </c>
      <c r="E74" s="156" t="s">
        <v>336</v>
      </c>
    </row>
    <row r="75" spans="1:3" ht="12.75">
      <c r="A75" t="s">
        <v>30</v>
      </c>
      <c r="B75" s="28" t="s">
        <v>127</v>
      </c>
      <c r="C75" s="158">
        <v>96</v>
      </c>
    </row>
    <row r="76" spans="1:3" ht="12.75">
      <c r="A76" t="s">
        <v>30</v>
      </c>
      <c r="B76" s="28" t="s">
        <v>128</v>
      </c>
      <c r="C76" s="158">
        <v>97</v>
      </c>
    </row>
    <row r="77" spans="1:3" ht="12.75">
      <c r="A77" t="s">
        <v>30</v>
      </c>
      <c r="B77" s="28" t="s">
        <v>129</v>
      </c>
      <c r="C77" s="158">
        <v>98</v>
      </c>
    </row>
    <row r="78" spans="1:3" ht="12.75">
      <c r="A78" t="s">
        <v>30</v>
      </c>
      <c r="B78" s="28" t="s">
        <v>130</v>
      </c>
      <c r="C78" s="158">
        <v>99</v>
      </c>
    </row>
    <row r="79" spans="1:3" ht="12.75">
      <c r="A79" t="s">
        <v>30</v>
      </c>
      <c r="B79" s="28" t="s">
        <v>131</v>
      </c>
      <c r="C79" s="158">
        <v>100</v>
      </c>
    </row>
    <row r="80" spans="1:5" ht="12.75">
      <c r="A80" t="s">
        <v>30</v>
      </c>
      <c r="B80" s="28" t="s">
        <v>132</v>
      </c>
      <c r="C80" s="158">
        <v>101</v>
      </c>
      <c r="E80" s="156" t="s">
        <v>337</v>
      </c>
    </row>
    <row r="81" spans="1:3" ht="12.75">
      <c r="A81" t="s">
        <v>30</v>
      </c>
      <c r="B81" s="28" t="s">
        <v>133</v>
      </c>
      <c r="C81" s="158">
        <v>102</v>
      </c>
    </row>
    <row r="82" spans="1:3" ht="12.75">
      <c r="A82" t="s">
        <v>30</v>
      </c>
      <c r="B82" s="28" t="s">
        <v>134</v>
      </c>
      <c r="C82" s="158">
        <v>103</v>
      </c>
    </row>
    <row r="83" spans="1:3" ht="12.75">
      <c r="A83" t="s">
        <v>30</v>
      </c>
      <c r="B83" s="28" t="s">
        <v>135</v>
      </c>
      <c r="C83" s="158">
        <v>104</v>
      </c>
    </row>
    <row r="84" spans="1:3" ht="12.75">
      <c r="A84" t="s">
        <v>30</v>
      </c>
      <c r="B84" s="28" t="s">
        <v>136</v>
      </c>
      <c r="C84" s="158">
        <v>105</v>
      </c>
    </row>
    <row r="85" spans="1:5" ht="12.75">
      <c r="A85" t="s">
        <v>30</v>
      </c>
      <c r="B85" s="26" t="s">
        <v>137</v>
      </c>
      <c r="C85" s="158">
        <v>106</v>
      </c>
      <c r="E85" s="156" t="s">
        <v>338</v>
      </c>
    </row>
    <row r="86" spans="1:3" ht="12.75">
      <c r="A86" t="s">
        <v>30</v>
      </c>
      <c r="B86" s="28" t="s">
        <v>138</v>
      </c>
      <c r="C86" s="158">
        <v>107</v>
      </c>
    </row>
    <row r="87" spans="1:5" ht="12.75">
      <c r="A87" t="s">
        <v>30</v>
      </c>
      <c r="B87" s="28" t="s">
        <v>139</v>
      </c>
      <c r="C87" s="158">
        <v>108</v>
      </c>
      <c r="E87" s="156" t="s">
        <v>339</v>
      </c>
    </row>
    <row r="88" spans="1:3" ht="12.75">
      <c r="A88" t="s">
        <v>30</v>
      </c>
      <c r="B88" s="28" t="s">
        <v>140</v>
      </c>
      <c r="C88" s="158">
        <v>109</v>
      </c>
    </row>
    <row r="89" spans="1:3" ht="12.75">
      <c r="A89" t="s">
        <v>30</v>
      </c>
      <c r="B89" s="28" t="s">
        <v>141</v>
      </c>
      <c r="C89" s="158">
        <v>110</v>
      </c>
    </row>
    <row r="90" spans="1:5" ht="12.75">
      <c r="A90" t="s">
        <v>30</v>
      </c>
      <c r="B90" s="28" t="s">
        <v>142</v>
      </c>
      <c r="C90" s="158">
        <v>111</v>
      </c>
      <c r="E90" s="156" t="s">
        <v>340</v>
      </c>
    </row>
    <row r="91" spans="1:3" ht="12.75">
      <c r="A91" t="s">
        <v>30</v>
      </c>
      <c r="B91" s="28" t="s">
        <v>143</v>
      </c>
      <c r="C91" s="158">
        <v>112</v>
      </c>
    </row>
    <row r="92" spans="1:3" ht="12.75">
      <c r="A92" t="s">
        <v>30</v>
      </c>
      <c r="B92" s="28" t="s">
        <v>144</v>
      </c>
      <c r="C92" s="158">
        <v>113</v>
      </c>
    </row>
    <row r="93" spans="1:3" ht="12.75">
      <c r="A93" t="s">
        <v>30</v>
      </c>
      <c r="B93" s="28" t="s">
        <v>145</v>
      </c>
      <c r="C93" s="158">
        <v>114</v>
      </c>
    </row>
    <row r="94" spans="1:5" ht="12.75">
      <c r="A94" t="s">
        <v>30</v>
      </c>
      <c r="B94" s="28" t="s">
        <v>146</v>
      </c>
      <c r="C94" s="158">
        <v>115</v>
      </c>
      <c r="E94" s="156" t="s">
        <v>341</v>
      </c>
    </row>
    <row r="95" spans="1:3" ht="12.75">
      <c r="A95" t="s">
        <v>30</v>
      </c>
      <c r="B95" s="28" t="s">
        <v>147</v>
      </c>
      <c r="C95" s="158">
        <v>116</v>
      </c>
    </row>
    <row r="96" spans="1:3" ht="12.75">
      <c r="A96" t="s">
        <v>30</v>
      </c>
      <c r="B96" s="28" t="s">
        <v>148</v>
      </c>
      <c r="C96" s="158">
        <v>117</v>
      </c>
    </row>
    <row r="97" spans="1:3" ht="12.75">
      <c r="A97" t="s">
        <v>30</v>
      </c>
      <c r="B97" s="28" t="s">
        <v>149</v>
      </c>
      <c r="C97" s="158">
        <v>118</v>
      </c>
    </row>
    <row r="98" spans="1:3" ht="12.75">
      <c r="A98" t="s">
        <v>30</v>
      </c>
      <c r="B98" s="26" t="s">
        <v>150</v>
      </c>
      <c r="C98" s="158">
        <v>119</v>
      </c>
    </row>
    <row r="99" spans="1:5" ht="12.75">
      <c r="A99" t="s">
        <v>30</v>
      </c>
      <c r="B99" s="26" t="s">
        <v>151</v>
      </c>
      <c r="C99" s="158">
        <v>121</v>
      </c>
      <c r="E99" s="156" t="s">
        <v>342</v>
      </c>
    </row>
    <row r="100" spans="1:5" ht="12.75">
      <c r="A100" t="s">
        <v>31</v>
      </c>
      <c r="B100" s="26" t="s">
        <v>688</v>
      </c>
      <c r="C100" s="158">
        <v>3</v>
      </c>
      <c r="E100" s="307" t="s">
        <v>690</v>
      </c>
    </row>
    <row r="101" spans="1:3" ht="12.75">
      <c r="A101" t="s">
        <v>31</v>
      </c>
      <c r="B101" s="27">
        <v>70</v>
      </c>
      <c r="C101" s="158">
        <v>4</v>
      </c>
    </row>
    <row r="102" spans="1:3" ht="12.75">
      <c r="A102" t="s">
        <v>31</v>
      </c>
      <c r="B102" s="28" t="s">
        <v>184</v>
      </c>
      <c r="C102" s="158">
        <v>5</v>
      </c>
    </row>
    <row r="103" spans="1:3" ht="12.75">
      <c r="A103" t="s">
        <v>31</v>
      </c>
      <c r="B103" s="28" t="s">
        <v>185</v>
      </c>
      <c r="C103" s="158">
        <v>6</v>
      </c>
    </row>
    <row r="104" spans="1:3" ht="12.75">
      <c r="A104" t="s">
        <v>31</v>
      </c>
      <c r="B104" s="28" t="s">
        <v>186</v>
      </c>
      <c r="C104" s="158">
        <v>7</v>
      </c>
    </row>
    <row r="105" spans="1:3" ht="12.75">
      <c r="A105" s="306" t="s">
        <v>31</v>
      </c>
      <c r="B105" s="27" t="s">
        <v>684</v>
      </c>
      <c r="C105" s="158">
        <v>8</v>
      </c>
    </row>
    <row r="106" spans="1:5" ht="12.75">
      <c r="A106" t="s">
        <v>31</v>
      </c>
      <c r="B106" s="26" t="s">
        <v>689</v>
      </c>
      <c r="C106" s="158">
        <v>10</v>
      </c>
      <c r="E106" s="307" t="s">
        <v>691</v>
      </c>
    </row>
    <row r="107" spans="1:5" ht="12.75">
      <c r="A107" t="s">
        <v>31</v>
      </c>
      <c r="B107" s="28" t="s">
        <v>201</v>
      </c>
      <c r="C107" s="158">
        <v>11</v>
      </c>
      <c r="E107" s="156" t="s">
        <v>343</v>
      </c>
    </row>
    <row r="108" spans="1:3" ht="12.75">
      <c r="A108" t="s">
        <v>31</v>
      </c>
      <c r="B108" s="28" t="s">
        <v>202</v>
      </c>
      <c r="C108" s="158">
        <v>12</v>
      </c>
    </row>
    <row r="109" spans="1:3" ht="12.75">
      <c r="A109" t="s">
        <v>31</v>
      </c>
      <c r="B109" s="28" t="s">
        <v>203</v>
      </c>
      <c r="C109" s="158">
        <v>13</v>
      </c>
    </row>
    <row r="110" spans="1:3" ht="12.75">
      <c r="A110" t="s">
        <v>31</v>
      </c>
      <c r="B110" s="28" t="s">
        <v>204</v>
      </c>
      <c r="C110" s="158">
        <v>14</v>
      </c>
    </row>
    <row r="111" spans="1:3" ht="12.75">
      <c r="A111" t="s">
        <v>31</v>
      </c>
      <c r="B111" s="28" t="s">
        <v>205</v>
      </c>
      <c r="C111" s="158">
        <v>15</v>
      </c>
    </row>
    <row r="112" spans="1:3" ht="12.75">
      <c r="A112" t="s">
        <v>31</v>
      </c>
      <c r="B112" s="28" t="s">
        <v>206</v>
      </c>
      <c r="C112" s="158">
        <v>16</v>
      </c>
    </row>
    <row r="113" spans="1:3" ht="12.75">
      <c r="A113" t="s">
        <v>31</v>
      </c>
      <c r="B113" s="28" t="s">
        <v>207</v>
      </c>
      <c r="C113" s="158">
        <v>17</v>
      </c>
    </row>
    <row r="114" spans="1:3" ht="12.75">
      <c r="A114" t="s">
        <v>31</v>
      </c>
      <c r="B114" s="27" t="s">
        <v>702</v>
      </c>
      <c r="C114" s="158">
        <v>18</v>
      </c>
    </row>
    <row r="115" spans="1:3" ht="12.75">
      <c r="A115" t="s">
        <v>31</v>
      </c>
      <c r="B115" s="28" t="s">
        <v>208</v>
      </c>
      <c r="C115" s="158">
        <v>19</v>
      </c>
    </row>
    <row r="116" spans="1:3" ht="12.75">
      <c r="A116" t="s">
        <v>31</v>
      </c>
      <c r="B116" s="28" t="s">
        <v>209</v>
      </c>
      <c r="C116" s="158">
        <v>20</v>
      </c>
    </row>
    <row r="117" spans="1:3" ht="12.75">
      <c r="A117" s="306" t="s">
        <v>31</v>
      </c>
      <c r="B117" s="27" t="s">
        <v>686</v>
      </c>
      <c r="C117" s="158">
        <v>21</v>
      </c>
    </row>
    <row r="118" spans="1:5" ht="12.75">
      <c r="A118" t="s">
        <v>31</v>
      </c>
      <c r="B118" s="27" t="s">
        <v>708</v>
      </c>
      <c r="C118" s="158">
        <v>23</v>
      </c>
      <c r="E118" s="156" t="s">
        <v>709</v>
      </c>
    </row>
    <row r="119" spans="1:5" ht="12.75">
      <c r="A119" s="306" t="s">
        <v>31</v>
      </c>
      <c r="B119" s="26" t="s">
        <v>694</v>
      </c>
      <c r="C119" s="158">
        <v>25</v>
      </c>
      <c r="E119" s="307" t="s">
        <v>696</v>
      </c>
    </row>
    <row r="120" spans="1:5" ht="12.75">
      <c r="A120" t="s">
        <v>31</v>
      </c>
      <c r="B120" s="27" t="s">
        <v>210</v>
      </c>
      <c r="C120" s="158">
        <v>26</v>
      </c>
      <c r="E120" s="156" t="s">
        <v>344</v>
      </c>
    </row>
    <row r="121" spans="1:3" ht="12.75">
      <c r="A121" t="s">
        <v>31</v>
      </c>
      <c r="B121" s="27" t="s">
        <v>211</v>
      </c>
      <c r="C121" s="158">
        <v>27</v>
      </c>
    </row>
    <row r="122" spans="1:3" ht="12.75">
      <c r="A122" t="s">
        <v>31</v>
      </c>
      <c r="B122" s="27" t="s">
        <v>212</v>
      </c>
      <c r="C122" s="158">
        <v>28</v>
      </c>
    </row>
    <row r="123" spans="1:3" ht="12.75">
      <c r="A123" t="s">
        <v>31</v>
      </c>
      <c r="B123" s="27" t="s">
        <v>213</v>
      </c>
      <c r="C123" s="158">
        <v>29</v>
      </c>
    </row>
    <row r="124" spans="1:3" ht="12.75">
      <c r="A124" s="306" t="s">
        <v>31</v>
      </c>
      <c r="B124" s="27" t="s">
        <v>692</v>
      </c>
      <c r="C124" s="158">
        <v>30</v>
      </c>
    </row>
    <row r="125" spans="1:5" ht="12.75">
      <c r="A125" s="306" t="s">
        <v>31</v>
      </c>
      <c r="B125" s="26" t="s">
        <v>700</v>
      </c>
      <c r="C125" s="158">
        <v>32</v>
      </c>
      <c r="E125" s="307" t="s">
        <v>701</v>
      </c>
    </row>
    <row r="126" spans="1:5" ht="12.75">
      <c r="A126" t="s">
        <v>31</v>
      </c>
      <c r="B126" s="27" t="s">
        <v>214</v>
      </c>
      <c r="C126" s="158">
        <v>33</v>
      </c>
      <c r="E126" s="156" t="s">
        <v>345</v>
      </c>
    </row>
    <row r="127" spans="1:3" ht="12.75">
      <c r="A127" t="s">
        <v>31</v>
      </c>
      <c r="B127" s="27" t="s">
        <v>215</v>
      </c>
      <c r="C127" s="158">
        <v>34</v>
      </c>
    </row>
    <row r="128" spans="1:3" ht="12.75">
      <c r="A128" t="s">
        <v>31</v>
      </c>
      <c r="B128" s="27" t="s">
        <v>216</v>
      </c>
      <c r="C128" s="158">
        <v>35</v>
      </c>
    </row>
    <row r="129" spans="1:3" ht="12.75">
      <c r="A129" t="s">
        <v>31</v>
      </c>
      <c r="B129" s="27" t="s">
        <v>217</v>
      </c>
      <c r="C129" s="158">
        <v>36</v>
      </c>
    </row>
    <row r="130" spans="1:3" ht="12.75">
      <c r="A130" s="306" t="s">
        <v>31</v>
      </c>
      <c r="B130" s="27" t="s">
        <v>697</v>
      </c>
      <c r="C130" s="158">
        <v>37</v>
      </c>
    </row>
    <row r="131" spans="1:5" ht="12.75">
      <c r="A131" t="s">
        <v>31</v>
      </c>
      <c r="B131" s="27" t="s">
        <v>710</v>
      </c>
      <c r="C131" s="158">
        <v>39</v>
      </c>
      <c r="E131" s="156" t="s">
        <v>711</v>
      </c>
    </row>
    <row r="132" spans="1:3" ht="12.75">
      <c r="A132" t="s">
        <v>31</v>
      </c>
      <c r="B132" s="27" t="s">
        <v>36</v>
      </c>
      <c r="C132" s="158">
        <v>41</v>
      </c>
    </row>
    <row r="133" spans="1:3" ht="12.75">
      <c r="A133" t="s">
        <v>31</v>
      </c>
      <c r="B133" s="27" t="s">
        <v>219</v>
      </c>
      <c r="C133" s="158">
        <v>42</v>
      </c>
    </row>
    <row r="134" spans="1:5" ht="12.75">
      <c r="A134" t="s">
        <v>31</v>
      </c>
      <c r="B134" s="27" t="s">
        <v>220</v>
      </c>
      <c r="C134" s="158">
        <v>44</v>
      </c>
      <c r="E134" s="156" t="s">
        <v>737</v>
      </c>
    </row>
    <row r="135" spans="1:3" ht="12.75">
      <c r="A135" t="s">
        <v>31</v>
      </c>
      <c r="B135" s="28" t="s">
        <v>221</v>
      </c>
      <c r="C135" s="158">
        <v>45</v>
      </c>
    </row>
    <row r="136" spans="1:3" ht="12.75">
      <c r="A136" t="s">
        <v>31</v>
      </c>
      <c r="B136" s="28" t="s">
        <v>222</v>
      </c>
      <c r="C136" s="158">
        <v>46</v>
      </c>
    </row>
    <row r="137" spans="1:5" ht="12.75">
      <c r="A137" t="s">
        <v>31</v>
      </c>
      <c r="B137" s="27" t="s">
        <v>713</v>
      </c>
      <c r="C137" s="158">
        <v>48</v>
      </c>
      <c r="E137" s="156" t="s">
        <v>714</v>
      </c>
    </row>
    <row r="138" spans="1:3" ht="12.75">
      <c r="A138" t="s">
        <v>31</v>
      </c>
      <c r="B138" s="27" t="s">
        <v>223</v>
      </c>
      <c r="C138" s="158">
        <v>50</v>
      </c>
    </row>
    <row r="139" spans="1:3" ht="12.75">
      <c r="A139" t="s">
        <v>31</v>
      </c>
      <c r="B139" s="27" t="s">
        <v>224</v>
      </c>
      <c r="C139" s="158">
        <v>51</v>
      </c>
    </row>
    <row r="140" spans="1:5" ht="12.75">
      <c r="A140" t="s">
        <v>31</v>
      </c>
      <c r="B140" s="27" t="s">
        <v>715</v>
      </c>
      <c r="C140" s="158">
        <v>53</v>
      </c>
      <c r="E140" s="156" t="s">
        <v>717</v>
      </c>
    </row>
    <row r="141" spans="1:5" ht="12.75">
      <c r="A141" t="s">
        <v>31</v>
      </c>
      <c r="B141" s="27" t="s">
        <v>721</v>
      </c>
      <c r="C141" s="158">
        <v>57</v>
      </c>
      <c r="E141" s="156" t="s">
        <v>722</v>
      </c>
    </row>
    <row r="142" spans="1:5" ht="12.75">
      <c r="A142" t="s">
        <v>31</v>
      </c>
      <c r="B142" s="28" t="s">
        <v>715</v>
      </c>
      <c r="C142" s="158">
        <v>58</v>
      </c>
      <c r="E142" s="156" t="s">
        <v>717</v>
      </c>
    </row>
    <row r="143" spans="1:3" ht="12.75">
      <c r="A143" t="s">
        <v>31</v>
      </c>
      <c r="B143" s="28" t="s">
        <v>720</v>
      </c>
      <c r="C143" s="158">
        <v>59</v>
      </c>
    </row>
    <row r="144" spans="1:5" ht="12.75">
      <c r="A144" t="s">
        <v>31</v>
      </c>
      <c r="B144" s="27" t="s">
        <v>226</v>
      </c>
      <c r="C144" s="158">
        <v>61</v>
      </c>
      <c r="E144" s="156" t="s">
        <v>346</v>
      </c>
    </row>
    <row r="145" spans="1:3" ht="12.75">
      <c r="A145" t="s">
        <v>31</v>
      </c>
      <c r="B145" s="28" t="s">
        <v>227</v>
      </c>
      <c r="C145" s="158">
        <v>62</v>
      </c>
    </row>
    <row r="146" spans="1:3" ht="12.75">
      <c r="A146" t="s">
        <v>31</v>
      </c>
      <c r="B146" s="28" t="s">
        <v>228</v>
      </c>
      <c r="C146" s="158">
        <v>63</v>
      </c>
    </row>
    <row r="147" spans="1:5" ht="12.75">
      <c r="A147" t="s">
        <v>31</v>
      </c>
      <c r="B147" s="27" t="s">
        <v>229</v>
      </c>
      <c r="C147" s="158">
        <v>65</v>
      </c>
      <c r="E147" s="156" t="s">
        <v>347</v>
      </c>
    </row>
    <row r="148" spans="1:3" ht="12.75">
      <c r="A148" t="s">
        <v>31</v>
      </c>
      <c r="B148" s="28" t="s">
        <v>230</v>
      </c>
      <c r="C148" s="158">
        <v>66</v>
      </c>
    </row>
    <row r="149" spans="1:3" ht="12.75">
      <c r="A149" t="s">
        <v>31</v>
      </c>
      <c r="B149" s="28" t="s">
        <v>231</v>
      </c>
      <c r="C149" s="158">
        <v>67</v>
      </c>
    </row>
    <row r="150" spans="1:3" ht="12.75">
      <c r="A150" t="s">
        <v>31</v>
      </c>
      <c r="B150" s="28" t="s">
        <v>232</v>
      </c>
      <c r="C150" s="158">
        <v>68</v>
      </c>
    </row>
    <row r="151" spans="1:5" ht="12.75">
      <c r="A151" t="s">
        <v>31</v>
      </c>
      <c r="B151" s="28" t="s">
        <v>727</v>
      </c>
      <c r="C151" s="158">
        <v>70</v>
      </c>
      <c r="E151" s="156" t="s">
        <v>724</v>
      </c>
    </row>
    <row r="152" spans="1:3" ht="12.75">
      <c r="A152" t="s">
        <v>31</v>
      </c>
      <c r="B152" s="27" t="s">
        <v>233</v>
      </c>
      <c r="C152" s="158">
        <v>72</v>
      </c>
    </row>
    <row r="153" spans="1:5" ht="12.75">
      <c r="A153" t="s">
        <v>31</v>
      </c>
      <c r="B153" s="27" t="s">
        <v>705</v>
      </c>
      <c r="C153" s="158">
        <v>74</v>
      </c>
      <c r="E153" s="307" t="s">
        <v>706</v>
      </c>
    </row>
    <row r="154" spans="1:3" ht="12.75">
      <c r="A154" t="s">
        <v>31</v>
      </c>
      <c r="B154" s="28" t="s">
        <v>234</v>
      </c>
      <c r="C154" s="158">
        <v>75</v>
      </c>
    </row>
    <row r="155" spans="1:3" ht="12.75">
      <c r="A155" t="s">
        <v>31</v>
      </c>
      <c r="B155" s="28" t="s">
        <v>235</v>
      </c>
      <c r="C155" s="158">
        <v>76</v>
      </c>
    </row>
    <row r="156" spans="1:3" ht="12.75">
      <c r="A156" t="s">
        <v>31</v>
      </c>
      <c r="B156" s="28" t="s">
        <v>236</v>
      </c>
      <c r="C156" s="158">
        <v>77</v>
      </c>
    </row>
    <row r="157" spans="1:3" ht="12.75">
      <c r="A157" s="306" t="s">
        <v>31</v>
      </c>
      <c r="B157" s="27" t="s">
        <v>704</v>
      </c>
      <c r="C157" s="158">
        <v>78</v>
      </c>
    </row>
    <row r="158" spans="1:3" ht="12.75">
      <c r="A158" t="s">
        <v>32</v>
      </c>
      <c r="B158" s="11" t="s">
        <v>68</v>
      </c>
      <c r="C158" s="158">
        <v>3</v>
      </c>
    </row>
    <row r="159" spans="1:3" ht="12.75">
      <c r="A159" t="s">
        <v>32</v>
      </c>
      <c r="B159" s="11" t="s">
        <v>69</v>
      </c>
      <c r="C159" s="158">
        <v>4</v>
      </c>
    </row>
    <row r="160" spans="1:3" ht="12.75">
      <c r="A160" t="s">
        <v>32</v>
      </c>
      <c r="B160" s="11" t="s">
        <v>66</v>
      </c>
      <c r="C160" s="158">
        <v>5</v>
      </c>
    </row>
    <row r="161" spans="1:3" ht="12.75">
      <c r="A161" t="s">
        <v>32</v>
      </c>
      <c r="B161" s="11" t="s">
        <v>67</v>
      </c>
      <c r="C161" s="158">
        <v>6</v>
      </c>
    </row>
    <row r="162" spans="1:3" ht="12.75">
      <c r="A162" t="s">
        <v>32</v>
      </c>
      <c r="B162" s="11" t="s">
        <v>58</v>
      </c>
      <c r="C162" s="158">
        <v>7</v>
      </c>
    </row>
    <row r="163" spans="1:3" ht="12.75">
      <c r="A163" t="s">
        <v>32</v>
      </c>
      <c r="B163" s="11" t="s">
        <v>60</v>
      </c>
      <c r="C163" s="158">
        <v>8</v>
      </c>
    </row>
    <row r="164" spans="1:3" ht="12.75">
      <c r="A164" t="s">
        <v>32</v>
      </c>
      <c r="B164" s="11" t="s">
        <v>62</v>
      </c>
      <c r="C164" s="158">
        <v>9</v>
      </c>
    </row>
    <row r="165" spans="1:3" ht="12.75">
      <c r="A165" t="s">
        <v>32</v>
      </c>
      <c r="B165" s="11" t="s">
        <v>64</v>
      </c>
      <c r="C165" s="158">
        <v>10</v>
      </c>
    </row>
    <row r="166" spans="1:3" ht="12.75">
      <c r="A166" t="s">
        <v>32</v>
      </c>
      <c r="B166" s="11" t="s">
        <v>54</v>
      </c>
      <c r="C166" s="158">
        <v>11</v>
      </c>
    </row>
    <row r="167" spans="1:3" ht="12.75">
      <c r="A167" t="s">
        <v>32</v>
      </c>
      <c r="B167" s="11" t="s">
        <v>56</v>
      </c>
      <c r="C167" s="158">
        <v>12</v>
      </c>
    </row>
    <row r="168" spans="1:5" ht="12.75">
      <c r="A168" t="s">
        <v>32</v>
      </c>
      <c r="B168" s="11" t="s">
        <v>70</v>
      </c>
      <c r="C168" s="158">
        <v>13</v>
      </c>
      <c r="E168" s="157" t="s">
        <v>348</v>
      </c>
    </row>
    <row r="169" spans="1:5" ht="12.75">
      <c r="A169" t="s">
        <v>32</v>
      </c>
      <c r="B169" s="11" t="s">
        <v>72</v>
      </c>
      <c r="C169" s="158">
        <v>14</v>
      </c>
      <c r="E169" s="157" t="s">
        <v>349</v>
      </c>
    </row>
    <row r="170" spans="1:3" ht="12.75">
      <c r="A170" t="s">
        <v>32</v>
      </c>
      <c r="B170" s="11">
        <v>9921</v>
      </c>
      <c r="C170" s="158">
        <v>16</v>
      </c>
    </row>
    <row r="171" spans="1:3" ht="12.75">
      <c r="A171" t="s">
        <v>32</v>
      </c>
      <c r="B171" s="11">
        <v>9922</v>
      </c>
      <c r="C171" s="158">
        <v>17</v>
      </c>
    </row>
    <row r="172" spans="1:3" ht="12.75">
      <c r="A172" t="s">
        <v>32</v>
      </c>
      <c r="B172" s="11">
        <v>9923</v>
      </c>
      <c r="C172" s="158">
        <v>18</v>
      </c>
    </row>
    <row r="173" spans="1:5" ht="12.75">
      <c r="A173" t="s">
        <v>32</v>
      </c>
      <c r="B173" s="11">
        <v>9924</v>
      </c>
      <c r="C173" s="158">
        <v>19</v>
      </c>
      <c r="E173" s="156" t="s">
        <v>350</v>
      </c>
    </row>
    <row r="174" spans="1:3" ht="12.75">
      <c r="A174" t="s">
        <v>32</v>
      </c>
      <c r="B174" s="11">
        <v>9925</v>
      </c>
      <c r="C174" s="158">
        <v>20</v>
      </c>
    </row>
    <row r="175" spans="1:4" ht="12.75">
      <c r="A175" t="str">
        <f>INTERCOMMUNALEN!M$3</f>
        <v>AFVAL - INZAMELING</v>
      </c>
      <c r="B175" s="11">
        <v>9701</v>
      </c>
      <c r="C175" s="158">
        <v>5</v>
      </c>
      <c r="D175" s="156" t="s">
        <v>49</v>
      </c>
    </row>
    <row r="176" spans="1:4" ht="12.75">
      <c r="A176" t="str">
        <f>INTERCOMMUNALEN!M$3</f>
        <v>AFVAL - INZAMELING</v>
      </c>
      <c r="B176" s="11">
        <v>9818</v>
      </c>
      <c r="C176" s="158">
        <v>6</v>
      </c>
      <c r="D176" s="156" t="s">
        <v>49</v>
      </c>
    </row>
    <row r="177" spans="1:4" ht="12.75">
      <c r="A177" t="str">
        <f>INTERCOMMUNALEN!M$3</f>
        <v>AFVAL - INZAMELING</v>
      </c>
      <c r="B177" s="11">
        <v>9821</v>
      </c>
      <c r="C177" s="158">
        <v>7</v>
      </c>
      <c r="D177" s="156" t="s">
        <v>49</v>
      </c>
    </row>
    <row r="178" spans="1:4" ht="12.75">
      <c r="A178" t="str">
        <f>INTERCOMMUNALEN!M$3</f>
        <v>AFVAL - INZAMELING</v>
      </c>
      <c r="B178" s="11">
        <v>9880</v>
      </c>
      <c r="C178" s="158">
        <v>11</v>
      </c>
      <c r="D178" s="156" t="s">
        <v>49</v>
      </c>
    </row>
    <row r="179" spans="1:4" ht="12.75">
      <c r="A179" t="str">
        <f>INTERCOMMUNALEN!M$3</f>
        <v>AFVAL - INZAMELING</v>
      </c>
      <c r="B179" s="11">
        <v>9703</v>
      </c>
      <c r="C179" s="158">
        <v>12</v>
      </c>
      <c r="D179" s="156" t="s">
        <v>49</v>
      </c>
    </row>
    <row r="180" spans="1:5" ht="12.75">
      <c r="A180" t="str">
        <f>INTERCOMMUNALEN!M$3</f>
        <v>AFVAL - INZAMELING</v>
      </c>
      <c r="B180" s="11">
        <v>9739</v>
      </c>
      <c r="C180" s="158">
        <v>13</v>
      </c>
      <c r="D180" s="156" t="s">
        <v>49</v>
      </c>
      <c r="E180" s="156" t="s">
        <v>431</v>
      </c>
    </row>
    <row r="181" spans="1:4" ht="12.75">
      <c r="A181" t="str">
        <f>INTERCOMMUNALEN!M$3</f>
        <v>AFVAL - INZAMELING</v>
      </c>
      <c r="B181" s="11">
        <v>9883</v>
      </c>
      <c r="C181" s="158">
        <v>15</v>
      </c>
      <c r="D181" s="156" t="s">
        <v>49</v>
      </c>
    </row>
    <row r="182" spans="1:4" ht="12.75">
      <c r="A182" t="str">
        <f>INTERCOMMUNALEN!M$3</f>
        <v>AFVAL - INZAMELING</v>
      </c>
      <c r="B182" s="11">
        <v>9764</v>
      </c>
      <c r="C182" s="158">
        <v>17</v>
      </c>
      <c r="D182" s="156" t="s">
        <v>49</v>
      </c>
    </row>
    <row r="183" spans="1:5" ht="12.75">
      <c r="A183" t="str">
        <f>INTERCOMMUNALEN!M$3</f>
        <v>AFVAL - INZAMELING</v>
      </c>
      <c r="B183" s="11">
        <v>9875</v>
      </c>
      <c r="C183" s="158">
        <v>21</v>
      </c>
      <c r="D183" s="156" t="s">
        <v>49</v>
      </c>
      <c r="E183" s="156" t="s">
        <v>432</v>
      </c>
    </row>
    <row r="184" spans="1:4" ht="12.75">
      <c r="A184" t="str">
        <f>INTERCOMMUNALEN!M$3</f>
        <v>AFVAL - INZAMELING</v>
      </c>
      <c r="B184" s="11">
        <v>9881</v>
      </c>
      <c r="C184" s="158">
        <v>11</v>
      </c>
      <c r="D184" s="156" t="s">
        <v>79</v>
      </c>
    </row>
    <row r="185" spans="1:4" ht="12.75">
      <c r="A185" t="str">
        <f>INTERCOMMUNALEN!M$3</f>
        <v>AFVAL - INZAMELING</v>
      </c>
      <c r="B185" s="11">
        <v>9704</v>
      </c>
      <c r="C185" s="158">
        <v>12</v>
      </c>
      <c r="D185" s="156" t="s">
        <v>79</v>
      </c>
    </row>
    <row r="186" spans="1:5" ht="12.75">
      <c r="A186" t="str">
        <f>INTERCOMMUNALEN!M$3</f>
        <v>AFVAL - INZAMELING</v>
      </c>
      <c r="B186" s="11">
        <v>9740</v>
      </c>
      <c r="C186" s="158">
        <v>13</v>
      </c>
      <c r="D186" s="156" t="s">
        <v>79</v>
      </c>
      <c r="E186" s="156" t="s">
        <v>433</v>
      </c>
    </row>
    <row r="187" spans="1:4" ht="12.75">
      <c r="A187" t="str">
        <f>INTERCOMMUNALEN!M$3</f>
        <v>AFVAL - INZAMELING</v>
      </c>
      <c r="B187" s="11">
        <v>9884</v>
      </c>
      <c r="C187" s="158">
        <v>15</v>
      </c>
      <c r="D187" s="156" t="s">
        <v>79</v>
      </c>
    </row>
    <row r="188" spans="1:4" ht="12.75">
      <c r="A188" t="str">
        <f>INTERCOMMUNALEN!M$3</f>
        <v>AFVAL - INZAMELING</v>
      </c>
      <c r="B188" s="11">
        <v>9765</v>
      </c>
      <c r="C188" s="158">
        <v>17</v>
      </c>
      <c r="D188" s="156" t="s">
        <v>79</v>
      </c>
    </row>
    <row r="189" spans="1:4" ht="12.75">
      <c r="A189" t="str">
        <f>INTERCOMMUNALEN!M$3</f>
        <v>AFVAL - INZAMELING</v>
      </c>
      <c r="B189" s="11">
        <v>9886</v>
      </c>
      <c r="C189" s="158">
        <v>19</v>
      </c>
      <c r="D189" s="156" t="s">
        <v>79</v>
      </c>
    </row>
    <row r="190" spans="1:5" ht="12.75">
      <c r="A190" t="str">
        <f>INTERCOMMUNALEN!M$3</f>
        <v>AFVAL - INZAMELING</v>
      </c>
      <c r="B190" s="11">
        <v>9876</v>
      </c>
      <c r="C190" s="158">
        <v>21</v>
      </c>
      <c r="D190" s="156" t="s">
        <v>79</v>
      </c>
      <c r="E190" s="156" t="s">
        <v>434</v>
      </c>
    </row>
    <row r="191" spans="1:4" ht="12.75">
      <c r="A191" t="str">
        <f>INTERCOMMUNALEN!M$3</f>
        <v>AFVAL - INZAMELING</v>
      </c>
      <c r="B191" s="11">
        <v>9882</v>
      </c>
      <c r="C191" s="158">
        <v>11</v>
      </c>
      <c r="D191" s="156" t="s">
        <v>81</v>
      </c>
    </row>
    <row r="192" spans="1:4" ht="12.75">
      <c r="A192" t="str">
        <f>INTERCOMMUNALEN!M$3</f>
        <v>AFVAL - INZAMELING</v>
      </c>
      <c r="B192" s="11">
        <v>9705</v>
      </c>
      <c r="C192" s="158">
        <v>12</v>
      </c>
      <c r="D192" s="156" t="s">
        <v>81</v>
      </c>
    </row>
    <row r="193" spans="1:5" ht="12.75">
      <c r="A193" t="str">
        <f>INTERCOMMUNALEN!M$3</f>
        <v>AFVAL - INZAMELING</v>
      </c>
      <c r="B193" s="11">
        <v>9741</v>
      </c>
      <c r="C193" s="158">
        <v>13</v>
      </c>
      <c r="D193" s="156" t="s">
        <v>81</v>
      </c>
      <c r="E193" s="156" t="s">
        <v>435</v>
      </c>
    </row>
    <row r="194" spans="1:4" ht="12.75">
      <c r="A194" t="str">
        <f>INTERCOMMUNALEN!M$3</f>
        <v>AFVAL - INZAMELING</v>
      </c>
      <c r="B194" s="11">
        <v>9885</v>
      </c>
      <c r="C194" s="158">
        <v>15</v>
      </c>
      <c r="D194" s="156" t="s">
        <v>81</v>
      </c>
    </row>
    <row r="195" spans="1:4" ht="12.75">
      <c r="A195" t="str">
        <f>INTERCOMMUNALEN!M$3</f>
        <v>AFVAL - INZAMELING</v>
      </c>
      <c r="B195" s="11">
        <v>9766</v>
      </c>
      <c r="C195" s="158">
        <v>17</v>
      </c>
      <c r="D195" s="156" t="s">
        <v>81</v>
      </c>
    </row>
    <row r="196" spans="1:4" ht="12.75">
      <c r="A196" t="str">
        <f>INTERCOMMUNALEN!M$3</f>
        <v>AFVAL - INZAMELING</v>
      </c>
      <c r="B196" s="11">
        <v>9887</v>
      </c>
      <c r="C196" s="158">
        <v>19</v>
      </c>
      <c r="D196" s="156" t="s">
        <v>81</v>
      </c>
    </row>
    <row r="197" spans="1:5" ht="12.75">
      <c r="A197" t="str">
        <f>INTERCOMMUNALEN!M$3</f>
        <v>AFVAL - INZAMELING</v>
      </c>
      <c r="B197" s="11">
        <v>9877</v>
      </c>
      <c r="C197" s="158">
        <v>21</v>
      </c>
      <c r="D197" s="156" t="s">
        <v>81</v>
      </c>
      <c r="E197" s="156" t="s">
        <v>436</v>
      </c>
    </row>
    <row r="198" spans="1:5" ht="12.75">
      <c r="A198" s="9" t="str">
        <f>INTERCOMMUNALEN!O$3</f>
        <v>AFVAL - ENERGIERECUPERATIE</v>
      </c>
      <c r="B198" s="11">
        <v>9823</v>
      </c>
      <c r="C198" s="157">
        <v>5</v>
      </c>
      <c r="D198" s="159" t="s">
        <v>48</v>
      </c>
      <c r="E198" s="161"/>
    </row>
    <row r="199" spans="1:5" ht="12.75">
      <c r="A199" s="9" t="str">
        <f>INTERCOMMUNALEN!O$3</f>
        <v>AFVAL - ENERGIERECUPERATIE</v>
      </c>
      <c r="B199" s="11">
        <v>9824</v>
      </c>
      <c r="C199" s="157">
        <v>6</v>
      </c>
      <c r="D199" s="159" t="s">
        <v>48</v>
      </c>
      <c r="E199" s="161"/>
    </row>
    <row r="200" spans="1:5" ht="12.75">
      <c r="A200" s="9" t="str">
        <f>INTERCOMMUNALEN!O$3</f>
        <v>AFVAL - ENERGIERECUPERATIE</v>
      </c>
      <c r="B200" s="11">
        <v>9825</v>
      </c>
      <c r="C200" s="157">
        <v>7</v>
      </c>
      <c r="D200" s="159" t="s">
        <v>48</v>
      </c>
      <c r="E200" s="156" t="s">
        <v>351</v>
      </c>
    </row>
    <row r="201" spans="1:5" ht="12.75">
      <c r="A201" s="9" t="str">
        <f>INTERCOMMUNALEN!O$3</f>
        <v>AFVAL - ENERGIERECUPERATIE</v>
      </c>
      <c r="B201" s="11">
        <v>9826</v>
      </c>
      <c r="C201" s="157">
        <v>8</v>
      </c>
      <c r="D201" s="159" t="s">
        <v>48</v>
      </c>
      <c r="E201" s="161"/>
    </row>
    <row r="202" spans="1:4" ht="12.75">
      <c r="A202" s="9" t="str">
        <f>INTERCOMMUNALEN!O$3</f>
        <v>AFVAL - ENERGIERECUPERATIE</v>
      </c>
      <c r="B202" s="11">
        <v>9827</v>
      </c>
      <c r="C202" s="158">
        <v>9</v>
      </c>
      <c r="D202" s="156" t="s">
        <v>48</v>
      </c>
    </row>
    <row r="203" spans="1:4" ht="12.75">
      <c r="A203" s="9" t="str">
        <f>INTERCOMMUNALEN!O$3</f>
        <v>AFVAL - ENERGIERECUPERATIE</v>
      </c>
      <c r="B203" s="11">
        <v>9828</v>
      </c>
      <c r="C203" s="158">
        <v>11</v>
      </c>
      <c r="D203" s="156" t="s">
        <v>48</v>
      </c>
    </row>
    <row r="204" spans="1:4" ht="12.75">
      <c r="A204" s="9" t="str">
        <f>INTERCOMMUNALEN!O$3</f>
        <v>AFVAL - ENERGIERECUPERATIE</v>
      </c>
      <c r="B204" s="11">
        <v>9829</v>
      </c>
      <c r="C204" s="158">
        <v>12</v>
      </c>
      <c r="D204" s="156" t="s">
        <v>48</v>
      </c>
    </row>
    <row r="205" spans="1:5" ht="12.75">
      <c r="A205" s="9" t="str">
        <f>INTERCOMMUNALEN!O$3</f>
        <v>AFVAL - ENERGIERECUPERATIE</v>
      </c>
      <c r="B205" s="11">
        <v>9830</v>
      </c>
      <c r="C205" s="158">
        <v>13</v>
      </c>
      <c r="D205" s="156" t="s">
        <v>48</v>
      </c>
      <c r="E205" s="156" t="s">
        <v>352</v>
      </c>
    </row>
    <row r="206" spans="1:4" ht="12.75">
      <c r="A206" s="9" t="str">
        <f>INTERCOMMUNALEN!O$3</f>
        <v>AFVAL - ENERGIERECUPERATIE</v>
      </c>
      <c r="B206" s="11">
        <v>9831</v>
      </c>
      <c r="C206" s="158">
        <v>14</v>
      </c>
      <c r="D206" s="156" t="s">
        <v>48</v>
      </c>
    </row>
    <row r="207" spans="1:4" ht="12.75">
      <c r="A207" s="9" t="str">
        <f>INTERCOMMUNALEN!O$3</f>
        <v>AFVAL - ENERGIERECUPERATIE</v>
      </c>
      <c r="B207" s="11">
        <v>9832</v>
      </c>
      <c r="C207" s="158">
        <v>15</v>
      </c>
      <c r="D207" s="156" t="s">
        <v>48</v>
      </c>
    </row>
    <row r="208" spans="1:4" ht="12.75">
      <c r="A208" s="9" t="str">
        <f>INTERCOMMUNALEN!O$3</f>
        <v>AFVAL - ENERGIERECUPERATIE</v>
      </c>
      <c r="B208" s="11">
        <v>9833</v>
      </c>
      <c r="C208" s="158">
        <v>17</v>
      </c>
      <c r="D208" s="156" t="s">
        <v>48</v>
      </c>
    </row>
    <row r="209" spans="1:4" ht="12.75">
      <c r="A209" s="9" t="str">
        <f>INTERCOMMUNALEN!O$3</f>
        <v>AFVAL - ENERGIERECUPERATIE</v>
      </c>
      <c r="B209" s="11">
        <v>9834</v>
      </c>
      <c r="C209" s="158">
        <v>18</v>
      </c>
      <c r="D209" s="156" t="s">
        <v>48</v>
      </c>
    </row>
    <row r="210" spans="1:5" ht="12.75">
      <c r="A210" s="9" t="str">
        <f>INTERCOMMUNALEN!O$3</f>
        <v>AFVAL - ENERGIERECUPERATIE</v>
      </c>
      <c r="B210" s="11">
        <v>9835</v>
      </c>
      <c r="C210" s="158">
        <v>19</v>
      </c>
      <c r="D210" s="156" t="s">
        <v>48</v>
      </c>
      <c r="E210" s="156" t="s">
        <v>353</v>
      </c>
    </row>
    <row r="211" spans="1:4" ht="12.75">
      <c r="A211" s="9" t="str">
        <f>INTERCOMMUNALEN!O$3</f>
        <v>AFVAL - ENERGIERECUPERATIE</v>
      </c>
      <c r="B211" s="11">
        <v>9836</v>
      </c>
      <c r="C211" s="158">
        <v>20</v>
      </c>
      <c r="D211" s="156" t="s">
        <v>48</v>
      </c>
    </row>
    <row r="212" spans="1:4" ht="12.75">
      <c r="A212" s="9" t="str">
        <f>INTERCOMMUNALEN!O$3</f>
        <v>AFVAL - ENERGIERECUPERATIE</v>
      </c>
      <c r="B212" s="11">
        <v>9837</v>
      </c>
      <c r="C212" s="158">
        <v>21</v>
      </c>
      <c r="D212" s="156" t="s">
        <v>48</v>
      </c>
    </row>
    <row r="213" spans="1:4" ht="12.75">
      <c r="A213" s="9" t="str">
        <f>INTERCOMMUNALEN!O$3</f>
        <v>AFVAL - ENERGIERECUPERATIE</v>
      </c>
      <c r="B213" s="11">
        <v>9838</v>
      </c>
      <c r="C213" s="158">
        <v>23</v>
      </c>
      <c r="D213" s="156" t="s">
        <v>48</v>
      </c>
    </row>
    <row r="214" spans="1:4" ht="12.75">
      <c r="A214" s="9" t="str">
        <f>INTERCOMMUNALEN!O$3</f>
        <v>AFVAL - ENERGIERECUPERATIE</v>
      </c>
      <c r="B214" s="11">
        <v>9839</v>
      </c>
      <c r="C214" s="158">
        <v>24</v>
      </c>
      <c r="D214" s="156" t="s">
        <v>48</v>
      </c>
    </row>
    <row r="215" spans="1:5" ht="12.75">
      <c r="A215" s="9" t="str">
        <f>INTERCOMMUNALEN!O$3</f>
        <v>AFVAL - ENERGIERECUPERATIE</v>
      </c>
      <c r="B215" s="11">
        <v>9840</v>
      </c>
      <c r="C215" s="158">
        <v>25</v>
      </c>
      <c r="D215" s="156" t="s">
        <v>48</v>
      </c>
      <c r="E215" s="156" t="s">
        <v>354</v>
      </c>
    </row>
    <row r="216" spans="1:4" ht="12.75">
      <c r="A216" s="9" t="str">
        <f>INTERCOMMUNALEN!O$3</f>
        <v>AFVAL - ENERGIERECUPERATIE</v>
      </c>
      <c r="B216" s="11">
        <v>9841</v>
      </c>
      <c r="C216" s="158">
        <v>26</v>
      </c>
      <c r="D216" s="156" t="s">
        <v>48</v>
      </c>
    </row>
    <row r="217" spans="1:4" ht="12.75">
      <c r="A217" s="9" t="str">
        <f>INTERCOMMUNALEN!O$3</f>
        <v>AFVAL - ENERGIERECUPERATIE</v>
      </c>
      <c r="B217" s="11">
        <v>9842</v>
      </c>
      <c r="C217" s="158">
        <v>27</v>
      </c>
      <c r="D217" s="156" t="s">
        <v>48</v>
      </c>
    </row>
    <row r="218" spans="1:4" ht="12.75">
      <c r="A218" t="str">
        <f>INTERCOMMUNALEN!N$3</f>
        <v>AFVAL - VERWERKING</v>
      </c>
      <c r="B218" s="11">
        <v>9817</v>
      </c>
      <c r="C218" s="158">
        <v>3</v>
      </c>
      <c r="D218" s="156" t="s">
        <v>49</v>
      </c>
    </row>
    <row r="219" spans="1:4" ht="12.75">
      <c r="A219" t="str">
        <f>INTERCOMMUNALEN!N$3</f>
        <v>AFVAL - VERWERKING</v>
      </c>
      <c r="B219" s="11">
        <v>9819</v>
      </c>
      <c r="C219" s="158">
        <v>4</v>
      </c>
      <c r="D219" s="156" t="s">
        <v>49</v>
      </c>
    </row>
    <row r="220" spans="1:4" ht="12.75">
      <c r="A220" t="str">
        <f>INTERCOMMUNALEN!N$3</f>
        <v>AFVAL - VERWERKING</v>
      </c>
      <c r="B220" s="11">
        <v>9820</v>
      </c>
      <c r="C220" s="158">
        <v>5</v>
      </c>
      <c r="D220" s="156" t="s">
        <v>49</v>
      </c>
    </row>
    <row r="221" spans="1:4" ht="12.75">
      <c r="A221" t="str">
        <f>INTERCOMMUNALEN!N$3</f>
        <v>AFVAL - VERWERKING</v>
      </c>
      <c r="B221" s="11">
        <v>9769</v>
      </c>
      <c r="C221" s="158">
        <v>12</v>
      </c>
      <c r="D221" s="156" t="s">
        <v>49</v>
      </c>
    </row>
    <row r="222" spans="1:4" ht="12.75">
      <c r="A222" t="str">
        <f>INTERCOMMUNALEN!N$3</f>
        <v>AFVAL - VERWERKING</v>
      </c>
      <c r="B222" s="11">
        <v>9774</v>
      </c>
      <c r="C222" s="158">
        <v>13</v>
      </c>
      <c r="D222" s="156" t="s">
        <v>49</v>
      </c>
    </row>
    <row r="223" spans="1:4" ht="12.75">
      <c r="A223" t="str">
        <f>INTERCOMMUNALEN!N$3</f>
        <v>AFVAL - VERWERKING</v>
      </c>
      <c r="B223" s="11">
        <v>9779</v>
      </c>
      <c r="C223" s="158">
        <v>14</v>
      </c>
      <c r="D223" s="156" t="s">
        <v>49</v>
      </c>
    </row>
    <row r="224" spans="1:4" ht="12.75">
      <c r="A224" t="str">
        <f>INTERCOMMUNALEN!N$3</f>
        <v>AFVAL - VERWERKING</v>
      </c>
      <c r="B224" s="11">
        <v>9888</v>
      </c>
      <c r="C224" s="158">
        <v>15</v>
      </c>
      <c r="D224" s="156" t="s">
        <v>49</v>
      </c>
    </row>
    <row r="225" spans="1:4" ht="12.75">
      <c r="A225" t="str">
        <f>INTERCOMMUNALEN!N$3</f>
        <v>AFVAL - VERWERKING</v>
      </c>
      <c r="B225" s="11">
        <v>9784</v>
      </c>
      <c r="C225" s="158">
        <v>16</v>
      </c>
      <c r="D225" s="156" t="s">
        <v>49</v>
      </c>
    </row>
    <row r="226" spans="1:4" ht="12.75">
      <c r="A226" t="str">
        <f>INTERCOMMUNALEN!N$3</f>
        <v>AFVAL - VERWERKING</v>
      </c>
      <c r="B226" s="11">
        <v>9893</v>
      </c>
      <c r="C226" s="158">
        <v>17</v>
      </c>
      <c r="D226" s="156" t="s">
        <v>49</v>
      </c>
    </row>
    <row r="227" spans="1:4" ht="12.75">
      <c r="A227" t="str">
        <f>INTERCOMMUNALEN!N$3</f>
        <v>AFVAL - VERWERKING</v>
      </c>
      <c r="B227" s="11">
        <v>9812</v>
      </c>
      <c r="C227" s="158">
        <v>18</v>
      </c>
      <c r="D227" s="156" t="s">
        <v>49</v>
      </c>
    </row>
    <row r="228" spans="1:4" ht="12.75">
      <c r="A228" t="str">
        <f>INTERCOMMUNALEN!N$3</f>
        <v>AFVAL - VERWERKING</v>
      </c>
      <c r="B228" s="11">
        <v>9770</v>
      </c>
      <c r="C228" s="158">
        <v>12</v>
      </c>
      <c r="D228" s="156" t="s">
        <v>79</v>
      </c>
    </row>
    <row r="229" spans="1:4" ht="12.75">
      <c r="A229" t="str">
        <f>INTERCOMMUNALEN!N$3</f>
        <v>AFVAL - VERWERKING</v>
      </c>
      <c r="B229" s="11">
        <v>9775</v>
      </c>
      <c r="C229" s="158">
        <v>13</v>
      </c>
      <c r="D229" s="156" t="s">
        <v>79</v>
      </c>
    </row>
    <row r="230" spans="1:4" ht="12.75">
      <c r="A230" t="str">
        <f>INTERCOMMUNALEN!N$3</f>
        <v>AFVAL - VERWERKING</v>
      </c>
      <c r="B230" s="11">
        <v>9780</v>
      </c>
      <c r="C230" s="158">
        <v>14</v>
      </c>
      <c r="D230" s="156" t="s">
        <v>79</v>
      </c>
    </row>
    <row r="231" spans="1:4" ht="12.75">
      <c r="A231" t="str">
        <f>INTERCOMMUNALEN!N$3</f>
        <v>AFVAL - VERWERKING</v>
      </c>
      <c r="B231" s="14">
        <v>9889</v>
      </c>
      <c r="C231" s="158">
        <v>15</v>
      </c>
      <c r="D231" s="156" t="s">
        <v>79</v>
      </c>
    </row>
    <row r="232" spans="1:4" ht="12.75">
      <c r="A232" t="str">
        <f>INTERCOMMUNALEN!N$3</f>
        <v>AFVAL - VERWERKING</v>
      </c>
      <c r="B232" s="11">
        <v>9785</v>
      </c>
      <c r="C232" s="158">
        <v>16</v>
      </c>
      <c r="D232" s="156" t="s">
        <v>79</v>
      </c>
    </row>
    <row r="233" spans="1:4" ht="12.75">
      <c r="A233" t="str">
        <f>INTERCOMMUNALEN!N$3</f>
        <v>AFVAL - VERWERKING</v>
      </c>
      <c r="B233" s="11">
        <v>9894</v>
      </c>
      <c r="C233" s="158">
        <v>17</v>
      </c>
      <c r="D233" s="156" t="s">
        <v>79</v>
      </c>
    </row>
    <row r="234" spans="1:4" ht="12.75">
      <c r="A234" t="str">
        <f>INTERCOMMUNALEN!N$3</f>
        <v>AFVAL - VERWERKING</v>
      </c>
      <c r="B234" s="15">
        <v>9813</v>
      </c>
      <c r="C234" s="158">
        <v>18</v>
      </c>
      <c r="D234" s="156" t="s">
        <v>79</v>
      </c>
    </row>
    <row r="235" spans="1:5" ht="12.75">
      <c r="A235" t="str">
        <f>INTERCOMMUNALEN!N$3</f>
        <v>AFVAL - VERWERKING</v>
      </c>
      <c r="B235" s="11">
        <v>9771</v>
      </c>
      <c r="C235" s="158">
        <v>12</v>
      </c>
      <c r="D235" s="156" t="s">
        <v>81</v>
      </c>
      <c r="E235" s="156" t="s">
        <v>355</v>
      </c>
    </row>
    <row r="236" spans="1:5" ht="12.75">
      <c r="A236" t="str">
        <f>INTERCOMMUNALEN!N$3</f>
        <v>AFVAL - VERWERKING</v>
      </c>
      <c r="B236" s="11">
        <v>9776</v>
      </c>
      <c r="C236" s="158">
        <v>13</v>
      </c>
      <c r="D236" s="156" t="s">
        <v>81</v>
      </c>
      <c r="E236" s="156" t="s">
        <v>356</v>
      </c>
    </row>
    <row r="237" spans="1:5" ht="12.75">
      <c r="A237" t="str">
        <f>INTERCOMMUNALEN!N$3</f>
        <v>AFVAL - VERWERKING</v>
      </c>
      <c r="B237" s="11">
        <v>9781</v>
      </c>
      <c r="C237" s="158">
        <v>14</v>
      </c>
      <c r="D237" s="156" t="s">
        <v>81</v>
      </c>
      <c r="E237" s="156" t="s">
        <v>357</v>
      </c>
    </row>
    <row r="238" spans="1:5" ht="12.75">
      <c r="A238" t="str">
        <f>INTERCOMMUNALEN!N$3</f>
        <v>AFVAL - VERWERKING</v>
      </c>
      <c r="B238" s="11">
        <v>9890</v>
      </c>
      <c r="C238" s="158">
        <v>15</v>
      </c>
      <c r="D238" s="156" t="s">
        <v>81</v>
      </c>
      <c r="E238" s="156" t="s">
        <v>413</v>
      </c>
    </row>
    <row r="239" spans="1:5" ht="12.75">
      <c r="A239" t="str">
        <f>INTERCOMMUNALEN!N$3</f>
        <v>AFVAL - VERWERKING</v>
      </c>
      <c r="B239" s="11">
        <v>9786</v>
      </c>
      <c r="C239" s="158">
        <v>16</v>
      </c>
      <c r="D239" s="156" t="s">
        <v>81</v>
      </c>
      <c r="E239" s="156" t="s">
        <v>358</v>
      </c>
    </row>
    <row r="240" spans="1:5" ht="12.75">
      <c r="A240" t="str">
        <f>INTERCOMMUNALEN!N$3</f>
        <v>AFVAL - VERWERKING</v>
      </c>
      <c r="B240" s="15">
        <v>9895</v>
      </c>
      <c r="C240" s="158">
        <v>17</v>
      </c>
      <c r="D240" s="156" t="s">
        <v>81</v>
      </c>
      <c r="E240" s="156" t="s">
        <v>414</v>
      </c>
    </row>
    <row r="241" spans="1:5" ht="12.75">
      <c r="A241" t="str">
        <f>INTERCOMMUNALEN!N$3</f>
        <v>AFVAL - VERWERKING</v>
      </c>
      <c r="B241" s="15">
        <v>9814</v>
      </c>
      <c r="C241" s="158">
        <v>18</v>
      </c>
      <c r="D241" s="156" t="s">
        <v>81</v>
      </c>
      <c r="E241" s="156" t="s">
        <v>359</v>
      </c>
    </row>
    <row r="242" spans="1:4" ht="12.75">
      <c r="A242" t="str">
        <f>INTERCOMMUNALEN!N$3</f>
        <v>AFVAL - VERWERKING</v>
      </c>
      <c r="B242" s="11">
        <v>9772</v>
      </c>
      <c r="C242" s="158">
        <v>12</v>
      </c>
      <c r="D242" s="156" t="s">
        <v>77</v>
      </c>
    </row>
    <row r="243" spans="1:4" ht="12.75">
      <c r="A243" t="str">
        <f>INTERCOMMUNALEN!N$3</f>
        <v>AFVAL - VERWERKING</v>
      </c>
      <c r="B243" s="11">
        <v>9777</v>
      </c>
      <c r="C243" s="158">
        <v>13</v>
      </c>
      <c r="D243" s="156" t="s">
        <v>77</v>
      </c>
    </row>
    <row r="244" spans="1:4" ht="12.75">
      <c r="A244" t="str">
        <f>INTERCOMMUNALEN!N$3</f>
        <v>AFVAL - VERWERKING</v>
      </c>
      <c r="B244" s="11">
        <v>9782</v>
      </c>
      <c r="C244" s="158">
        <v>14</v>
      </c>
      <c r="D244" s="156" t="s">
        <v>77</v>
      </c>
    </row>
    <row r="245" spans="1:4" ht="12.75">
      <c r="A245" t="str">
        <f>INTERCOMMUNALEN!N$3</f>
        <v>AFVAL - VERWERKING</v>
      </c>
      <c r="B245" s="11">
        <v>9891</v>
      </c>
      <c r="C245" s="158">
        <v>15</v>
      </c>
      <c r="D245" s="156" t="s">
        <v>77</v>
      </c>
    </row>
    <row r="246" spans="1:4" ht="12.75">
      <c r="A246" t="str">
        <f>INTERCOMMUNALEN!N$3</f>
        <v>AFVAL - VERWERKING</v>
      </c>
      <c r="B246" s="11">
        <v>9787</v>
      </c>
      <c r="C246" s="158">
        <v>16</v>
      </c>
      <c r="D246" s="156" t="s">
        <v>77</v>
      </c>
    </row>
    <row r="247" spans="1:4" ht="12.75">
      <c r="A247" t="str">
        <f>INTERCOMMUNALEN!N$3</f>
        <v>AFVAL - VERWERKING</v>
      </c>
      <c r="B247" s="11">
        <v>9896</v>
      </c>
      <c r="C247" s="158">
        <v>17</v>
      </c>
      <c r="D247" s="156" t="s">
        <v>77</v>
      </c>
    </row>
    <row r="248" spans="1:4" ht="12.75">
      <c r="A248" t="str">
        <f>INTERCOMMUNALEN!N$3</f>
        <v>AFVAL - VERWERKING</v>
      </c>
      <c r="B248" s="11">
        <v>9815</v>
      </c>
      <c r="C248" s="158">
        <v>18</v>
      </c>
      <c r="D248" s="156" t="s">
        <v>77</v>
      </c>
    </row>
    <row r="249" spans="1:4" ht="12.75">
      <c r="A249" t="str">
        <f>INTERCOMMUNALEN!N$3</f>
        <v>AFVAL - VERWERKING</v>
      </c>
      <c r="B249" s="11">
        <v>9773</v>
      </c>
      <c r="C249" s="158">
        <v>12</v>
      </c>
      <c r="D249" s="156" t="s">
        <v>84</v>
      </c>
    </row>
    <row r="250" spans="1:4" ht="12.75">
      <c r="A250" t="str">
        <f>INTERCOMMUNALEN!N$3</f>
        <v>AFVAL - VERWERKING</v>
      </c>
      <c r="B250" s="11">
        <v>9778</v>
      </c>
      <c r="C250" s="158">
        <v>13</v>
      </c>
      <c r="D250" s="156" t="s">
        <v>84</v>
      </c>
    </row>
    <row r="251" spans="1:4" ht="12.75">
      <c r="A251" t="str">
        <f>INTERCOMMUNALEN!N$3</f>
        <v>AFVAL - VERWERKING</v>
      </c>
      <c r="B251" s="11">
        <v>9783</v>
      </c>
      <c r="C251" s="158">
        <v>14</v>
      </c>
      <c r="D251" s="156" t="s">
        <v>84</v>
      </c>
    </row>
    <row r="252" spans="1:4" ht="12.75">
      <c r="A252" t="str">
        <f>INTERCOMMUNALEN!N$3</f>
        <v>AFVAL - VERWERKING</v>
      </c>
      <c r="B252" s="11">
        <v>9892</v>
      </c>
      <c r="C252" s="158">
        <v>15</v>
      </c>
      <c r="D252" s="156" t="s">
        <v>84</v>
      </c>
    </row>
    <row r="253" spans="1:4" ht="12.75">
      <c r="A253" t="str">
        <f>INTERCOMMUNALEN!N$3</f>
        <v>AFVAL - VERWERKING</v>
      </c>
      <c r="B253" s="11">
        <v>9788</v>
      </c>
      <c r="C253" s="158">
        <v>16</v>
      </c>
      <c r="D253" s="156" t="s">
        <v>84</v>
      </c>
    </row>
    <row r="254" spans="1:4" ht="12.75">
      <c r="A254" t="str">
        <f>INTERCOMMUNALEN!N$3</f>
        <v>AFVAL - VERWERKING</v>
      </c>
      <c r="B254" s="11">
        <v>9897</v>
      </c>
      <c r="C254" s="158">
        <v>17</v>
      </c>
      <c r="D254" s="156" t="s">
        <v>84</v>
      </c>
    </row>
    <row r="255" spans="1:4" ht="12.75">
      <c r="A255" t="str">
        <f>INTERCOMMUNALEN!N$3</f>
        <v>AFVAL - VERWERKING</v>
      </c>
      <c r="B255" s="11">
        <v>9816</v>
      </c>
      <c r="C255" s="158">
        <v>18</v>
      </c>
      <c r="D255" s="156" t="s">
        <v>84</v>
      </c>
    </row>
    <row r="256" spans="1:5" ht="12.75">
      <c r="A256" t="str">
        <f>INTERCOMMUNALEN!N$3</f>
        <v>AFVAL - VERWERKING</v>
      </c>
      <c r="B256" s="11">
        <v>9860</v>
      </c>
      <c r="C256" s="158">
        <v>19</v>
      </c>
      <c r="D256" s="156" t="s">
        <v>49</v>
      </c>
      <c r="E256" s="156" t="s">
        <v>415</v>
      </c>
    </row>
    <row r="257" spans="1:5" ht="12.75">
      <c r="A257" t="str">
        <f>INTERCOMMUNALEN!N$3</f>
        <v>AFVAL - VERWERKING</v>
      </c>
      <c r="B257" s="11">
        <v>9861</v>
      </c>
      <c r="C257" s="158">
        <v>19</v>
      </c>
      <c r="D257" s="156" t="s">
        <v>79</v>
      </c>
      <c r="E257" s="156" t="s">
        <v>416</v>
      </c>
    </row>
    <row r="258" spans="1:5" ht="12.75">
      <c r="A258" t="str">
        <f>INTERCOMMUNALEN!N$3</f>
        <v>AFVAL - VERWERKING</v>
      </c>
      <c r="B258" s="11">
        <v>9862</v>
      </c>
      <c r="C258" s="158">
        <v>19</v>
      </c>
      <c r="D258" s="156" t="s">
        <v>81</v>
      </c>
      <c r="E258" s="156" t="s">
        <v>417</v>
      </c>
    </row>
    <row r="259" spans="1:5" ht="12.75">
      <c r="A259" t="str">
        <f>INTERCOMMUNALEN!N$3</f>
        <v>AFVAL - VERWERKING</v>
      </c>
      <c r="B259" s="11">
        <v>9863</v>
      </c>
      <c r="C259" s="158">
        <v>19</v>
      </c>
      <c r="D259" s="156" t="s">
        <v>77</v>
      </c>
      <c r="E259" s="156" t="s">
        <v>418</v>
      </c>
    </row>
    <row r="260" spans="1:5" ht="12.75">
      <c r="A260" t="str">
        <f>INTERCOMMUNALEN!N$3</f>
        <v>AFVAL - VERWERKING</v>
      </c>
      <c r="B260" s="11">
        <v>9864</v>
      </c>
      <c r="C260" s="158">
        <v>19</v>
      </c>
      <c r="D260" s="156" t="s">
        <v>84</v>
      </c>
      <c r="E260" s="156" t="s">
        <v>419</v>
      </c>
    </row>
    <row r="261" spans="1:4" ht="12.75">
      <c r="A261" t="str">
        <f>INTERCOMMUNALEN!N$3</f>
        <v>AFVAL - VERWERKING</v>
      </c>
      <c r="B261" s="11">
        <v>9865</v>
      </c>
      <c r="C261" s="158">
        <v>21</v>
      </c>
      <c r="D261" s="156" t="s">
        <v>49</v>
      </c>
    </row>
    <row r="262" spans="1:4" ht="12.75">
      <c r="A262" t="str">
        <f>INTERCOMMUNALEN!N$3</f>
        <v>AFVAL - VERWERKING</v>
      </c>
      <c r="B262" s="11">
        <v>9866</v>
      </c>
      <c r="C262" s="158">
        <v>21</v>
      </c>
      <c r="D262" s="156" t="s">
        <v>79</v>
      </c>
    </row>
    <row r="263" spans="1:5" ht="12.75">
      <c r="A263" t="str">
        <f>INTERCOMMUNALEN!N$3</f>
        <v>AFVAL - VERWERKING</v>
      </c>
      <c r="B263" s="11">
        <v>9867</v>
      </c>
      <c r="C263" s="158">
        <v>21</v>
      </c>
      <c r="D263" s="156" t="s">
        <v>81</v>
      </c>
      <c r="E263" s="156" t="s">
        <v>420</v>
      </c>
    </row>
    <row r="264" spans="1:4" ht="12.75">
      <c r="A264" t="str">
        <f>INTERCOMMUNALEN!N$3</f>
        <v>AFVAL - VERWERKING</v>
      </c>
      <c r="B264" s="11">
        <v>9868</v>
      </c>
      <c r="C264" s="158">
        <v>21</v>
      </c>
      <c r="D264" s="156" t="s">
        <v>77</v>
      </c>
    </row>
    <row r="265" spans="1:4" ht="12.75">
      <c r="A265" t="str">
        <f>INTERCOMMUNALEN!N$3</f>
        <v>AFVAL - VERWERKING</v>
      </c>
      <c r="B265" s="11">
        <v>9869</v>
      </c>
      <c r="C265" s="158">
        <v>21</v>
      </c>
      <c r="D265" s="156" t="s">
        <v>84</v>
      </c>
    </row>
    <row r="266" spans="1:4" ht="12.75">
      <c r="A266" t="str">
        <f>INTERCOMMUNALEN!N$3</f>
        <v>AFVAL - VERWERKING</v>
      </c>
      <c r="B266" s="11">
        <v>9898</v>
      </c>
      <c r="C266" s="158">
        <v>23</v>
      </c>
      <c r="D266" s="156" t="s">
        <v>77</v>
      </c>
    </row>
    <row r="267" spans="1:4" ht="12.75">
      <c r="A267" t="str">
        <f>INTERCOMMUNALEN!N$3</f>
        <v>AFVAL - VERWERKING</v>
      </c>
      <c r="B267" s="11">
        <v>9899</v>
      </c>
      <c r="C267" s="158">
        <v>23</v>
      </c>
      <c r="D267" s="156" t="s">
        <v>84</v>
      </c>
    </row>
    <row r="268" spans="1:5" ht="12.75">
      <c r="A268" t="str">
        <f>INTERCOMMUNALEN!N$3</f>
        <v>AFVAL - VERWERKING</v>
      </c>
      <c r="B268" s="11">
        <v>9870</v>
      </c>
      <c r="C268" s="158">
        <v>25</v>
      </c>
      <c r="D268" s="156" t="s">
        <v>49</v>
      </c>
      <c r="E268" s="156" t="s">
        <v>373</v>
      </c>
    </row>
    <row r="269" spans="1:5" ht="12.75">
      <c r="A269" t="str">
        <f>INTERCOMMUNALEN!N$3</f>
        <v>AFVAL - VERWERKING</v>
      </c>
      <c r="B269" s="11">
        <v>9871</v>
      </c>
      <c r="C269" s="158">
        <v>25</v>
      </c>
      <c r="D269" s="156" t="s">
        <v>79</v>
      </c>
      <c r="E269" s="156" t="s">
        <v>374</v>
      </c>
    </row>
    <row r="270" spans="1:5" ht="12.75">
      <c r="A270" t="str">
        <f>INTERCOMMUNALEN!N$3</f>
        <v>AFVAL - VERWERKING</v>
      </c>
      <c r="B270" s="11">
        <v>9872</v>
      </c>
      <c r="C270" s="158">
        <v>25</v>
      </c>
      <c r="D270" s="156" t="s">
        <v>81</v>
      </c>
      <c r="E270" s="156" t="s">
        <v>375</v>
      </c>
    </row>
    <row r="271" spans="1:5" ht="12.75">
      <c r="A271" t="str">
        <f>INTERCOMMUNALEN!N$3</f>
        <v>AFVAL - VERWERKING</v>
      </c>
      <c r="B271" s="11">
        <v>9873</v>
      </c>
      <c r="C271" s="158">
        <v>25</v>
      </c>
      <c r="D271" s="156" t="s">
        <v>77</v>
      </c>
      <c r="E271" s="156" t="s">
        <v>421</v>
      </c>
    </row>
    <row r="272" spans="1:5" ht="12.75">
      <c r="A272" t="str">
        <f>INTERCOMMUNALEN!N$3</f>
        <v>AFVAL - VERWERKING</v>
      </c>
      <c r="B272" s="11">
        <v>9874</v>
      </c>
      <c r="C272" s="158">
        <v>25</v>
      </c>
      <c r="D272" s="156" t="s">
        <v>84</v>
      </c>
      <c r="E272" s="156" t="s">
        <v>422</v>
      </c>
    </row>
    <row r="273" spans="1:4" ht="12.75">
      <c r="A273" t="str">
        <f>INTERCOMMUNALEN!Q$3</f>
        <v>WATER - PRODUCTIE &amp; DISTRIBUTIE</v>
      </c>
      <c r="B273" s="11">
        <v>9531</v>
      </c>
      <c r="C273" s="158">
        <v>6</v>
      </c>
      <c r="D273" s="156" t="s">
        <v>48</v>
      </c>
    </row>
    <row r="274" spans="1:4" ht="12.75">
      <c r="A274" t="str">
        <f>INTERCOMMUNALEN!Q$3</f>
        <v>WATER - PRODUCTIE &amp; DISTRIBUTIE</v>
      </c>
      <c r="B274" s="11">
        <v>9530</v>
      </c>
      <c r="C274" s="158">
        <v>7</v>
      </c>
      <c r="D274" s="156" t="s">
        <v>48</v>
      </c>
    </row>
    <row r="275" spans="1:5" ht="12.75">
      <c r="A275" t="str">
        <f>INTERCOMMUNALEN!Q$3</f>
        <v>WATER - PRODUCTIE &amp; DISTRIBUTIE</v>
      </c>
      <c r="B275" s="11">
        <v>9548</v>
      </c>
      <c r="C275" s="158">
        <v>8</v>
      </c>
      <c r="D275" s="156" t="s">
        <v>48</v>
      </c>
      <c r="E275" s="156" t="s">
        <v>531</v>
      </c>
    </row>
    <row r="276" spans="1:4" ht="12.75">
      <c r="A276" t="str">
        <f>INTERCOMMUNALEN!Q$3</f>
        <v>WATER - PRODUCTIE &amp; DISTRIBUTIE</v>
      </c>
      <c r="B276" s="11">
        <v>9546</v>
      </c>
      <c r="C276" s="158">
        <v>6</v>
      </c>
      <c r="D276" s="156" t="s">
        <v>80</v>
      </c>
    </row>
    <row r="277" spans="1:4" ht="12.75">
      <c r="A277" t="str">
        <f>INTERCOMMUNALEN!Q$3</f>
        <v>WATER - PRODUCTIE &amp; DISTRIBUTIE</v>
      </c>
      <c r="B277" s="11">
        <v>9547</v>
      </c>
      <c r="C277" s="158">
        <v>7</v>
      </c>
      <c r="D277" s="156" t="s">
        <v>80</v>
      </c>
    </row>
    <row r="278" spans="1:5" ht="12.75">
      <c r="A278" t="str">
        <f>INTERCOMMUNALEN!Q$3</f>
        <v>WATER - PRODUCTIE &amp; DISTRIBUTIE</v>
      </c>
      <c r="B278" s="11">
        <v>9549</v>
      </c>
      <c r="C278" s="158">
        <v>8</v>
      </c>
      <c r="D278" s="156" t="s">
        <v>80</v>
      </c>
      <c r="E278" s="156" t="s">
        <v>532</v>
      </c>
    </row>
    <row r="279" spans="1:4" ht="12.75">
      <c r="A279" t="str">
        <f>INTERCOMMUNALEN!Q$3</f>
        <v>WATER - PRODUCTIE &amp; DISTRIBUTIE</v>
      </c>
      <c r="B279" s="11">
        <v>9534</v>
      </c>
      <c r="C279" s="158">
        <v>6</v>
      </c>
      <c r="D279" s="156" t="s">
        <v>82</v>
      </c>
    </row>
    <row r="280" spans="1:4" ht="12.75">
      <c r="A280" t="str">
        <f>INTERCOMMUNALEN!Q$3</f>
        <v>WATER - PRODUCTIE &amp; DISTRIBUTIE</v>
      </c>
      <c r="B280" s="11">
        <v>9533</v>
      </c>
      <c r="C280" s="158">
        <v>7</v>
      </c>
      <c r="D280" s="156" t="s">
        <v>82</v>
      </c>
    </row>
    <row r="281" spans="1:4" ht="12.75">
      <c r="A281" t="str">
        <f>INTERCOMMUNALEN!Q$3</f>
        <v>WATER - PRODUCTIE &amp; DISTRIBUTIE</v>
      </c>
      <c r="B281" s="11">
        <v>9500</v>
      </c>
      <c r="C281" s="158">
        <v>11</v>
      </c>
      <c r="D281" s="156" t="s">
        <v>48</v>
      </c>
    </row>
    <row r="282" spans="1:4" ht="12.75">
      <c r="A282" t="str">
        <f>INTERCOMMUNALEN!Q$3</f>
        <v>WATER - PRODUCTIE &amp; DISTRIBUTIE</v>
      </c>
      <c r="B282" s="11">
        <v>9501</v>
      </c>
      <c r="C282" s="158">
        <v>12</v>
      </c>
      <c r="D282" s="156" t="s">
        <v>48</v>
      </c>
    </row>
    <row r="283" spans="1:4" ht="12.75">
      <c r="A283" t="str">
        <f>INTERCOMMUNALEN!Q$3</f>
        <v>WATER - PRODUCTIE &amp; DISTRIBUTIE</v>
      </c>
      <c r="B283" s="11">
        <v>9503</v>
      </c>
      <c r="C283" s="158">
        <v>13</v>
      </c>
      <c r="D283" s="156" t="s">
        <v>48</v>
      </c>
    </row>
    <row r="284" spans="1:4" ht="12.75">
      <c r="A284" t="str">
        <f>INTERCOMMUNALEN!Q$3</f>
        <v>WATER - PRODUCTIE &amp; DISTRIBUTIE</v>
      </c>
      <c r="B284" s="11">
        <v>9505</v>
      </c>
      <c r="C284" s="158">
        <v>14</v>
      </c>
      <c r="D284" s="156" t="s">
        <v>48</v>
      </c>
    </row>
    <row r="285" spans="1:4" ht="12.75">
      <c r="A285" t="str">
        <f>INTERCOMMUNALEN!Q$3</f>
        <v>WATER - PRODUCTIE &amp; DISTRIBUTIE</v>
      </c>
      <c r="B285" s="11">
        <v>9511</v>
      </c>
      <c r="C285" s="158">
        <v>15</v>
      </c>
      <c r="D285" s="156" t="s">
        <v>48</v>
      </c>
    </row>
    <row r="286" spans="1:4" ht="12.75">
      <c r="A286" t="str">
        <f>INTERCOMMUNALEN!Q$3</f>
        <v>WATER - PRODUCTIE &amp; DISTRIBUTIE</v>
      </c>
      <c r="B286" s="11">
        <v>9532</v>
      </c>
      <c r="C286" s="158">
        <v>18</v>
      </c>
      <c r="D286" s="156" t="s">
        <v>48</v>
      </c>
    </row>
    <row r="287" spans="1:4" ht="12.75">
      <c r="A287" t="str">
        <f>INTERCOMMUNALEN!Q$3</f>
        <v>WATER - PRODUCTIE &amp; DISTRIBUTIE</v>
      </c>
      <c r="B287" s="11">
        <v>9560</v>
      </c>
      <c r="C287" s="158">
        <v>19</v>
      </c>
      <c r="D287" s="156" t="s">
        <v>48</v>
      </c>
    </row>
    <row r="288" spans="1:4" ht="12.75">
      <c r="A288" t="str">
        <f>INTERCOMMUNALEN!Q$3</f>
        <v>WATER - PRODUCTIE &amp; DISTRIBUTIE</v>
      </c>
      <c r="B288" s="11">
        <v>9555</v>
      </c>
      <c r="C288" s="158">
        <v>20</v>
      </c>
      <c r="D288" s="156" t="s">
        <v>48</v>
      </c>
    </row>
    <row r="289" spans="1:5" ht="12.75">
      <c r="A289" t="str">
        <f>INTERCOMMUNALEN!Q$3</f>
        <v>WATER - PRODUCTIE &amp; DISTRIBUTIE</v>
      </c>
      <c r="B289" s="11">
        <v>9558</v>
      </c>
      <c r="C289" s="158">
        <v>21</v>
      </c>
      <c r="D289" s="156" t="s">
        <v>48</v>
      </c>
      <c r="E289" s="156" t="s">
        <v>533</v>
      </c>
    </row>
    <row r="290" spans="1:4" ht="12.75">
      <c r="A290" t="str">
        <f>INTERCOMMUNALEN!Q$3</f>
        <v>WATER - PRODUCTIE &amp; DISTRIBUTIE</v>
      </c>
      <c r="B290" s="11">
        <v>9556</v>
      </c>
      <c r="C290" s="158">
        <v>18</v>
      </c>
      <c r="D290" s="156" t="s">
        <v>80</v>
      </c>
    </row>
    <row r="291" spans="1:4" ht="12.75">
      <c r="A291" t="str">
        <f>INTERCOMMUNALEN!Q$3</f>
        <v>WATER - PRODUCTIE &amp; DISTRIBUTIE</v>
      </c>
      <c r="B291" s="11">
        <v>9557</v>
      </c>
      <c r="C291" s="158">
        <v>19</v>
      </c>
      <c r="D291" s="156" t="s">
        <v>80</v>
      </c>
    </row>
    <row r="292" spans="1:5" ht="12.75">
      <c r="A292" t="str">
        <f>INTERCOMMUNALEN!Q$3</f>
        <v>WATER - PRODUCTIE &amp; DISTRIBUTIE</v>
      </c>
      <c r="B292" s="11">
        <v>9559</v>
      </c>
      <c r="C292" s="158">
        <v>21</v>
      </c>
      <c r="D292" s="156" t="s">
        <v>80</v>
      </c>
      <c r="E292" s="156" t="s">
        <v>534</v>
      </c>
    </row>
    <row r="293" spans="1:4" ht="12.75">
      <c r="A293" t="str">
        <f>INTERCOMMUNALEN!R$3</f>
        <v>WATER - SANERING</v>
      </c>
      <c r="B293" s="11">
        <v>9563</v>
      </c>
      <c r="C293" s="158">
        <v>6</v>
      </c>
      <c r="D293" s="156" t="s">
        <v>48</v>
      </c>
    </row>
    <row r="294" spans="1:4" ht="12.75">
      <c r="A294" t="str">
        <f>INTERCOMMUNALEN!R$3</f>
        <v>WATER - SANERING</v>
      </c>
      <c r="B294" s="11">
        <v>9564</v>
      </c>
      <c r="C294" s="158">
        <v>7</v>
      </c>
      <c r="D294" s="156" t="s">
        <v>48</v>
      </c>
    </row>
    <row r="295" spans="1:4" ht="12.75">
      <c r="A295" t="str">
        <f>INTERCOMMUNALEN!R$3</f>
        <v>WATER - SANERING</v>
      </c>
      <c r="B295" s="11">
        <v>9565</v>
      </c>
      <c r="C295" s="158">
        <v>8</v>
      </c>
      <c r="D295" s="156" t="s">
        <v>48</v>
      </c>
    </row>
    <row r="296" spans="1:4" ht="12.75">
      <c r="A296" t="str">
        <f>INTERCOMMUNALEN!R$3</f>
        <v>WATER - SANERING</v>
      </c>
      <c r="B296" s="11">
        <v>9566</v>
      </c>
      <c r="C296" s="158">
        <v>9</v>
      </c>
      <c r="D296" s="156" t="s">
        <v>48</v>
      </c>
    </row>
    <row r="297" spans="1:4" ht="12.75">
      <c r="A297" t="str">
        <f>INTERCOMMUNALEN!R$3</f>
        <v>WATER - SANERING</v>
      </c>
      <c r="B297" s="11">
        <v>9567</v>
      </c>
      <c r="C297" s="158">
        <v>10</v>
      </c>
      <c r="D297" s="156" t="s">
        <v>48</v>
      </c>
    </row>
    <row r="298" spans="1:4" ht="12.75">
      <c r="A298" t="str">
        <f>INTERCOMMUNALEN!R$3</f>
        <v>WATER - SANERING</v>
      </c>
      <c r="B298" s="11">
        <v>9568</v>
      </c>
      <c r="C298" s="158">
        <v>11</v>
      </c>
      <c r="D298" s="156" t="s">
        <v>48</v>
      </c>
    </row>
    <row r="299" spans="1:4" ht="12.75">
      <c r="A299" t="str">
        <f>INTERCOMMUNALEN!R$3</f>
        <v>WATER - SANERING</v>
      </c>
      <c r="B299" s="11">
        <v>9569</v>
      </c>
      <c r="C299" s="158">
        <v>12</v>
      </c>
      <c r="D299" s="156" t="s">
        <v>48</v>
      </c>
    </row>
    <row r="300" spans="1:4" ht="12.75">
      <c r="A300" t="str">
        <f>INTERCOMMUNALEN!R$3</f>
        <v>WATER - SANERING</v>
      </c>
      <c r="B300" s="11">
        <v>9573</v>
      </c>
      <c r="C300" s="158">
        <v>15</v>
      </c>
      <c r="D300" s="156" t="s">
        <v>48</v>
      </c>
    </row>
    <row r="301" spans="1:4" ht="12.75">
      <c r="A301" t="str">
        <f>INTERCOMMUNALEN!R$3</f>
        <v>WATER - SANERING</v>
      </c>
      <c r="B301" s="11">
        <v>9574</v>
      </c>
      <c r="C301" s="158">
        <v>16</v>
      </c>
      <c r="D301" s="156" t="s">
        <v>48</v>
      </c>
    </row>
    <row r="302" spans="1:4" ht="12.75">
      <c r="A302" t="str">
        <f>INTERCOMMUNALEN!R$3</f>
        <v>WATER - SANERING</v>
      </c>
      <c r="B302" s="11">
        <v>9575</v>
      </c>
      <c r="C302" s="158">
        <v>17</v>
      </c>
      <c r="D302" s="156" t="s">
        <v>48</v>
      </c>
    </row>
    <row r="303" spans="1:4" ht="12.75">
      <c r="A303" t="str">
        <f>INTERCOMMUNALEN!R$3</f>
        <v>WATER - SANERING</v>
      </c>
      <c r="B303" s="11">
        <v>9576</v>
      </c>
      <c r="C303" s="158">
        <v>18</v>
      </c>
      <c r="D303" s="156" t="s">
        <v>48</v>
      </c>
    </row>
    <row r="304" spans="1:4" ht="12.75">
      <c r="A304" t="str">
        <f>INTERCOMMUNALEN!R$3</f>
        <v>WATER - SANERING</v>
      </c>
      <c r="B304" s="11">
        <v>9577</v>
      </c>
      <c r="C304" s="158">
        <v>19</v>
      </c>
      <c r="D304" s="156" t="s">
        <v>48</v>
      </c>
    </row>
    <row r="305" spans="1:4" ht="12.75">
      <c r="A305" t="str">
        <f>INTERCOMMUNALEN!R$3</f>
        <v>WATER - SANERING</v>
      </c>
      <c r="B305" s="11">
        <v>9578</v>
      </c>
      <c r="C305" s="158">
        <v>20</v>
      </c>
      <c r="D305" s="156" t="s">
        <v>48</v>
      </c>
    </row>
    <row r="306" spans="1:4" ht="12.75">
      <c r="A306" t="str">
        <f>INTERCOMMUNALEN!R$3</f>
        <v>WATER - SANERING</v>
      </c>
      <c r="B306" s="11">
        <v>9579</v>
      </c>
      <c r="C306" s="158">
        <v>21</v>
      </c>
      <c r="D306" s="156" t="s">
        <v>48</v>
      </c>
    </row>
    <row r="307" spans="1:4" ht="12.75">
      <c r="A307" t="str">
        <f>INTERCOMMUNALEN!R$3</f>
        <v>WATER - SANERING</v>
      </c>
      <c r="B307" s="11">
        <v>9572</v>
      </c>
      <c r="C307" s="158">
        <v>22</v>
      </c>
      <c r="D307" s="156" t="s">
        <v>48</v>
      </c>
    </row>
    <row r="308" spans="1:4" ht="12.75">
      <c r="A308" t="str">
        <f>INTERCOMMUNALEN!K$3</f>
        <v>WATER - PRODUKTIE-TOEVOER</v>
      </c>
      <c r="B308" s="11">
        <v>9531</v>
      </c>
      <c r="C308" s="158">
        <v>5</v>
      </c>
      <c r="D308" s="156" t="s">
        <v>48</v>
      </c>
    </row>
    <row r="309" spans="1:4" ht="12.75">
      <c r="A309" t="str">
        <f>INTERCOMMUNALEN!K$3</f>
        <v>WATER - PRODUKTIE-TOEVOER</v>
      </c>
      <c r="B309" s="11">
        <v>9534</v>
      </c>
      <c r="C309" s="158">
        <v>6</v>
      </c>
      <c r="D309" s="156" t="s">
        <v>48</v>
      </c>
    </row>
    <row r="310" spans="1:4" ht="12.75">
      <c r="A310" t="str">
        <f>INTERCOMMUNALEN!K$3</f>
        <v>WATER - PRODUKTIE-TOEVOER</v>
      </c>
      <c r="B310" s="11">
        <v>9543</v>
      </c>
      <c r="C310" s="158">
        <v>7</v>
      </c>
      <c r="D310" s="156" t="s">
        <v>48</v>
      </c>
    </row>
    <row r="311" spans="1:4" ht="12.75">
      <c r="A311" t="str">
        <f>INTERCOMMUNALEN!K$3</f>
        <v>WATER - PRODUKTIE-TOEVOER</v>
      </c>
      <c r="B311" s="11">
        <v>9544</v>
      </c>
      <c r="C311" s="158">
        <v>8</v>
      </c>
      <c r="D311" s="156" t="s">
        <v>48</v>
      </c>
    </row>
    <row r="312" spans="1:4" ht="12.75">
      <c r="A312" t="str">
        <f>INTERCOMMUNALEN!K$3</f>
        <v>WATER - PRODUKTIE-TOEVOER</v>
      </c>
      <c r="B312" s="11">
        <v>9550</v>
      </c>
      <c r="C312" s="158">
        <v>9</v>
      </c>
      <c r="D312" s="156" t="s">
        <v>48</v>
      </c>
    </row>
    <row r="313" spans="1:4" ht="12.75">
      <c r="A313" t="str">
        <f>INTERCOMMUNALEN!K$3</f>
        <v>WATER - PRODUKTIE-TOEVOER</v>
      </c>
      <c r="B313" s="11">
        <v>9551</v>
      </c>
      <c r="C313" s="158">
        <v>10</v>
      </c>
      <c r="D313" s="156" t="s">
        <v>48</v>
      </c>
    </row>
    <row r="314" spans="1:4" ht="12.75">
      <c r="A314" t="str">
        <f>INTERCOMMUNALEN!K$3</f>
        <v>WATER - PRODUKTIE-TOEVOER</v>
      </c>
      <c r="B314" s="11">
        <v>9552</v>
      </c>
      <c r="C314" s="158">
        <v>11</v>
      </c>
      <c r="D314" s="156" t="s">
        <v>48</v>
      </c>
    </row>
    <row r="315" spans="1:4" ht="12.75">
      <c r="A315" t="str">
        <f>INTERCOMMUNALEN!K$3</f>
        <v>WATER - PRODUKTIE-TOEVOER</v>
      </c>
      <c r="B315" s="11">
        <v>9553</v>
      </c>
      <c r="C315" s="158">
        <v>12</v>
      </c>
      <c r="D315" s="156" t="s">
        <v>48</v>
      </c>
    </row>
    <row r="316" spans="1:4" ht="12.75">
      <c r="A316" t="str">
        <f>INTERCOMMUNALEN!K$3</f>
        <v>WATER - PRODUKTIE-TOEVOER</v>
      </c>
      <c r="B316" s="11">
        <v>9554</v>
      </c>
      <c r="C316" s="158">
        <v>13</v>
      </c>
      <c r="D316" s="156" t="s">
        <v>48</v>
      </c>
    </row>
    <row r="317" spans="1:4" ht="12.75">
      <c r="A317" t="str">
        <f>INTERCOMMUNALEN!L$3</f>
        <v>WATER - DISTRIBUTIE</v>
      </c>
      <c r="B317" s="11">
        <v>9500</v>
      </c>
      <c r="C317" s="158">
        <v>5</v>
      </c>
      <c r="D317" s="156" t="s">
        <v>48</v>
      </c>
    </row>
    <row r="318" spans="1:4" ht="12.75">
      <c r="A318" t="str">
        <f>INTERCOMMUNALEN!L$3</f>
        <v>WATER - DISTRIBUTIE</v>
      </c>
      <c r="B318" s="11">
        <v>9501</v>
      </c>
      <c r="C318" s="158">
        <v>6</v>
      </c>
      <c r="D318" s="156" t="s">
        <v>48</v>
      </c>
    </row>
    <row r="319" spans="1:4" ht="12.75">
      <c r="A319" t="str">
        <f>INTERCOMMUNALEN!L$3</f>
        <v>WATER - DISTRIBUTIE</v>
      </c>
      <c r="B319" s="11">
        <v>9503</v>
      </c>
      <c r="C319" s="158">
        <v>7</v>
      </c>
      <c r="D319" s="156" t="s">
        <v>48</v>
      </c>
    </row>
    <row r="320" spans="1:4" ht="12.75">
      <c r="A320" t="str">
        <f>INTERCOMMUNALEN!L$3</f>
        <v>WATER - DISTRIBUTIE</v>
      </c>
      <c r="B320" s="11">
        <v>9505</v>
      </c>
      <c r="C320" s="158">
        <v>8</v>
      </c>
      <c r="D320" s="156" t="s">
        <v>48</v>
      </c>
    </row>
    <row r="321" spans="1:4" ht="12.75">
      <c r="A321" t="str">
        <f>INTERCOMMUNALEN!L$3</f>
        <v>WATER - DISTRIBUTIE</v>
      </c>
      <c r="B321" s="11">
        <v>9507</v>
      </c>
      <c r="C321" s="158">
        <v>9</v>
      </c>
      <c r="D321" s="156" t="s">
        <v>48</v>
      </c>
    </row>
    <row r="322" spans="1:4" ht="12.75">
      <c r="A322" t="str">
        <f>INTERCOMMUNALEN!L$3</f>
        <v>WATER - DISTRIBUTIE</v>
      </c>
      <c r="B322" s="11">
        <v>9511</v>
      </c>
      <c r="C322" s="158">
        <v>10</v>
      </c>
      <c r="D322" s="156" t="s">
        <v>48</v>
      </c>
    </row>
    <row r="323" spans="1:4" ht="12.75">
      <c r="A323" t="str">
        <f>INTERCOMMUNALEN!L$3</f>
        <v>WATER - DISTRIBUTIE</v>
      </c>
      <c r="B323" s="11">
        <v>9530</v>
      </c>
      <c r="C323" s="158">
        <v>11</v>
      </c>
      <c r="D323" s="156" t="s">
        <v>48</v>
      </c>
    </row>
    <row r="324" spans="1:4" ht="12.75">
      <c r="A324" t="str">
        <f>INTERCOMMUNALEN!L$3</f>
        <v>WATER - DISTRIBUTIE</v>
      </c>
      <c r="B324" s="11">
        <v>9532</v>
      </c>
      <c r="C324" s="158">
        <v>12</v>
      </c>
      <c r="D324" s="156" t="s">
        <v>48</v>
      </c>
    </row>
    <row r="325" spans="1:4" ht="12.75">
      <c r="A325" t="str">
        <f>INTERCOMMUNALEN!L$3</f>
        <v>WATER - DISTRIBUTIE</v>
      </c>
      <c r="B325" s="11">
        <v>9533</v>
      </c>
      <c r="C325" s="158">
        <v>13</v>
      </c>
      <c r="D325" s="156" t="s">
        <v>48</v>
      </c>
    </row>
    <row r="326" spans="1:4" ht="12.75">
      <c r="A326" t="str">
        <f>INTERCOMMUNALEN!L$3</f>
        <v>WATER - DISTRIBUTIE</v>
      </c>
      <c r="B326" s="11">
        <v>9535</v>
      </c>
      <c r="C326" s="158">
        <v>14</v>
      </c>
      <c r="D326" s="156" t="s">
        <v>48</v>
      </c>
    </row>
    <row r="327" spans="1:4" ht="12.75">
      <c r="A327" t="str">
        <f>INTERCOMMUNALEN!L$3</f>
        <v>WATER - DISTRIBUTIE</v>
      </c>
      <c r="B327" s="11">
        <v>9536</v>
      </c>
      <c r="C327" s="158">
        <v>15</v>
      </c>
      <c r="D327" s="156" t="s">
        <v>48</v>
      </c>
    </row>
    <row r="328" spans="1:4" ht="12.75">
      <c r="A328" t="str">
        <f>INTERCOMMUNALEN!L$3</f>
        <v>WATER - DISTRIBUTIE</v>
      </c>
      <c r="B328" s="11">
        <v>9545</v>
      </c>
      <c r="C328" s="158">
        <v>16</v>
      </c>
      <c r="D328" s="156" t="s">
        <v>48</v>
      </c>
    </row>
    <row r="329" spans="1:4" ht="12.75">
      <c r="A329" t="str">
        <f>INTERCOMMUNALEN!L$3</f>
        <v>WATER - DISTRIBUTIE</v>
      </c>
      <c r="B329" s="11">
        <v>9537</v>
      </c>
      <c r="C329" s="158">
        <v>17</v>
      </c>
      <c r="D329" s="156" t="s">
        <v>48</v>
      </c>
    </row>
    <row r="330" spans="1:4" ht="12.75">
      <c r="A330" t="str">
        <f>INTERCOMMUNALEN!L$3</f>
        <v>WATER - DISTRIBUTIE</v>
      </c>
      <c r="B330" s="11">
        <v>9538</v>
      </c>
      <c r="C330" s="158">
        <v>18</v>
      </c>
      <c r="D330" s="156" t="s">
        <v>48</v>
      </c>
    </row>
    <row r="331" spans="1:4" ht="12.75">
      <c r="A331" t="str">
        <f>INTERCOMMUNALEN!L$3</f>
        <v>WATER - DISTRIBUTIE</v>
      </c>
      <c r="B331" s="11">
        <v>9539</v>
      </c>
      <c r="C331" s="158">
        <v>19</v>
      </c>
      <c r="D331" s="156" t="s">
        <v>48</v>
      </c>
    </row>
    <row r="332" spans="1:4" ht="12.75">
      <c r="A332" t="str">
        <f>INTERCOMMUNALEN!L$3</f>
        <v>WATER - DISTRIBUTIE</v>
      </c>
      <c r="B332" s="11">
        <v>9540</v>
      </c>
      <c r="C332" s="158">
        <v>20</v>
      </c>
      <c r="D332" s="156" t="s">
        <v>48</v>
      </c>
    </row>
    <row r="333" spans="1:4" ht="12.75">
      <c r="A333" t="str">
        <f>INTERCOMMUNALEN!L$3</f>
        <v>WATER - DISTRIBUTIE</v>
      </c>
      <c r="B333" s="11">
        <v>9541</v>
      </c>
      <c r="C333" s="158">
        <v>21</v>
      </c>
      <c r="D333" s="156" t="s">
        <v>48</v>
      </c>
    </row>
    <row r="334" spans="1:4" ht="12.75">
      <c r="A334" t="str">
        <f>INTERCOMMUNALEN!L$3</f>
        <v>WATER - DISTRIBUTIE</v>
      </c>
      <c r="B334" s="11">
        <v>9542</v>
      </c>
      <c r="C334" s="158">
        <v>22</v>
      </c>
      <c r="D334" s="156" t="s">
        <v>48</v>
      </c>
    </row>
    <row r="335" spans="1:4" ht="12.75">
      <c r="A335" t="str">
        <f>INTERCOMMUNALEN!F$3</f>
        <v>ELEKTRICITEIT - DNB</v>
      </c>
      <c r="B335" s="11">
        <v>9200</v>
      </c>
      <c r="C335" s="158">
        <v>5</v>
      </c>
      <c r="D335" s="156" t="s">
        <v>48</v>
      </c>
    </row>
    <row r="336" spans="1:4" ht="12.75">
      <c r="A336" t="str">
        <f>INTERCOMMUNALEN!F$3</f>
        <v>ELEKTRICITEIT - DNB</v>
      </c>
      <c r="B336" s="11">
        <v>9201</v>
      </c>
      <c r="C336" s="158">
        <v>6</v>
      </c>
      <c r="D336" s="156" t="s">
        <v>48</v>
      </c>
    </row>
    <row r="337" spans="1:4" ht="12.75">
      <c r="A337" t="str">
        <f>INTERCOMMUNALEN!F$3</f>
        <v>ELEKTRICITEIT - DNB</v>
      </c>
      <c r="B337" s="11">
        <v>9202</v>
      </c>
      <c r="C337" s="158">
        <v>7</v>
      </c>
      <c r="D337" s="156" t="s">
        <v>48</v>
      </c>
    </row>
    <row r="338" spans="1:4" ht="12.75">
      <c r="A338" t="str">
        <f>INTERCOMMUNALEN!F$3</f>
        <v>ELEKTRICITEIT - DNB</v>
      </c>
      <c r="B338" s="11">
        <v>9206</v>
      </c>
      <c r="C338" s="158">
        <v>8</v>
      </c>
      <c r="D338" s="156" t="s">
        <v>48</v>
      </c>
    </row>
    <row r="339" spans="1:4" ht="12.75">
      <c r="A339" t="str">
        <f>INTERCOMMUNALEN!F$3</f>
        <v>ELEKTRICITEIT - DNB</v>
      </c>
      <c r="B339" s="11">
        <v>9207</v>
      </c>
      <c r="C339" s="158">
        <v>9</v>
      </c>
      <c r="D339" s="156" t="s">
        <v>48</v>
      </c>
    </row>
    <row r="340" spans="1:4" ht="12.75">
      <c r="A340" t="str">
        <f>INTERCOMMUNALEN!F$3</f>
        <v>ELEKTRICITEIT - DNB</v>
      </c>
      <c r="B340" s="11">
        <v>9208</v>
      </c>
      <c r="C340" s="158">
        <v>10</v>
      </c>
      <c r="D340" s="156" t="s">
        <v>48</v>
      </c>
    </row>
    <row r="341" spans="1:4" ht="12.75">
      <c r="A341" t="str">
        <f>INTERCOMMUNALEN!F$3</f>
        <v>ELEKTRICITEIT - DNB</v>
      </c>
      <c r="B341" s="11">
        <v>9209</v>
      </c>
      <c r="C341" s="158">
        <v>11</v>
      </c>
      <c r="D341" s="156" t="s">
        <v>48</v>
      </c>
    </row>
    <row r="342" spans="1:4" ht="12.75">
      <c r="A342" t="str">
        <f>INTERCOMMUNALEN!F$3</f>
        <v>ELEKTRICITEIT - DNB</v>
      </c>
      <c r="B342" s="11">
        <v>9210</v>
      </c>
      <c r="C342" s="158">
        <v>12</v>
      </c>
      <c r="D342" s="156" t="s">
        <v>48</v>
      </c>
    </row>
    <row r="343" spans="1:4" ht="12.75">
      <c r="A343" t="str">
        <f>INTERCOMMUNALEN!F$3</f>
        <v>ELEKTRICITEIT - DNB</v>
      </c>
      <c r="B343" s="11">
        <v>9211</v>
      </c>
      <c r="C343" s="158">
        <v>14</v>
      </c>
      <c r="D343" s="156" t="s">
        <v>48</v>
      </c>
    </row>
    <row r="344" spans="1:4" ht="12.75">
      <c r="A344" t="str">
        <f>INTERCOMMUNALEN!F$3</f>
        <v>ELEKTRICITEIT - DNB</v>
      </c>
      <c r="B344" s="11">
        <v>9212</v>
      </c>
      <c r="C344" s="158">
        <v>15</v>
      </c>
      <c r="D344" s="156" t="s">
        <v>48</v>
      </c>
    </row>
    <row r="345" spans="1:4" ht="12.75">
      <c r="A345" t="str">
        <f>INTERCOMMUNALEN!F$3</f>
        <v>ELEKTRICITEIT - DNB</v>
      </c>
      <c r="B345" s="11">
        <v>9213</v>
      </c>
      <c r="C345" s="158">
        <v>16</v>
      </c>
      <c r="D345" s="156" t="s">
        <v>48</v>
      </c>
    </row>
    <row r="346" spans="1:4" ht="12.75">
      <c r="A346" t="str">
        <f>INTERCOMMUNALEN!F$3</f>
        <v>ELEKTRICITEIT - DNB</v>
      </c>
      <c r="B346" s="11">
        <v>9214</v>
      </c>
      <c r="C346" s="158">
        <v>17</v>
      </c>
      <c r="D346" s="156" t="s">
        <v>48</v>
      </c>
    </row>
    <row r="347" spans="1:5" ht="12.75">
      <c r="A347" t="str">
        <f>INTERCOMMUNALEN!F$3</f>
        <v>ELEKTRICITEIT - DNB</v>
      </c>
      <c r="B347" s="11">
        <v>9220</v>
      </c>
      <c r="C347" s="158">
        <v>19</v>
      </c>
      <c r="D347" s="156" t="s">
        <v>48</v>
      </c>
      <c r="E347" s="156" t="s">
        <v>489</v>
      </c>
    </row>
    <row r="348" spans="1:4" ht="12.75">
      <c r="A348" t="str">
        <f>INTERCOMMUNALEN!F$3</f>
        <v>ELEKTRICITEIT - DNB</v>
      </c>
      <c r="B348" s="11">
        <v>9221</v>
      </c>
      <c r="C348" s="158">
        <v>20</v>
      </c>
      <c r="D348" s="156" t="s">
        <v>48</v>
      </c>
    </row>
    <row r="349" spans="1:4" ht="12.75">
      <c r="A349" t="str">
        <f>INTERCOMMUNALEN!F$3</f>
        <v>ELEKTRICITEIT - DNB</v>
      </c>
      <c r="B349" s="11">
        <v>9222</v>
      </c>
      <c r="C349" s="158">
        <v>21</v>
      </c>
      <c r="D349" s="156" t="s">
        <v>48</v>
      </c>
    </row>
    <row r="350" spans="1:4" ht="12.75">
      <c r="A350" t="str">
        <f>INTERCOMMUNALEN!F$3</f>
        <v>ELEKTRICITEIT - DNB</v>
      </c>
      <c r="B350" s="11">
        <v>9223</v>
      </c>
      <c r="C350" s="158">
        <v>22</v>
      </c>
      <c r="D350" s="156" t="s">
        <v>48</v>
      </c>
    </row>
    <row r="351" spans="1:5" ht="12.75">
      <c r="A351" t="str">
        <f>INTERCOMMUNALEN!F$3</f>
        <v>ELEKTRICITEIT - DNB</v>
      </c>
      <c r="B351" s="11">
        <v>9225</v>
      </c>
      <c r="C351" s="158">
        <v>23</v>
      </c>
      <c r="D351" s="156" t="s">
        <v>48</v>
      </c>
      <c r="E351" s="156" t="s">
        <v>490</v>
      </c>
    </row>
    <row r="352" spans="1:4" ht="12.75">
      <c r="A352" t="str">
        <f>INTERCOMMUNALEN!F$3</f>
        <v>ELEKTRICITEIT - DNB</v>
      </c>
      <c r="B352" s="11">
        <v>9226</v>
      </c>
      <c r="C352" s="158">
        <v>24</v>
      </c>
      <c r="D352" s="156" t="s">
        <v>48</v>
      </c>
    </row>
    <row r="353" spans="1:4" ht="12.75">
      <c r="A353" t="str">
        <f>INTERCOMMUNALEN!F$3</f>
        <v>ELEKTRICITEIT - DNB</v>
      </c>
      <c r="B353" s="11">
        <v>9227</v>
      </c>
      <c r="C353" s="158">
        <v>25</v>
      </c>
      <c r="D353" s="156" t="s">
        <v>48</v>
      </c>
    </row>
    <row r="354" spans="1:4" ht="12.75">
      <c r="A354" t="str">
        <f>INTERCOMMUNALEN!F$3</f>
        <v>ELEKTRICITEIT - DNB</v>
      </c>
      <c r="B354" s="11">
        <v>9228</v>
      </c>
      <c r="C354" s="158">
        <v>26</v>
      </c>
      <c r="D354" s="156" t="s">
        <v>48</v>
      </c>
    </row>
    <row r="355" spans="1:4" ht="12.75">
      <c r="A355" t="str">
        <f>INTERCOMMUNALEN!F$3</f>
        <v>ELEKTRICITEIT - DNB</v>
      </c>
      <c r="B355" s="11">
        <v>9229</v>
      </c>
      <c r="C355" s="158">
        <v>27</v>
      </c>
      <c r="D355" s="156" t="s">
        <v>48</v>
      </c>
    </row>
    <row r="356" spans="1:4" ht="12.75">
      <c r="A356" t="str">
        <f>INTERCOMMUNALEN!F$3</f>
        <v>ELEKTRICITEIT - DNB</v>
      </c>
      <c r="B356" s="11">
        <v>9241</v>
      </c>
      <c r="C356" s="158">
        <v>29</v>
      </c>
      <c r="D356" s="156" t="s">
        <v>48</v>
      </c>
    </row>
    <row r="357" spans="1:4" ht="12.75">
      <c r="A357" t="str">
        <f>INTERCOMMUNALEN!F$3</f>
        <v>ELEKTRICITEIT - DNB</v>
      </c>
      <c r="B357" s="11">
        <v>9242</v>
      </c>
      <c r="C357" s="158">
        <v>30</v>
      </c>
      <c r="D357" s="156" t="s">
        <v>48</v>
      </c>
    </row>
    <row r="358" spans="1:4" ht="12.75">
      <c r="A358" t="str">
        <f>INTERCOMMUNALEN!F$3</f>
        <v>ELEKTRICITEIT - DNB</v>
      </c>
      <c r="B358" s="11">
        <v>9244</v>
      </c>
      <c r="C358" s="158">
        <v>31</v>
      </c>
      <c r="D358" s="156" t="s">
        <v>48</v>
      </c>
    </row>
    <row r="359" spans="1:4" ht="12.75">
      <c r="A359" t="str">
        <f>INTERCOMMUNALEN!F$3</f>
        <v>ELEKTRICITEIT - DNB</v>
      </c>
      <c r="B359" s="11">
        <v>9245</v>
      </c>
      <c r="C359" s="158">
        <v>32</v>
      </c>
      <c r="D359" s="156" t="s">
        <v>48</v>
      </c>
    </row>
    <row r="360" spans="1:4" ht="12.75">
      <c r="A360" t="str">
        <f>INTERCOMMUNALEN!F$3</f>
        <v>ELEKTRICITEIT - DNB</v>
      </c>
      <c r="B360" s="11">
        <v>9247</v>
      </c>
      <c r="C360" s="158">
        <v>33</v>
      </c>
      <c r="D360" s="156" t="s">
        <v>48</v>
      </c>
    </row>
    <row r="361" spans="1:4" ht="12.75">
      <c r="A361" t="str">
        <f>INTERCOMMUNALEN!F$3</f>
        <v>ELEKTRICITEIT - DNB</v>
      </c>
      <c r="B361" s="11">
        <v>9248</v>
      </c>
      <c r="C361" s="158">
        <v>34</v>
      </c>
      <c r="D361" s="156" t="s">
        <v>48</v>
      </c>
    </row>
    <row r="362" spans="1:4" ht="12.75">
      <c r="A362" t="str">
        <f>INTERCOMMUNALEN!G$3</f>
        <v>ELEKTRICITEIT - PRODUKTIE</v>
      </c>
      <c r="B362" s="172">
        <v>9250</v>
      </c>
      <c r="C362" s="158">
        <v>5</v>
      </c>
      <c r="D362" s="156" t="s">
        <v>48</v>
      </c>
    </row>
    <row r="363" spans="1:4" ht="12.75">
      <c r="A363" t="str">
        <f>INTERCOMMUNALEN!G$3</f>
        <v>ELEKTRICITEIT - PRODUKTIE</v>
      </c>
      <c r="B363" s="172">
        <v>9251</v>
      </c>
      <c r="C363" s="158">
        <v>6</v>
      </c>
      <c r="D363" s="156" t="s">
        <v>48</v>
      </c>
    </row>
    <row r="364" spans="1:4" ht="12.75">
      <c r="A364" t="str">
        <f>INTERCOMMUNALEN!G$3</f>
        <v>ELEKTRICITEIT - PRODUKTIE</v>
      </c>
      <c r="B364" s="172">
        <v>9252</v>
      </c>
      <c r="C364" s="158">
        <v>7</v>
      </c>
      <c r="D364" s="156" t="s">
        <v>48</v>
      </c>
    </row>
    <row r="365" spans="1:4" ht="12.75">
      <c r="A365" t="str">
        <f>INTERCOMMUNALEN!G$3</f>
        <v>ELEKTRICITEIT - PRODUKTIE</v>
      </c>
      <c r="B365" s="172">
        <v>9253</v>
      </c>
      <c r="C365" s="158">
        <v>8</v>
      </c>
      <c r="D365" s="156" t="s">
        <v>48</v>
      </c>
    </row>
    <row r="366" spans="1:4" ht="12.75">
      <c r="A366" t="str">
        <f>INTERCOMMUNALEN!G$3</f>
        <v>ELEKTRICITEIT - PRODUKTIE</v>
      </c>
      <c r="B366" s="172">
        <v>9254</v>
      </c>
      <c r="C366" s="158">
        <v>9</v>
      </c>
      <c r="D366" s="156" t="s">
        <v>48</v>
      </c>
    </row>
    <row r="367" spans="1:4" ht="12.75">
      <c r="A367" t="str">
        <f>INTERCOMMUNALEN!G$3</f>
        <v>ELEKTRICITEIT - PRODUKTIE</v>
      </c>
      <c r="B367" s="172">
        <v>9255</v>
      </c>
      <c r="C367" s="158">
        <v>10</v>
      </c>
      <c r="D367" s="156" t="s">
        <v>48</v>
      </c>
    </row>
    <row r="368" spans="1:4" ht="12.75">
      <c r="A368" t="str">
        <f>INTERCOMMUNALEN!G$3</f>
        <v>ELEKTRICITEIT - PRODUKTIE</v>
      </c>
      <c r="B368" s="172">
        <v>9256</v>
      </c>
      <c r="C368" s="158">
        <v>11</v>
      </c>
      <c r="D368" s="156" t="s">
        <v>48</v>
      </c>
    </row>
    <row r="369" spans="1:4" ht="12.75">
      <c r="A369" t="str">
        <f>INTERCOMMUNALEN!G$3</f>
        <v>ELEKTRICITEIT - PRODUKTIE</v>
      </c>
      <c r="B369" s="172">
        <v>9257</v>
      </c>
      <c r="C369" s="158">
        <v>12</v>
      </c>
      <c r="D369" s="156" t="s">
        <v>48</v>
      </c>
    </row>
    <row r="370" spans="1:4" ht="12.75">
      <c r="A370" t="str">
        <f>INTERCOMMUNALEN!G$3</f>
        <v>ELEKTRICITEIT - PRODUKTIE</v>
      </c>
      <c r="B370" s="172">
        <v>9258</v>
      </c>
      <c r="C370" s="158">
        <v>13</v>
      </c>
      <c r="D370" s="156" t="s">
        <v>48</v>
      </c>
    </row>
    <row r="371" spans="1:4" ht="12.75">
      <c r="A371" t="str">
        <f>INTERCOMMUNALEN!I$3</f>
        <v>GAS - DNB</v>
      </c>
      <c r="B371" s="11">
        <v>9300</v>
      </c>
      <c r="C371" s="158">
        <v>5</v>
      </c>
      <c r="D371" s="156" t="s">
        <v>48</v>
      </c>
    </row>
    <row r="372" spans="1:4" ht="12.75">
      <c r="A372" t="str">
        <f>INTERCOMMUNALEN!I$3</f>
        <v>GAS - DNB</v>
      </c>
      <c r="B372" s="11">
        <v>9301</v>
      </c>
      <c r="C372" s="158">
        <v>6</v>
      </c>
      <c r="D372" s="156" t="s">
        <v>48</v>
      </c>
    </row>
    <row r="373" spans="1:4" ht="12.75">
      <c r="A373" t="str">
        <f>INTERCOMMUNALEN!I$3</f>
        <v>GAS - DNB</v>
      </c>
      <c r="B373" s="11">
        <v>9302</v>
      </c>
      <c r="C373" s="158">
        <v>7</v>
      </c>
      <c r="D373" s="156" t="s">
        <v>48</v>
      </c>
    </row>
    <row r="374" spans="1:4" ht="12.75">
      <c r="A374" t="str">
        <f>INTERCOMMUNALEN!I$3</f>
        <v>GAS - DNB</v>
      </c>
      <c r="B374" s="11">
        <v>9306</v>
      </c>
      <c r="C374" s="158">
        <v>8</v>
      </c>
      <c r="D374" s="156" t="s">
        <v>48</v>
      </c>
    </row>
    <row r="375" spans="1:4" ht="12.75">
      <c r="A375" t="str">
        <f>INTERCOMMUNALEN!I$3</f>
        <v>GAS - DNB</v>
      </c>
      <c r="B375" s="11">
        <v>9307</v>
      </c>
      <c r="C375" s="158">
        <v>9</v>
      </c>
      <c r="D375" s="156" t="s">
        <v>48</v>
      </c>
    </row>
    <row r="376" spans="1:4" ht="12.75">
      <c r="A376" t="str">
        <f>INTERCOMMUNALEN!I$3</f>
        <v>GAS - DNB</v>
      </c>
      <c r="B376" s="11">
        <v>9309</v>
      </c>
      <c r="C376" s="158">
        <v>10</v>
      </c>
      <c r="D376" s="156" t="s">
        <v>48</v>
      </c>
    </row>
    <row r="377" spans="1:4" ht="12.75">
      <c r="A377" t="str">
        <f>INTERCOMMUNALEN!I$3</f>
        <v>GAS - DNB</v>
      </c>
      <c r="B377" s="11">
        <v>9310</v>
      </c>
      <c r="C377" s="158">
        <v>11</v>
      </c>
      <c r="D377" s="156" t="s">
        <v>48</v>
      </c>
    </row>
    <row r="378" spans="1:4" ht="12.75">
      <c r="A378" t="str">
        <f>INTERCOMMUNALEN!I$3</f>
        <v>GAS - DNB</v>
      </c>
      <c r="B378" s="11">
        <v>9311</v>
      </c>
      <c r="C378" s="158">
        <v>13</v>
      </c>
      <c r="D378" s="156" t="s">
        <v>48</v>
      </c>
    </row>
    <row r="379" spans="1:4" ht="12.75">
      <c r="A379" t="str">
        <f>INTERCOMMUNALEN!I$3</f>
        <v>GAS - DNB</v>
      </c>
      <c r="B379" s="11">
        <v>9312</v>
      </c>
      <c r="C379" s="158">
        <v>14</v>
      </c>
      <c r="D379" s="156" t="s">
        <v>48</v>
      </c>
    </row>
    <row r="380" spans="1:5" ht="12.75">
      <c r="A380" t="str">
        <f>INTERCOMMUNALEN!I$3</f>
        <v>GAS - DNB</v>
      </c>
      <c r="B380" s="11">
        <v>9320</v>
      </c>
      <c r="C380" s="158">
        <v>16</v>
      </c>
      <c r="D380" s="156" t="s">
        <v>48</v>
      </c>
      <c r="E380" s="156" t="s">
        <v>491</v>
      </c>
    </row>
    <row r="381" spans="1:4" ht="12.75">
      <c r="A381" t="str">
        <f>INTERCOMMUNALEN!I$3</f>
        <v>GAS - DNB</v>
      </c>
      <c r="B381" s="11">
        <v>9321</v>
      </c>
      <c r="C381" s="158">
        <v>17</v>
      </c>
      <c r="D381" s="156" t="s">
        <v>48</v>
      </c>
    </row>
    <row r="382" spans="1:4" ht="12.75">
      <c r="A382" t="str">
        <f>INTERCOMMUNALEN!I$3</f>
        <v>GAS - DNB</v>
      </c>
      <c r="B382" s="11">
        <v>9323</v>
      </c>
      <c r="C382" s="158">
        <v>18</v>
      </c>
      <c r="D382" s="156" t="s">
        <v>48</v>
      </c>
    </row>
    <row r="383" spans="1:5" ht="12.75">
      <c r="A383" t="str">
        <f>INTERCOMMUNALEN!I$3</f>
        <v>GAS - DNB</v>
      </c>
      <c r="B383" s="11">
        <v>9325</v>
      </c>
      <c r="C383" s="158">
        <v>19</v>
      </c>
      <c r="D383" s="156" t="s">
        <v>48</v>
      </c>
      <c r="E383" s="156" t="s">
        <v>492</v>
      </c>
    </row>
    <row r="384" spans="1:4" ht="12.75">
      <c r="A384" t="str">
        <f>INTERCOMMUNALEN!I$3</f>
        <v>GAS - DNB</v>
      </c>
      <c r="B384" s="11">
        <v>9326</v>
      </c>
      <c r="C384" s="158">
        <v>20</v>
      </c>
      <c r="D384" s="156" t="s">
        <v>48</v>
      </c>
    </row>
    <row r="385" spans="1:4" ht="12.75">
      <c r="A385" t="str">
        <f>INTERCOMMUNALEN!I$3</f>
        <v>GAS - DNB</v>
      </c>
      <c r="B385" s="11">
        <v>9327</v>
      </c>
      <c r="C385" s="158">
        <v>21</v>
      </c>
      <c r="D385" s="156" t="s">
        <v>48</v>
      </c>
    </row>
    <row r="386" spans="1:4" ht="12.75">
      <c r="A386" t="str">
        <f>INTERCOMMUNALEN!I$3</f>
        <v>GAS - DNB</v>
      </c>
      <c r="B386" s="11">
        <v>9328</v>
      </c>
      <c r="C386" s="158">
        <v>22</v>
      </c>
      <c r="D386" s="156" t="s">
        <v>48</v>
      </c>
    </row>
    <row r="387" spans="1:4" ht="12.75">
      <c r="A387" t="str">
        <f>INTERCOMMUNALEN!I$3</f>
        <v>GAS - DNB</v>
      </c>
      <c r="B387" s="11">
        <v>9329</v>
      </c>
      <c r="C387" s="158">
        <v>23</v>
      </c>
      <c r="D387" s="156" t="s">
        <v>48</v>
      </c>
    </row>
    <row r="388" spans="1:4" ht="12.75">
      <c r="A388" t="str">
        <f>INTERCOMMUNALEN!I$3</f>
        <v>GAS - DNB</v>
      </c>
      <c r="B388" s="11">
        <v>9341</v>
      </c>
      <c r="C388" s="158">
        <v>25</v>
      </c>
      <c r="D388" s="156" t="s">
        <v>48</v>
      </c>
    </row>
    <row r="389" spans="1:4" ht="12.75">
      <c r="A389" t="str">
        <f>INTERCOMMUNALEN!I$3</f>
        <v>GAS - DNB</v>
      </c>
      <c r="B389" s="11">
        <v>9342</v>
      </c>
      <c r="C389" s="158">
        <v>26</v>
      </c>
      <c r="D389" s="156" t="s">
        <v>48</v>
      </c>
    </row>
    <row r="390" spans="1:4" ht="12.75">
      <c r="A390" t="str">
        <f>INTERCOMMUNALEN!I$3</f>
        <v>GAS - DNB</v>
      </c>
      <c r="B390" s="11">
        <v>9344</v>
      </c>
      <c r="C390" s="158">
        <v>27</v>
      </c>
      <c r="D390" s="156" t="s">
        <v>48</v>
      </c>
    </row>
    <row r="391" spans="1:4" ht="12.75">
      <c r="A391" t="str">
        <f>INTERCOMMUNALEN!I$3</f>
        <v>GAS - DNB</v>
      </c>
      <c r="B391" s="11">
        <v>9345</v>
      </c>
      <c r="C391" s="158">
        <v>28</v>
      </c>
      <c r="D391" s="156" t="s">
        <v>48</v>
      </c>
    </row>
    <row r="392" spans="1:4" ht="12.75">
      <c r="A392" t="str">
        <f>INTERCOMMUNALEN!I$3</f>
        <v>GAS - DNB</v>
      </c>
      <c r="B392" s="11">
        <v>9347</v>
      </c>
      <c r="C392" s="158">
        <v>29</v>
      </c>
      <c r="D392" s="156" t="s">
        <v>48</v>
      </c>
    </row>
    <row r="393" spans="1:4" ht="12.75">
      <c r="A393" t="str">
        <f>INTERCOMMUNALEN!I$3</f>
        <v>GAS - DNB</v>
      </c>
      <c r="B393" s="11">
        <v>9348</v>
      </c>
      <c r="C393" s="158">
        <v>30</v>
      </c>
      <c r="D393" s="156" t="s">
        <v>48</v>
      </c>
    </row>
    <row r="394" ht="12.75">
      <c r="B394" s="11"/>
    </row>
    <row r="395" ht="12.75">
      <c r="B395" s="11"/>
    </row>
    <row r="396" ht="12.75">
      <c r="B396" s="11"/>
    </row>
    <row r="397" ht="12.75">
      <c r="B397" s="11"/>
    </row>
    <row r="398" ht="12.75">
      <c r="B398" s="11"/>
    </row>
    <row r="399" ht="12.75">
      <c r="B399" s="11"/>
    </row>
    <row r="400" ht="12.75">
      <c r="B400" s="11"/>
    </row>
    <row r="401" ht="12.75">
      <c r="B401" s="11"/>
    </row>
    <row r="402" ht="12.75">
      <c r="B402" s="11"/>
    </row>
    <row r="403" ht="12.75">
      <c r="B403" s="11"/>
    </row>
    <row r="404" ht="12.75">
      <c r="B404" s="11"/>
    </row>
    <row r="405" ht="12.75">
      <c r="B405" s="11"/>
    </row>
    <row r="406" ht="12.75">
      <c r="B406" s="11"/>
    </row>
    <row r="407" ht="12.75">
      <c r="B407" s="11"/>
    </row>
    <row r="408" ht="12.75">
      <c r="B408" s="11"/>
    </row>
    <row r="409" ht="12.75">
      <c r="B409" s="11"/>
    </row>
    <row r="410" ht="12.75">
      <c r="B410" s="11"/>
    </row>
    <row r="411" ht="12.75">
      <c r="B411" s="11"/>
    </row>
  </sheetData>
  <sheetProtection password="DFD9" sheet="1" objects="1" scenarios="1"/>
  <printOptions gridLines="1" headings="1"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/>
  <dimension ref="A1:IK88"/>
  <sheetViews>
    <sheetView showFormulas="1" zoomScalePageLayoutView="0" workbookViewId="0" topLeftCell="E1">
      <pane ySplit="7" topLeftCell="A8" activePane="bottomLeft" state="frozen"/>
      <selection pane="topLeft" activeCell="B3" sqref="B3"/>
      <selection pane="bottomLeft" activeCell="L19" sqref="L19"/>
    </sheetView>
  </sheetViews>
  <sheetFormatPr defaultColWidth="0" defaultRowHeight="12.75"/>
  <cols>
    <col min="1" max="1" width="7.00390625" style="85" bestFit="1" customWidth="1"/>
    <col min="2" max="2" width="11.140625" style="86" bestFit="1" customWidth="1"/>
    <col min="3" max="3" width="11.7109375" style="86" bestFit="1" customWidth="1"/>
    <col min="4" max="4" width="11.8515625" style="87" bestFit="1" customWidth="1"/>
    <col min="5" max="5" width="38.140625" style="88" bestFit="1" customWidth="1"/>
    <col min="6" max="12" width="2.7109375" style="90" customWidth="1"/>
    <col min="13" max="22" width="2.7109375" style="68" customWidth="1"/>
    <col min="23" max="16384" width="0" style="68" hidden="1" customWidth="1"/>
  </cols>
  <sheetData>
    <row r="1" spans="1:22" s="93" customFormat="1" ht="13.5" thickBot="1">
      <c r="A1" s="99" t="s">
        <v>45</v>
      </c>
      <c r="B1" s="100" t="s">
        <v>46</v>
      </c>
      <c r="C1" s="100" t="s">
        <v>47</v>
      </c>
      <c r="D1" s="100" t="s">
        <v>49</v>
      </c>
      <c r="E1" s="101" t="s">
        <v>48</v>
      </c>
      <c r="F1" s="102"/>
      <c r="G1" s="103"/>
      <c r="H1" s="103"/>
      <c r="I1" s="103"/>
      <c r="J1" s="103"/>
      <c r="K1" s="103"/>
      <c r="L1" s="103"/>
      <c r="M1" s="104"/>
      <c r="N1" s="105" t="s">
        <v>187</v>
      </c>
      <c r="O1" s="106"/>
      <c r="P1" s="106"/>
      <c r="Q1" s="106"/>
      <c r="R1" s="106"/>
      <c r="S1" s="106"/>
      <c r="T1" s="106"/>
      <c r="U1" s="106"/>
      <c r="V1" s="106"/>
    </row>
    <row r="2" spans="1:245" s="95" customFormat="1" ht="128.25">
      <c r="A2" s="107" t="s">
        <v>302</v>
      </c>
      <c r="B2" s="107" t="s">
        <v>304</v>
      </c>
      <c r="C2" s="108" t="s">
        <v>218</v>
      </c>
      <c r="D2" s="109" t="s">
        <v>301</v>
      </c>
      <c r="E2" s="110" t="s">
        <v>35</v>
      </c>
      <c r="F2" s="111" t="s">
        <v>261</v>
      </c>
      <c r="G2" s="111" t="s">
        <v>264</v>
      </c>
      <c r="H2" s="111" t="s">
        <v>573</v>
      </c>
      <c r="I2" s="112" t="s">
        <v>267</v>
      </c>
      <c r="J2" s="112" t="s">
        <v>160</v>
      </c>
      <c r="K2" s="113" t="s">
        <v>277</v>
      </c>
      <c r="L2" s="113" t="s">
        <v>275</v>
      </c>
      <c r="M2" s="114" t="s">
        <v>286</v>
      </c>
      <c r="N2" s="114" t="s">
        <v>284</v>
      </c>
      <c r="O2" s="114" t="s">
        <v>281</v>
      </c>
      <c r="P2" s="115" t="s">
        <v>243</v>
      </c>
      <c r="Q2" s="115" t="s">
        <v>244</v>
      </c>
      <c r="R2" s="115" t="s">
        <v>501</v>
      </c>
      <c r="S2" s="115" t="s">
        <v>502</v>
      </c>
      <c r="T2" s="116" t="s">
        <v>245</v>
      </c>
      <c r="U2" s="116" t="s">
        <v>361</v>
      </c>
      <c r="V2" s="116" t="s">
        <v>246</v>
      </c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</row>
    <row r="3" spans="1:245" s="95" customFormat="1" ht="13.5" customHeight="1">
      <c r="A3" s="117"/>
      <c r="B3" s="117"/>
      <c r="C3" s="117"/>
      <c r="D3" s="117"/>
      <c r="E3" s="118" t="s">
        <v>34</v>
      </c>
      <c r="F3" s="119" t="s">
        <v>499</v>
      </c>
      <c r="G3" s="119" t="s">
        <v>158</v>
      </c>
      <c r="H3" s="111"/>
      <c r="I3" s="120" t="s">
        <v>500</v>
      </c>
      <c r="J3" s="120" t="s">
        <v>160</v>
      </c>
      <c r="K3" s="121" t="s">
        <v>50</v>
      </c>
      <c r="L3" s="121" t="s">
        <v>51</v>
      </c>
      <c r="M3" s="122" t="s">
        <v>52</v>
      </c>
      <c r="N3" s="122" t="s">
        <v>450</v>
      </c>
      <c r="O3" s="122" t="s">
        <v>53</v>
      </c>
      <c r="P3" s="115"/>
      <c r="Q3" s="123" t="s">
        <v>567</v>
      </c>
      <c r="R3" s="123" t="s">
        <v>504</v>
      </c>
      <c r="S3" s="115"/>
      <c r="T3" s="116"/>
      <c r="U3" s="116"/>
      <c r="V3" s="116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</row>
    <row r="4" spans="1:22" s="96" customFormat="1" ht="12" customHeight="1">
      <c r="A4" s="124"/>
      <c r="B4" s="125"/>
      <c r="C4" s="125"/>
      <c r="D4" s="126"/>
      <c r="E4" s="127" t="s">
        <v>200</v>
      </c>
      <c r="F4" s="128" t="s">
        <v>260</v>
      </c>
      <c r="G4" s="129" t="s">
        <v>263</v>
      </c>
      <c r="H4" s="129" t="s">
        <v>265</v>
      </c>
      <c r="I4" s="130" t="s">
        <v>266</v>
      </c>
      <c r="J4" s="130" t="s">
        <v>268</v>
      </c>
      <c r="K4" s="131" t="s">
        <v>388</v>
      </c>
      <c r="L4" s="131" t="s">
        <v>389</v>
      </c>
      <c r="M4" s="132" t="s">
        <v>285</v>
      </c>
      <c r="N4" s="132" t="s">
        <v>283</v>
      </c>
      <c r="O4" s="132" t="s">
        <v>280</v>
      </c>
      <c r="P4" s="133" t="s">
        <v>272</v>
      </c>
      <c r="Q4" s="133" t="s">
        <v>274</v>
      </c>
      <c r="R4" s="133" t="s">
        <v>276</v>
      </c>
      <c r="S4" s="133" t="s">
        <v>278</v>
      </c>
      <c r="T4" s="134"/>
      <c r="U4" s="134"/>
      <c r="V4" s="134"/>
    </row>
    <row r="5" spans="1:22" s="96" customFormat="1" ht="15" customHeight="1">
      <c r="A5" s="135"/>
      <c r="B5" s="117"/>
      <c r="C5" s="117"/>
      <c r="D5" s="136"/>
      <c r="E5" s="127" t="s">
        <v>39</v>
      </c>
      <c r="F5" s="128" t="s">
        <v>260</v>
      </c>
      <c r="G5" s="129" t="s">
        <v>263</v>
      </c>
      <c r="H5" s="129" t="s">
        <v>265</v>
      </c>
      <c r="I5" s="130" t="s">
        <v>266</v>
      </c>
      <c r="J5" s="130" t="s">
        <v>268</v>
      </c>
      <c r="K5" s="131" t="s">
        <v>388</v>
      </c>
      <c r="L5" s="131" t="s">
        <v>389</v>
      </c>
      <c r="M5" s="132" t="s">
        <v>295</v>
      </c>
      <c r="N5" s="132" t="s">
        <v>294</v>
      </c>
      <c r="O5" s="132" t="s">
        <v>293</v>
      </c>
      <c r="P5" s="133" t="s">
        <v>288</v>
      </c>
      <c r="Q5" s="133" t="s">
        <v>290</v>
      </c>
      <c r="R5" s="133" t="s">
        <v>291</v>
      </c>
      <c r="S5" s="133" t="s">
        <v>292</v>
      </c>
      <c r="T5" s="137"/>
      <c r="U5" s="137"/>
      <c r="V5" s="138"/>
    </row>
    <row r="6" spans="1:22" s="97" customFormat="1" ht="11.25" customHeight="1">
      <c r="A6" s="135"/>
      <c r="B6" s="117"/>
      <c r="C6" s="117"/>
      <c r="D6" s="136"/>
      <c r="E6" s="127" t="s">
        <v>188</v>
      </c>
      <c r="F6" s="139">
        <v>20</v>
      </c>
      <c r="G6" s="140">
        <v>20</v>
      </c>
      <c r="H6" s="139">
        <v>20</v>
      </c>
      <c r="I6" s="139">
        <v>20</v>
      </c>
      <c r="J6" s="139">
        <v>20</v>
      </c>
      <c r="K6" s="139">
        <v>20</v>
      </c>
      <c r="L6" s="139">
        <v>20</v>
      </c>
      <c r="M6" s="139">
        <v>20</v>
      </c>
      <c r="N6" s="139">
        <v>20</v>
      </c>
      <c r="O6" s="139">
        <v>20</v>
      </c>
      <c r="P6" s="139">
        <v>20</v>
      </c>
      <c r="Q6" s="139">
        <v>20</v>
      </c>
      <c r="R6" s="139">
        <v>20</v>
      </c>
      <c r="S6" s="139">
        <v>20</v>
      </c>
      <c r="T6" s="139">
        <v>20</v>
      </c>
      <c r="U6" s="139">
        <v>20</v>
      </c>
      <c r="V6" s="139">
        <v>20</v>
      </c>
    </row>
    <row r="7" spans="1:22" s="97" customFormat="1" ht="12" customHeight="1">
      <c r="A7" s="143"/>
      <c r="B7" s="144"/>
      <c r="C7" s="144"/>
      <c r="D7" s="145"/>
      <c r="E7" s="127" t="s">
        <v>189</v>
      </c>
      <c r="F7" s="139" t="s">
        <v>79</v>
      </c>
      <c r="G7" s="140" t="s">
        <v>80</v>
      </c>
      <c r="H7" s="140" t="s">
        <v>81</v>
      </c>
      <c r="I7" s="141" t="s">
        <v>82</v>
      </c>
      <c r="J7" s="141" t="s">
        <v>77</v>
      </c>
      <c r="K7" s="146" t="s">
        <v>83</v>
      </c>
      <c r="L7" s="146" t="s">
        <v>84</v>
      </c>
      <c r="M7" s="147" t="s">
        <v>248</v>
      </c>
      <c r="N7" s="147" t="s">
        <v>78</v>
      </c>
      <c r="O7" s="147" t="s">
        <v>249</v>
      </c>
      <c r="P7" s="148" t="s">
        <v>250</v>
      </c>
      <c r="Q7" s="148" t="s">
        <v>251</v>
      </c>
      <c r="R7" s="148" t="s">
        <v>252</v>
      </c>
      <c r="S7" s="148" t="s">
        <v>253</v>
      </c>
      <c r="T7" s="142" t="s">
        <v>254</v>
      </c>
      <c r="U7" s="142" t="s">
        <v>255</v>
      </c>
      <c r="V7" s="142" t="s">
        <v>256</v>
      </c>
    </row>
    <row r="8" spans="1:22" s="98" customFormat="1" ht="12.75">
      <c r="A8" s="56">
        <v>5840</v>
      </c>
      <c r="B8" s="57" t="s">
        <v>297</v>
      </c>
      <c r="C8" s="57"/>
      <c r="D8" s="58" t="s">
        <v>0</v>
      </c>
      <c r="E8" s="59" t="s">
        <v>1</v>
      </c>
      <c r="F8" s="60"/>
      <c r="G8" s="60"/>
      <c r="H8" s="60"/>
      <c r="I8" s="62"/>
      <c r="J8" s="62"/>
      <c r="K8" s="61"/>
      <c r="L8" s="61"/>
      <c r="M8" s="54"/>
      <c r="N8" s="54"/>
      <c r="O8" s="54"/>
      <c r="P8" s="55"/>
      <c r="Q8" s="55"/>
      <c r="R8" s="55"/>
      <c r="S8" s="55"/>
      <c r="T8" s="63"/>
      <c r="U8" s="63" t="s">
        <v>77</v>
      </c>
      <c r="V8" s="63"/>
    </row>
    <row r="9" spans="1:22" s="98" customFormat="1" ht="12.75">
      <c r="A9" s="64">
        <v>9132</v>
      </c>
      <c r="B9" s="65" t="s">
        <v>300</v>
      </c>
      <c r="C9" s="65"/>
      <c r="D9" s="66" t="s">
        <v>2</v>
      </c>
      <c r="E9" s="67" t="s">
        <v>2</v>
      </c>
      <c r="F9" s="60"/>
      <c r="G9" s="60"/>
      <c r="H9" s="60"/>
      <c r="I9" s="62"/>
      <c r="J9" s="62"/>
      <c r="K9" s="61"/>
      <c r="L9" s="61"/>
      <c r="M9" s="54"/>
      <c r="N9" s="54"/>
      <c r="O9" s="54"/>
      <c r="P9" s="55"/>
      <c r="Q9" s="55"/>
      <c r="R9" s="55"/>
      <c r="S9" s="55"/>
      <c r="T9" s="63"/>
      <c r="U9" s="63" t="s">
        <v>77</v>
      </c>
      <c r="V9" s="63"/>
    </row>
    <row r="10" spans="1:22" ht="12.75">
      <c r="A10" s="55">
        <v>3826</v>
      </c>
      <c r="B10" s="55" t="s">
        <v>273</v>
      </c>
      <c r="C10" s="55" t="s">
        <v>279</v>
      </c>
      <c r="D10" s="69" t="s">
        <v>313</v>
      </c>
      <c r="E10" s="70" t="s">
        <v>313</v>
      </c>
      <c r="F10" s="60"/>
      <c r="G10" s="60"/>
      <c r="H10" s="60"/>
      <c r="I10" s="62"/>
      <c r="J10" s="62"/>
      <c r="K10" s="61"/>
      <c r="L10" s="61"/>
      <c r="M10" s="54"/>
      <c r="N10" s="54"/>
      <c r="O10" s="54"/>
      <c r="P10" s="55"/>
      <c r="Q10" s="55"/>
      <c r="R10" s="55"/>
      <c r="S10" s="55"/>
      <c r="T10" s="63"/>
      <c r="U10" s="63" t="s">
        <v>77</v>
      </c>
      <c r="V10" s="63"/>
    </row>
    <row r="11" spans="1:22" ht="12.75">
      <c r="A11" s="54">
        <v>4282</v>
      </c>
      <c r="B11" s="54" t="s">
        <v>282</v>
      </c>
      <c r="C11" s="54" t="s">
        <v>287</v>
      </c>
      <c r="D11" s="77" t="s">
        <v>439</v>
      </c>
      <c r="E11" s="78" t="s">
        <v>439</v>
      </c>
      <c r="F11" s="60"/>
      <c r="G11" s="60"/>
      <c r="H11" s="60"/>
      <c r="I11" s="62"/>
      <c r="J11" s="62"/>
      <c r="K11" s="61"/>
      <c r="L11" s="61"/>
      <c r="M11" s="54" t="s">
        <v>77</v>
      </c>
      <c r="N11" s="54" t="s">
        <v>77</v>
      </c>
      <c r="O11" s="54" t="s">
        <v>77</v>
      </c>
      <c r="P11" s="55"/>
      <c r="Q11" s="55"/>
      <c r="R11" s="55"/>
      <c r="S11" s="55"/>
      <c r="T11" s="63" t="s">
        <v>77</v>
      </c>
      <c r="U11" s="63"/>
      <c r="V11" s="63" t="s">
        <v>77</v>
      </c>
    </row>
    <row r="12" spans="1:22" ht="12.75">
      <c r="A12" s="60">
        <v>1124</v>
      </c>
      <c r="B12" s="60" t="s">
        <v>262</v>
      </c>
      <c r="C12" s="60" t="s">
        <v>269</v>
      </c>
      <c r="D12" s="75" t="s">
        <v>763</v>
      </c>
      <c r="E12" s="76" t="s">
        <v>764</v>
      </c>
      <c r="F12" s="60" t="s">
        <v>77</v>
      </c>
      <c r="G12" s="60"/>
      <c r="H12" s="60" t="s">
        <v>77</v>
      </c>
      <c r="I12" s="62" t="s">
        <v>77</v>
      </c>
      <c r="J12" s="62" t="s">
        <v>77</v>
      </c>
      <c r="K12" s="61"/>
      <c r="L12" s="61"/>
      <c r="M12" s="54"/>
      <c r="N12" s="54"/>
      <c r="O12" s="54"/>
      <c r="P12" s="55"/>
      <c r="Q12" s="55"/>
      <c r="R12" s="55" t="s">
        <v>77</v>
      </c>
      <c r="S12" s="55"/>
      <c r="T12" s="63" t="s">
        <v>77</v>
      </c>
      <c r="U12" s="63"/>
      <c r="V12" s="63" t="s">
        <v>77</v>
      </c>
    </row>
    <row r="13" spans="1:22" ht="12.75">
      <c r="A13" s="60">
        <v>1503</v>
      </c>
      <c r="B13" s="60" t="s">
        <v>262</v>
      </c>
      <c r="C13" s="60" t="s">
        <v>269</v>
      </c>
      <c r="D13" s="75" t="s">
        <v>760</v>
      </c>
      <c r="E13" s="76" t="s">
        <v>761</v>
      </c>
      <c r="F13" s="60" t="s">
        <v>77</v>
      </c>
      <c r="G13" s="60"/>
      <c r="H13" s="60" t="s">
        <v>77</v>
      </c>
      <c r="I13" s="62" t="s">
        <v>77</v>
      </c>
      <c r="J13" s="62" t="s">
        <v>77</v>
      </c>
      <c r="K13" s="61"/>
      <c r="L13" s="61"/>
      <c r="M13" s="54"/>
      <c r="N13" s="54"/>
      <c r="O13" s="54"/>
      <c r="P13" s="55"/>
      <c r="Q13" s="55"/>
      <c r="R13" s="55" t="s">
        <v>77</v>
      </c>
      <c r="S13" s="55"/>
      <c r="T13" s="63" t="s">
        <v>77</v>
      </c>
      <c r="U13" s="63"/>
      <c r="V13" s="63" t="s">
        <v>77</v>
      </c>
    </row>
    <row r="14" spans="1:22" ht="12.75">
      <c r="A14" s="60">
        <v>1501</v>
      </c>
      <c r="B14" s="60" t="s">
        <v>262</v>
      </c>
      <c r="C14" s="60" t="s">
        <v>269</v>
      </c>
      <c r="D14" s="75" t="s">
        <v>759</v>
      </c>
      <c r="E14" s="76" t="s">
        <v>762</v>
      </c>
      <c r="F14" s="60"/>
      <c r="G14" s="60"/>
      <c r="H14" s="60"/>
      <c r="I14" s="62"/>
      <c r="J14" s="62"/>
      <c r="K14" s="61"/>
      <c r="L14" s="61"/>
      <c r="M14" s="54"/>
      <c r="N14" s="54"/>
      <c r="O14" s="54"/>
      <c r="P14" s="55"/>
      <c r="Q14" s="55"/>
      <c r="R14" s="55"/>
      <c r="S14" s="55"/>
      <c r="T14" s="63"/>
      <c r="U14" s="63" t="s">
        <v>77</v>
      </c>
      <c r="V14" s="63"/>
    </row>
    <row r="15" spans="1:22" ht="12.75">
      <c r="A15" s="60">
        <v>1902</v>
      </c>
      <c r="B15" s="60" t="s">
        <v>262</v>
      </c>
      <c r="C15" s="60" t="s">
        <v>269</v>
      </c>
      <c r="D15" s="75" t="s">
        <v>766</v>
      </c>
      <c r="E15" s="76" t="s">
        <v>765</v>
      </c>
      <c r="F15" s="60" t="s">
        <v>77</v>
      </c>
      <c r="G15" s="60"/>
      <c r="H15" s="60" t="s">
        <v>77</v>
      </c>
      <c r="I15" s="62" t="s">
        <v>77</v>
      </c>
      <c r="J15" s="62" t="s">
        <v>77</v>
      </c>
      <c r="K15" s="61"/>
      <c r="L15" s="61"/>
      <c r="M15" s="54"/>
      <c r="N15" s="54"/>
      <c r="O15" s="54"/>
      <c r="P15" s="55"/>
      <c r="Q15" s="55"/>
      <c r="R15" s="55" t="s">
        <v>77</v>
      </c>
      <c r="S15" s="55"/>
      <c r="T15" s="63" t="s">
        <v>77</v>
      </c>
      <c r="U15" s="63"/>
      <c r="V15" s="63" t="s">
        <v>77</v>
      </c>
    </row>
    <row r="16" spans="1:22" ht="12.75">
      <c r="A16" s="60">
        <v>1925</v>
      </c>
      <c r="B16" s="60" t="s">
        <v>262</v>
      </c>
      <c r="C16" s="60" t="s">
        <v>269</v>
      </c>
      <c r="D16" s="75" t="s">
        <v>305</v>
      </c>
      <c r="E16" s="76" t="s">
        <v>305</v>
      </c>
      <c r="F16" s="60" t="s">
        <v>77</v>
      </c>
      <c r="G16" s="60"/>
      <c r="H16" s="60" t="s">
        <v>77</v>
      </c>
      <c r="I16" s="62" t="s">
        <v>77</v>
      </c>
      <c r="J16" s="62"/>
      <c r="K16" s="61"/>
      <c r="L16" s="61"/>
      <c r="M16" s="54"/>
      <c r="N16" s="54"/>
      <c r="O16" s="54"/>
      <c r="P16" s="55"/>
      <c r="Q16" s="55"/>
      <c r="R16" s="55"/>
      <c r="S16" s="55"/>
      <c r="T16" s="63" t="s">
        <v>77</v>
      </c>
      <c r="U16" s="63"/>
      <c r="V16" s="63" t="s">
        <v>77</v>
      </c>
    </row>
    <row r="17" spans="1:22" ht="12.75">
      <c r="A17" s="54">
        <v>9231</v>
      </c>
      <c r="B17" s="54" t="s">
        <v>300</v>
      </c>
      <c r="C17" s="54"/>
      <c r="D17" s="77" t="s">
        <v>538</v>
      </c>
      <c r="E17" s="78" t="s">
        <v>538</v>
      </c>
      <c r="F17" s="60"/>
      <c r="G17" s="60"/>
      <c r="H17" s="60"/>
      <c r="I17" s="62"/>
      <c r="J17" s="62"/>
      <c r="K17" s="61"/>
      <c r="L17" s="61"/>
      <c r="M17" s="54"/>
      <c r="N17" s="54"/>
      <c r="O17" s="54"/>
      <c r="P17" s="55"/>
      <c r="Q17" s="55"/>
      <c r="R17" s="55"/>
      <c r="S17" s="55"/>
      <c r="T17" s="63"/>
      <c r="U17" s="63" t="s">
        <v>77</v>
      </c>
      <c r="V17" s="63"/>
    </row>
    <row r="18" spans="1:22" ht="12.75">
      <c r="A18" s="54">
        <v>9291</v>
      </c>
      <c r="B18" s="54" t="s">
        <v>300</v>
      </c>
      <c r="C18" s="54"/>
      <c r="D18" s="77" t="s">
        <v>437</v>
      </c>
      <c r="E18" s="78" t="s">
        <v>437</v>
      </c>
      <c r="F18" s="60"/>
      <c r="G18" s="60"/>
      <c r="H18" s="60"/>
      <c r="I18" s="62"/>
      <c r="J18" s="62"/>
      <c r="K18" s="61"/>
      <c r="L18" s="61"/>
      <c r="M18" s="54"/>
      <c r="N18" s="54"/>
      <c r="O18" s="54"/>
      <c r="P18" s="55"/>
      <c r="Q18" s="55"/>
      <c r="R18" s="55"/>
      <c r="S18" s="55"/>
      <c r="T18" s="63"/>
      <c r="U18" s="63" t="s">
        <v>77</v>
      </c>
      <c r="V18" s="63"/>
    </row>
    <row r="19" spans="1:22" ht="12.75">
      <c r="A19" s="55">
        <v>3290</v>
      </c>
      <c r="B19" s="55" t="s">
        <v>289</v>
      </c>
      <c r="C19" s="55" t="s">
        <v>296</v>
      </c>
      <c r="D19" s="69" t="s">
        <v>25</v>
      </c>
      <c r="E19" s="70" t="s">
        <v>25</v>
      </c>
      <c r="F19" s="60"/>
      <c r="G19" s="60"/>
      <c r="H19" s="60"/>
      <c r="I19" s="62"/>
      <c r="J19" s="62"/>
      <c r="K19" s="61"/>
      <c r="L19" s="61"/>
      <c r="M19" s="54"/>
      <c r="N19" s="54"/>
      <c r="O19" s="54"/>
      <c r="P19" s="55"/>
      <c r="Q19" s="55"/>
      <c r="R19" s="55"/>
      <c r="S19" s="55"/>
      <c r="T19" s="63"/>
      <c r="U19" s="63" t="s">
        <v>77</v>
      </c>
      <c r="V19" s="63"/>
    </row>
    <row r="20" spans="1:22" ht="12.75">
      <c r="A20" s="64">
        <v>9232</v>
      </c>
      <c r="B20" s="65" t="s">
        <v>300</v>
      </c>
      <c r="C20" s="65"/>
      <c r="D20" s="66" t="s">
        <v>535</v>
      </c>
      <c r="E20" s="67" t="s">
        <v>535</v>
      </c>
      <c r="F20" s="60"/>
      <c r="G20" s="60"/>
      <c r="H20" s="60"/>
      <c r="I20" s="62"/>
      <c r="J20" s="62"/>
      <c r="K20" s="61"/>
      <c r="L20" s="61"/>
      <c r="M20" s="54"/>
      <c r="N20" s="54"/>
      <c r="O20" s="54"/>
      <c r="P20" s="55"/>
      <c r="Q20" s="55"/>
      <c r="R20" s="55"/>
      <c r="S20" s="55"/>
      <c r="T20" s="63"/>
      <c r="U20" s="63" t="s">
        <v>77</v>
      </c>
      <c r="V20" s="63"/>
    </row>
    <row r="21" spans="1:22" ht="12.75">
      <c r="A21" s="71">
        <v>7209</v>
      </c>
      <c r="B21" s="72" t="s">
        <v>299</v>
      </c>
      <c r="C21" s="72"/>
      <c r="D21" s="73" t="s">
        <v>758</v>
      </c>
      <c r="E21" s="74" t="s">
        <v>758</v>
      </c>
      <c r="F21" s="60"/>
      <c r="G21" s="60"/>
      <c r="H21" s="60"/>
      <c r="I21" s="62"/>
      <c r="J21" s="62"/>
      <c r="K21" s="61"/>
      <c r="L21" s="61"/>
      <c r="M21" s="54"/>
      <c r="N21" s="54"/>
      <c r="O21" s="54"/>
      <c r="P21" s="55"/>
      <c r="Q21" s="55"/>
      <c r="R21" s="55"/>
      <c r="S21" s="55"/>
      <c r="T21" s="63"/>
      <c r="U21" s="63" t="s">
        <v>77</v>
      </c>
      <c r="V21" s="63"/>
    </row>
    <row r="22" spans="1:22" ht="12.75">
      <c r="A22" s="54">
        <v>4119</v>
      </c>
      <c r="B22" s="54" t="s">
        <v>282</v>
      </c>
      <c r="C22" s="54" t="s">
        <v>287</v>
      </c>
      <c r="D22" s="77" t="s">
        <v>19</v>
      </c>
      <c r="E22" s="78" t="s">
        <v>19</v>
      </c>
      <c r="F22" s="60"/>
      <c r="G22" s="60"/>
      <c r="H22" s="60"/>
      <c r="I22" s="62"/>
      <c r="J22" s="62"/>
      <c r="K22" s="61"/>
      <c r="L22" s="61"/>
      <c r="M22" s="54" t="s">
        <v>77</v>
      </c>
      <c r="N22" s="54" t="s">
        <v>77</v>
      </c>
      <c r="O22" s="54" t="s">
        <v>77</v>
      </c>
      <c r="P22" s="55"/>
      <c r="Q22" s="55"/>
      <c r="R22" s="55"/>
      <c r="S22" s="55"/>
      <c r="T22" s="63" t="s">
        <v>77</v>
      </c>
      <c r="U22" s="63"/>
      <c r="V22" s="63" t="s">
        <v>77</v>
      </c>
    </row>
    <row r="23" spans="1:22" ht="12.75">
      <c r="A23" s="54">
        <v>4816</v>
      </c>
      <c r="B23" s="54" t="s">
        <v>282</v>
      </c>
      <c r="C23" s="54" t="s">
        <v>287</v>
      </c>
      <c r="D23" s="77" t="s">
        <v>15</v>
      </c>
      <c r="E23" s="78" t="s">
        <v>15</v>
      </c>
      <c r="F23" s="60"/>
      <c r="G23" s="60"/>
      <c r="H23" s="60"/>
      <c r="I23" s="62"/>
      <c r="J23" s="62"/>
      <c r="K23" s="61"/>
      <c r="L23" s="61"/>
      <c r="M23" s="54" t="s">
        <v>77</v>
      </c>
      <c r="N23" s="54" t="s">
        <v>77</v>
      </c>
      <c r="O23" s="54" t="s">
        <v>77</v>
      </c>
      <c r="P23" s="55"/>
      <c r="Q23" s="55"/>
      <c r="R23" s="55"/>
      <c r="S23" s="55"/>
      <c r="T23" s="63" t="s">
        <v>77</v>
      </c>
      <c r="U23" s="63"/>
      <c r="V23" s="63" t="s">
        <v>77</v>
      </c>
    </row>
    <row r="24" spans="1:22" ht="12.75">
      <c r="A24" s="55">
        <v>3133</v>
      </c>
      <c r="B24" s="55" t="s">
        <v>273</v>
      </c>
      <c r="C24" s="55" t="s">
        <v>279</v>
      </c>
      <c r="D24" s="69" t="s">
        <v>498</v>
      </c>
      <c r="E24" s="70" t="s">
        <v>455</v>
      </c>
      <c r="F24" s="60"/>
      <c r="G24" s="60"/>
      <c r="H24" s="60"/>
      <c r="I24" s="62"/>
      <c r="J24" s="62"/>
      <c r="K24" s="61"/>
      <c r="L24" s="61"/>
      <c r="M24" s="54"/>
      <c r="N24" s="54"/>
      <c r="O24" s="54"/>
      <c r="P24" s="55"/>
      <c r="Q24" s="55"/>
      <c r="R24" s="55"/>
      <c r="S24" s="55"/>
      <c r="T24" s="63"/>
      <c r="U24" s="63" t="s">
        <v>77</v>
      </c>
      <c r="V24" s="63"/>
    </row>
    <row r="25" spans="1:22" ht="12.75">
      <c r="A25" s="54">
        <v>4153</v>
      </c>
      <c r="B25" s="54" t="s">
        <v>282</v>
      </c>
      <c r="C25" s="54" t="s">
        <v>287</v>
      </c>
      <c r="D25" s="77" t="s">
        <v>441</v>
      </c>
      <c r="E25" s="78" t="s">
        <v>442</v>
      </c>
      <c r="F25" s="60"/>
      <c r="G25" s="60"/>
      <c r="H25" s="60"/>
      <c r="I25" s="62"/>
      <c r="J25" s="62"/>
      <c r="K25" s="61"/>
      <c r="L25" s="61"/>
      <c r="M25" s="54" t="s">
        <v>77</v>
      </c>
      <c r="N25" s="54" t="s">
        <v>77</v>
      </c>
      <c r="O25" s="54" t="s">
        <v>77</v>
      </c>
      <c r="P25" s="55"/>
      <c r="Q25" s="55"/>
      <c r="R25" s="55"/>
      <c r="S25" s="55"/>
      <c r="T25" s="63" t="s">
        <v>77</v>
      </c>
      <c r="U25" s="63"/>
      <c r="V25" s="63" t="s">
        <v>77</v>
      </c>
    </row>
    <row r="26" spans="1:22" ht="12.75">
      <c r="A26" s="55">
        <v>3123</v>
      </c>
      <c r="B26" s="55" t="s">
        <v>273</v>
      </c>
      <c r="C26" s="55" t="s">
        <v>279</v>
      </c>
      <c r="D26" s="69" t="s">
        <v>24</v>
      </c>
      <c r="E26" s="70" t="s">
        <v>24</v>
      </c>
      <c r="F26" s="60"/>
      <c r="G26" s="60"/>
      <c r="H26" s="60"/>
      <c r="I26" s="62"/>
      <c r="J26" s="62"/>
      <c r="K26" s="61"/>
      <c r="L26" s="61"/>
      <c r="M26" s="54"/>
      <c r="N26" s="54"/>
      <c r="O26" s="54"/>
      <c r="P26" s="55"/>
      <c r="Q26" s="55"/>
      <c r="R26" s="55"/>
      <c r="S26" s="55"/>
      <c r="T26" s="63"/>
      <c r="U26" s="63" t="s">
        <v>77</v>
      </c>
      <c r="V26" s="63"/>
    </row>
    <row r="27" spans="1:22" ht="12.75">
      <c r="A27" s="54">
        <v>9222</v>
      </c>
      <c r="B27" s="54" t="s">
        <v>300</v>
      </c>
      <c r="C27" s="54"/>
      <c r="D27" s="77" t="s">
        <v>493</v>
      </c>
      <c r="E27" s="78" t="s">
        <v>493</v>
      </c>
      <c r="F27" s="60"/>
      <c r="G27" s="60"/>
      <c r="H27" s="60"/>
      <c r="I27" s="62"/>
      <c r="J27" s="62"/>
      <c r="K27" s="61"/>
      <c r="L27" s="61"/>
      <c r="M27" s="54"/>
      <c r="N27" s="54"/>
      <c r="O27" s="54"/>
      <c r="P27" s="55"/>
      <c r="Q27" s="55"/>
      <c r="R27" s="55"/>
      <c r="S27" s="55"/>
      <c r="T27" s="63"/>
      <c r="U27" s="63" t="s">
        <v>77</v>
      </c>
      <c r="V27" s="63"/>
    </row>
    <row r="28" spans="1:22" ht="12.75">
      <c r="A28" s="56">
        <v>5515</v>
      </c>
      <c r="B28" s="57" t="s">
        <v>297</v>
      </c>
      <c r="C28" s="57"/>
      <c r="D28" s="58" t="s">
        <v>316</v>
      </c>
      <c r="E28" s="59" t="s">
        <v>316</v>
      </c>
      <c r="F28" s="60"/>
      <c r="G28" s="60"/>
      <c r="H28" s="60"/>
      <c r="I28" s="62"/>
      <c r="J28" s="62"/>
      <c r="K28" s="61"/>
      <c r="L28" s="61"/>
      <c r="M28" s="54"/>
      <c r="N28" s="54"/>
      <c r="O28" s="54"/>
      <c r="P28" s="55"/>
      <c r="Q28" s="55"/>
      <c r="R28" s="55"/>
      <c r="S28" s="55"/>
      <c r="T28" s="63"/>
      <c r="U28" s="63" t="s">
        <v>77</v>
      </c>
      <c r="V28" s="63"/>
    </row>
    <row r="29" spans="1:22" ht="12.75">
      <c r="A29" s="71">
        <v>7140</v>
      </c>
      <c r="B29" s="72" t="s">
        <v>299</v>
      </c>
      <c r="C29" s="72"/>
      <c r="D29" s="73" t="s">
        <v>320</v>
      </c>
      <c r="E29" s="74" t="s">
        <v>320</v>
      </c>
      <c r="F29" s="60"/>
      <c r="G29" s="60"/>
      <c r="H29" s="60"/>
      <c r="I29" s="62"/>
      <c r="J29" s="62"/>
      <c r="K29" s="61"/>
      <c r="L29" s="61"/>
      <c r="M29" s="54"/>
      <c r="N29" s="54"/>
      <c r="O29" s="54"/>
      <c r="P29" s="55"/>
      <c r="Q29" s="55"/>
      <c r="R29" s="55"/>
      <c r="S29" s="55"/>
      <c r="T29" s="63"/>
      <c r="U29" s="63" t="s">
        <v>77</v>
      </c>
      <c r="V29" s="63"/>
    </row>
    <row r="30" spans="1:22" ht="12.75">
      <c r="A30" s="64">
        <v>9926</v>
      </c>
      <c r="B30" s="65" t="s">
        <v>300</v>
      </c>
      <c r="C30" s="65"/>
      <c r="D30" s="66" t="s">
        <v>558</v>
      </c>
      <c r="E30" s="67" t="s">
        <v>558</v>
      </c>
      <c r="F30" s="60"/>
      <c r="G30" s="60"/>
      <c r="H30" s="60"/>
      <c r="I30" s="62"/>
      <c r="J30" s="62"/>
      <c r="K30" s="61"/>
      <c r="L30" s="61"/>
      <c r="M30" s="54"/>
      <c r="N30" s="54"/>
      <c r="O30" s="54"/>
      <c r="P30" s="55"/>
      <c r="Q30" s="55"/>
      <c r="R30" s="55"/>
      <c r="S30" s="55"/>
      <c r="T30" s="63"/>
      <c r="U30" s="63" t="s">
        <v>77</v>
      </c>
      <c r="V30" s="63"/>
    </row>
    <row r="31" spans="1:22" ht="12.75">
      <c r="A31" s="54">
        <v>4837</v>
      </c>
      <c r="B31" s="54" t="s">
        <v>282</v>
      </c>
      <c r="C31" s="54" t="s">
        <v>287</v>
      </c>
      <c r="D31" s="77" t="s">
        <v>314</v>
      </c>
      <c r="E31" s="78" t="s">
        <v>314</v>
      </c>
      <c r="F31" s="60"/>
      <c r="G31" s="60"/>
      <c r="H31" s="60"/>
      <c r="I31" s="62"/>
      <c r="J31" s="62"/>
      <c r="K31" s="61"/>
      <c r="L31" s="61"/>
      <c r="M31" s="54" t="s">
        <v>77</v>
      </c>
      <c r="N31" s="54" t="s">
        <v>77</v>
      </c>
      <c r="O31" s="54" t="s">
        <v>77</v>
      </c>
      <c r="P31" s="55"/>
      <c r="Q31" s="55"/>
      <c r="R31" s="55"/>
      <c r="S31" s="55"/>
      <c r="T31" s="63" t="s">
        <v>77</v>
      </c>
      <c r="U31" s="63"/>
      <c r="V31" s="63" t="s">
        <v>77</v>
      </c>
    </row>
    <row r="32" spans="1:22" ht="12.75">
      <c r="A32" s="60">
        <v>1818</v>
      </c>
      <c r="B32" s="60" t="s">
        <v>262</v>
      </c>
      <c r="C32" s="60" t="s">
        <v>269</v>
      </c>
      <c r="D32" s="75" t="s">
        <v>3</v>
      </c>
      <c r="E32" s="76" t="s">
        <v>3</v>
      </c>
      <c r="F32" s="60" t="s">
        <v>77</v>
      </c>
      <c r="G32" s="60"/>
      <c r="H32" s="60" t="s">
        <v>77</v>
      </c>
      <c r="I32" s="62" t="s">
        <v>77</v>
      </c>
      <c r="J32" s="62"/>
      <c r="K32" s="61"/>
      <c r="L32" s="61"/>
      <c r="M32" s="54"/>
      <c r="N32" s="54"/>
      <c r="O32" s="54"/>
      <c r="P32" s="55"/>
      <c r="Q32" s="55"/>
      <c r="R32" s="55"/>
      <c r="S32" s="55"/>
      <c r="T32" s="63" t="s">
        <v>77</v>
      </c>
      <c r="U32" s="63"/>
      <c r="V32" s="63" t="s">
        <v>77</v>
      </c>
    </row>
    <row r="33" spans="1:22" ht="12.75">
      <c r="A33" s="54">
        <v>4933</v>
      </c>
      <c r="B33" s="54" t="s">
        <v>282</v>
      </c>
      <c r="C33" s="54" t="s">
        <v>287</v>
      </c>
      <c r="D33" s="77" t="s">
        <v>309</v>
      </c>
      <c r="E33" s="78" t="s">
        <v>309</v>
      </c>
      <c r="F33" s="60"/>
      <c r="G33" s="60"/>
      <c r="H33" s="60"/>
      <c r="I33" s="62"/>
      <c r="J33" s="62"/>
      <c r="K33" s="61"/>
      <c r="L33" s="61"/>
      <c r="M33" s="54" t="s">
        <v>77</v>
      </c>
      <c r="N33" s="54" t="s">
        <v>77</v>
      </c>
      <c r="O33" s="54" t="s">
        <v>77</v>
      </c>
      <c r="P33" s="55"/>
      <c r="Q33" s="55"/>
      <c r="R33" s="55"/>
      <c r="S33" s="55"/>
      <c r="T33" s="63" t="s">
        <v>77</v>
      </c>
      <c r="U33" s="63"/>
      <c r="V33" s="63" t="s">
        <v>77</v>
      </c>
    </row>
    <row r="34" spans="1:22" ht="12.75">
      <c r="A34" s="56">
        <v>5116</v>
      </c>
      <c r="B34" s="57" t="s">
        <v>297</v>
      </c>
      <c r="C34" s="57"/>
      <c r="D34" s="58" t="s">
        <v>27</v>
      </c>
      <c r="E34" s="59" t="s">
        <v>27</v>
      </c>
      <c r="F34" s="60"/>
      <c r="G34" s="60"/>
      <c r="H34" s="60"/>
      <c r="I34" s="62"/>
      <c r="J34" s="62"/>
      <c r="K34" s="61"/>
      <c r="L34" s="61"/>
      <c r="M34" s="54"/>
      <c r="N34" s="54"/>
      <c r="O34" s="54"/>
      <c r="P34" s="55"/>
      <c r="Q34" s="55"/>
      <c r="R34" s="55"/>
      <c r="S34" s="55"/>
      <c r="T34" s="63"/>
      <c r="U34" s="63" t="s">
        <v>77</v>
      </c>
      <c r="V34" s="63"/>
    </row>
    <row r="35" spans="1:22" ht="12.75">
      <c r="A35" s="54">
        <v>4255</v>
      </c>
      <c r="B35" s="54" t="s">
        <v>282</v>
      </c>
      <c r="C35" s="54" t="s">
        <v>287</v>
      </c>
      <c r="D35" s="77" t="s">
        <v>17</v>
      </c>
      <c r="E35" s="78" t="s">
        <v>17</v>
      </c>
      <c r="F35" s="60"/>
      <c r="G35" s="60"/>
      <c r="H35" s="60"/>
      <c r="I35" s="62"/>
      <c r="J35" s="62"/>
      <c r="K35" s="61"/>
      <c r="L35" s="61"/>
      <c r="M35" s="54" t="s">
        <v>77</v>
      </c>
      <c r="N35" s="54" t="s">
        <v>77</v>
      </c>
      <c r="O35" s="54" t="s">
        <v>77</v>
      </c>
      <c r="P35" s="55"/>
      <c r="Q35" s="55"/>
      <c r="R35" s="55"/>
      <c r="S35" s="55"/>
      <c r="T35" s="63" t="s">
        <v>77</v>
      </c>
      <c r="U35" s="63"/>
      <c r="V35" s="63" t="s">
        <v>77</v>
      </c>
    </row>
    <row r="36" spans="1:22" ht="12.75">
      <c r="A36" s="81">
        <v>6931</v>
      </c>
      <c r="B36" s="81" t="s">
        <v>298</v>
      </c>
      <c r="C36" s="82"/>
      <c r="D36" s="83" t="s">
        <v>319</v>
      </c>
      <c r="E36" s="84" t="s">
        <v>319</v>
      </c>
      <c r="F36" s="60"/>
      <c r="G36" s="60"/>
      <c r="H36" s="60"/>
      <c r="I36" s="62"/>
      <c r="J36" s="62"/>
      <c r="K36" s="61"/>
      <c r="L36" s="61"/>
      <c r="M36" s="54"/>
      <c r="N36" s="54"/>
      <c r="O36" s="54"/>
      <c r="P36" s="55"/>
      <c r="Q36" s="55"/>
      <c r="R36" s="55"/>
      <c r="S36" s="55"/>
      <c r="T36" s="63"/>
      <c r="U36" s="63" t="s">
        <v>77</v>
      </c>
      <c r="V36" s="63"/>
    </row>
    <row r="37" spans="1:22" ht="12.75">
      <c r="A37" s="60">
        <v>1820</v>
      </c>
      <c r="B37" s="60" t="s">
        <v>262</v>
      </c>
      <c r="C37" s="60" t="s">
        <v>269</v>
      </c>
      <c r="D37" s="75" t="s">
        <v>306</v>
      </c>
      <c r="E37" s="76" t="s">
        <v>306</v>
      </c>
      <c r="F37" s="60" t="s">
        <v>77</v>
      </c>
      <c r="G37" s="60"/>
      <c r="H37" s="60" t="s">
        <v>77</v>
      </c>
      <c r="I37" s="62" t="s">
        <v>77</v>
      </c>
      <c r="J37" s="62"/>
      <c r="K37" s="61"/>
      <c r="L37" s="61"/>
      <c r="M37" s="54"/>
      <c r="N37" s="54"/>
      <c r="O37" s="54"/>
      <c r="P37" s="55"/>
      <c r="Q37" s="55"/>
      <c r="R37" s="55"/>
      <c r="S37" s="55"/>
      <c r="T37" s="63" t="s">
        <v>77</v>
      </c>
      <c r="U37" s="63"/>
      <c r="V37" s="63" t="s">
        <v>77</v>
      </c>
    </row>
    <row r="38" spans="1:22" ht="12.75">
      <c r="A38" s="55">
        <v>3280</v>
      </c>
      <c r="B38" s="55" t="s">
        <v>273</v>
      </c>
      <c r="C38" s="55" t="s">
        <v>279</v>
      </c>
      <c r="D38" s="69" t="s">
        <v>315</v>
      </c>
      <c r="E38" s="70" t="s">
        <v>315</v>
      </c>
      <c r="F38" s="60"/>
      <c r="G38" s="60"/>
      <c r="H38" s="60"/>
      <c r="I38" s="62"/>
      <c r="J38" s="62"/>
      <c r="K38" s="61"/>
      <c r="L38" s="61"/>
      <c r="M38" s="54"/>
      <c r="N38" s="54"/>
      <c r="O38" s="54"/>
      <c r="P38" s="55"/>
      <c r="Q38" s="55"/>
      <c r="R38" s="55"/>
      <c r="S38" s="55"/>
      <c r="T38" s="63"/>
      <c r="U38" s="63" t="s">
        <v>77</v>
      </c>
      <c r="V38" s="63"/>
    </row>
    <row r="39" spans="1:22" ht="12.75">
      <c r="A39" s="54">
        <v>4256</v>
      </c>
      <c r="B39" s="54" t="s">
        <v>282</v>
      </c>
      <c r="C39" s="54" t="s">
        <v>287</v>
      </c>
      <c r="D39" s="77" t="s">
        <v>21</v>
      </c>
      <c r="E39" s="78" t="s">
        <v>21</v>
      </c>
      <c r="F39" s="60"/>
      <c r="G39" s="60"/>
      <c r="H39" s="60"/>
      <c r="I39" s="62"/>
      <c r="J39" s="62"/>
      <c r="K39" s="61"/>
      <c r="L39" s="61"/>
      <c r="M39" s="54" t="s">
        <v>77</v>
      </c>
      <c r="N39" s="54" t="s">
        <v>77</v>
      </c>
      <c r="O39" s="54" t="s">
        <v>77</v>
      </c>
      <c r="P39" s="55"/>
      <c r="Q39" s="55"/>
      <c r="R39" s="55"/>
      <c r="S39" s="55"/>
      <c r="T39" s="63" t="s">
        <v>77</v>
      </c>
      <c r="U39" s="63"/>
      <c r="V39" s="63" t="s">
        <v>77</v>
      </c>
    </row>
    <row r="40" spans="1:22" ht="12.75">
      <c r="A40" s="55">
        <v>3824</v>
      </c>
      <c r="B40" s="55" t="s">
        <v>273</v>
      </c>
      <c r="C40" s="55" t="s">
        <v>279</v>
      </c>
      <c r="D40" s="69" t="s">
        <v>569</v>
      </c>
      <c r="E40" s="70" t="s">
        <v>569</v>
      </c>
      <c r="F40" s="60"/>
      <c r="G40" s="60"/>
      <c r="H40" s="60"/>
      <c r="I40" s="62"/>
      <c r="J40" s="62"/>
      <c r="K40" s="61"/>
      <c r="L40" s="61"/>
      <c r="M40" s="54"/>
      <c r="N40" s="54"/>
      <c r="O40" s="54"/>
      <c r="P40" s="55"/>
      <c r="Q40" s="55"/>
      <c r="R40" s="55"/>
      <c r="S40" s="55"/>
      <c r="T40" s="63"/>
      <c r="U40" s="63" t="s">
        <v>77</v>
      </c>
      <c r="V40" s="63"/>
    </row>
    <row r="41" spans="1:22" ht="12.75">
      <c r="A41" s="54">
        <v>4257</v>
      </c>
      <c r="B41" s="54" t="s">
        <v>282</v>
      </c>
      <c r="C41" s="54" t="s">
        <v>287</v>
      </c>
      <c r="D41" s="77" t="s">
        <v>20</v>
      </c>
      <c r="E41" s="78" t="s">
        <v>20</v>
      </c>
      <c r="F41" s="60"/>
      <c r="G41" s="60"/>
      <c r="H41" s="60"/>
      <c r="I41" s="62"/>
      <c r="J41" s="62"/>
      <c r="K41" s="61"/>
      <c r="L41" s="61"/>
      <c r="M41" s="54" t="s">
        <v>77</v>
      </c>
      <c r="N41" s="54" t="s">
        <v>77</v>
      </c>
      <c r="O41" s="54" t="s">
        <v>77</v>
      </c>
      <c r="P41" s="55"/>
      <c r="Q41" s="55"/>
      <c r="R41" s="55"/>
      <c r="S41" s="55"/>
      <c r="T41" s="63" t="s">
        <v>77</v>
      </c>
      <c r="U41" s="63"/>
      <c r="V41" s="63" t="s">
        <v>77</v>
      </c>
    </row>
    <row r="42" spans="1:22" ht="12.75">
      <c r="A42" s="54">
        <v>4292</v>
      </c>
      <c r="B42" s="54" t="s">
        <v>282</v>
      </c>
      <c r="C42" s="54" t="s">
        <v>287</v>
      </c>
      <c r="D42" s="77" t="s">
        <v>749</v>
      </c>
      <c r="E42" s="78" t="s">
        <v>749</v>
      </c>
      <c r="F42" s="60"/>
      <c r="G42" s="60"/>
      <c r="H42" s="60"/>
      <c r="I42" s="62"/>
      <c r="J42" s="62"/>
      <c r="K42" s="61"/>
      <c r="L42" s="61"/>
      <c r="M42" s="54" t="s">
        <v>77</v>
      </c>
      <c r="N42" s="54" t="s">
        <v>77</v>
      </c>
      <c r="O42" s="54" t="s">
        <v>77</v>
      </c>
      <c r="P42" s="55"/>
      <c r="Q42" s="55"/>
      <c r="R42" s="55"/>
      <c r="S42" s="55"/>
      <c r="T42" s="63" t="s">
        <v>77</v>
      </c>
      <c r="U42" s="63"/>
      <c r="V42" s="63" t="s">
        <v>77</v>
      </c>
    </row>
    <row r="43" spans="1:22" ht="12.75">
      <c r="A43" s="55">
        <v>3102</v>
      </c>
      <c r="B43" s="55" t="s">
        <v>273</v>
      </c>
      <c r="C43" s="55" t="s">
        <v>279</v>
      </c>
      <c r="D43" s="69" t="s">
        <v>26</v>
      </c>
      <c r="E43" s="70" t="s">
        <v>26</v>
      </c>
      <c r="F43" s="60"/>
      <c r="G43" s="60"/>
      <c r="H43" s="60"/>
      <c r="I43" s="62"/>
      <c r="J43" s="62"/>
      <c r="K43" s="61"/>
      <c r="L43" s="61"/>
      <c r="M43" s="54"/>
      <c r="N43" s="54"/>
      <c r="O43" s="54"/>
      <c r="P43" s="55"/>
      <c r="Q43" s="55"/>
      <c r="R43" s="55"/>
      <c r="S43" s="55"/>
      <c r="T43" s="63"/>
      <c r="U43" s="63" t="s">
        <v>77</v>
      </c>
      <c r="V43" s="63"/>
    </row>
    <row r="44" spans="1:22" ht="12.75">
      <c r="A44" s="54">
        <v>4152</v>
      </c>
      <c r="B44" s="54" t="s">
        <v>282</v>
      </c>
      <c r="C44" s="54" t="s">
        <v>287</v>
      </c>
      <c r="D44" s="77" t="s">
        <v>457</v>
      </c>
      <c r="E44" s="78" t="s">
        <v>456</v>
      </c>
      <c r="F44" s="60"/>
      <c r="G44" s="60"/>
      <c r="H44" s="60"/>
      <c r="I44" s="62"/>
      <c r="J44" s="62"/>
      <c r="K44" s="61"/>
      <c r="L44" s="61"/>
      <c r="M44" s="54" t="s">
        <v>77</v>
      </c>
      <c r="N44" s="54" t="s">
        <v>77</v>
      </c>
      <c r="O44" s="54" t="s">
        <v>77</v>
      </c>
      <c r="P44" s="55"/>
      <c r="Q44" s="55"/>
      <c r="R44" s="55"/>
      <c r="S44" s="55"/>
      <c r="T44" s="63" t="s">
        <v>77</v>
      </c>
      <c r="U44" s="63"/>
      <c r="V44" s="63" t="s">
        <v>77</v>
      </c>
    </row>
    <row r="45" spans="1:22" ht="12.75">
      <c r="A45" s="54">
        <v>4127</v>
      </c>
      <c r="B45" s="54" t="s">
        <v>282</v>
      </c>
      <c r="C45" s="54" t="s">
        <v>287</v>
      </c>
      <c r="D45" s="77" t="s">
        <v>18</v>
      </c>
      <c r="E45" s="78" t="s">
        <v>18</v>
      </c>
      <c r="F45" s="60"/>
      <c r="G45" s="60"/>
      <c r="H45" s="60"/>
      <c r="I45" s="62"/>
      <c r="J45" s="62"/>
      <c r="K45" s="61"/>
      <c r="L45" s="61"/>
      <c r="M45" s="54" t="s">
        <v>77</v>
      </c>
      <c r="N45" s="54" t="s">
        <v>77</v>
      </c>
      <c r="O45" s="54" t="s">
        <v>77</v>
      </c>
      <c r="P45" s="55"/>
      <c r="Q45" s="55"/>
      <c r="R45" s="55"/>
      <c r="S45" s="55"/>
      <c r="T45" s="63" t="s">
        <v>77</v>
      </c>
      <c r="U45" s="63"/>
      <c r="V45" s="63" t="s">
        <v>77</v>
      </c>
    </row>
    <row r="46" spans="1:22" ht="12.75">
      <c r="A46" s="54">
        <v>4806</v>
      </c>
      <c r="B46" s="54" t="s">
        <v>282</v>
      </c>
      <c r="C46" s="54" t="s">
        <v>287</v>
      </c>
      <c r="D46" s="77" t="s">
        <v>16</v>
      </c>
      <c r="E46" s="78" t="s">
        <v>16</v>
      </c>
      <c r="F46" s="60"/>
      <c r="G46" s="60"/>
      <c r="H46" s="60"/>
      <c r="I46" s="62"/>
      <c r="J46" s="62"/>
      <c r="K46" s="61"/>
      <c r="L46" s="61"/>
      <c r="M46" s="54" t="s">
        <v>77</v>
      </c>
      <c r="N46" s="54" t="s">
        <v>77</v>
      </c>
      <c r="O46" s="54" t="s">
        <v>77</v>
      </c>
      <c r="P46" s="55"/>
      <c r="Q46" s="55"/>
      <c r="R46" s="55"/>
      <c r="S46" s="55"/>
      <c r="T46" s="63" t="s">
        <v>77</v>
      </c>
      <c r="U46" s="63"/>
      <c r="V46" s="63" t="s">
        <v>77</v>
      </c>
    </row>
    <row r="47" spans="1:22" ht="12.75">
      <c r="A47" s="54">
        <v>4145</v>
      </c>
      <c r="B47" s="54" t="s">
        <v>282</v>
      </c>
      <c r="C47" s="54" t="s">
        <v>287</v>
      </c>
      <c r="D47" s="77" t="s">
        <v>440</v>
      </c>
      <c r="E47" s="78" t="s">
        <v>440</v>
      </c>
      <c r="F47" s="60"/>
      <c r="G47" s="60"/>
      <c r="H47" s="60"/>
      <c r="I47" s="62"/>
      <c r="J47" s="62"/>
      <c r="K47" s="61"/>
      <c r="L47" s="61"/>
      <c r="M47" s="54" t="s">
        <v>77</v>
      </c>
      <c r="N47" s="54" t="s">
        <v>77</v>
      </c>
      <c r="O47" s="54" t="s">
        <v>77</v>
      </c>
      <c r="P47" s="55"/>
      <c r="Q47" s="55"/>
      <c r="R47" s="55"/>
      <c r="S47" s="55"/>
      <c r="T47" s="63" t="s">
        <v>77</v>
      </c>
      <c r="U47" s="63"/>
      <c r="V47" s="63" t="s">
        <v>77</v>
      </c>
    </row>
    <row r="48" spans="1:22" ht="12.75">
      <c r="A48" s="54">
        <v>4920</v>
      </c>
      <c r="B48" s="54" t="s">
        <v>282</v>
      </c>
      <c r="C48" s="54" t="s">
        <v>287</v>
      </c>
      <c r="D48" s="77" t="s">
        <v>311</v>
      </c>
      <c r="E48" s="78" t="s">
        <v>311</v>
      </c>
      <c r="F48" s="60"/>
      <c r="G48" s="60"/>
      <c r="H48" s="60"/>
      <c r="I48" s="62"/>
      <c r="J48" s="62"/>
      <c r="K48" s="61"/>
      <c r="L48" s="61"/>
      <c r="M48" s="54" t="s">
        <v>77</v>
      </c>
      <c r="N48" s="54" t="s">
        <v>77</v>
      </c>
      <c r="O48" s="54" t="s">
        <v>77</v>
      </c>
      <c r="P48" s="55"/>
      <c r="Q48" s="55"/>
      <c r="R48" s="55"/>
      <c r="S48" s="55"/>
      <c r="T48" s="63" t="s">
        <v>77</v>
      </c>
      <c r="U48" s="63"/>
      <c r="V48" s="63" t="s">
        <v>77</v>
      </c>
    </row>
    <row r="49" spans="1:22" ht="12.75">
      <c r="A49" s="54">
        <v>9143</v>
      </c>
      <c r="B49" s="54" t="s">
        <v>300</v>
      </c>
      <c r="C49" s="54"/>
      <c r="D49" s="77" t="s">
        <v>748</v>
      </c>
      <c r="E49" s="78" t="s">
        <v>748</v>
      </c>
      <c r="F49" s="60"/>
      <c r="G49" s="60"/>
      <c r="H49" s="60"/>
      <c r="I49" s="62"/>
      <c r="J49" s="62"/>
      <c r="K49" s="61"/>
      <c r="L49" s="61"/>
      <c r="M49" s="54"/>
      <c r="N49" s="54"/>
      <c r="O49" s="54"/>
      <c r="P49" s="55"/>
      <c r="Q49" s="55"/>
      <c r="R49" s="55"/>
      <c r="S49" s="55"/>
      <c r="T49" s="63"/>
      <c r="U49" s="63" t="s">
        <v>77</v>
      </c>
      <c r="V49" s="63"/>
    </row>
    <row r="50" spans="1:22" ht="12.75">
      <c r="A50" s="60">
        <v>1138</v>
      </c>
      <c r="B50" s="60" t="s">
        <v>262</v>
      </c>
      <c r="C50" s="60" t="s">
        <v>269</v>
      </c>
      <c r="D50" s="75" t="s">
        <v>6</v>
      </c>
      <c r="E50" s="76" t="s">
        <v>6</v>
      </c>
      <c r="F50" s="60" t="s">
        <v>77</v>
      </c>
      <c r="G50" s="60"/>
      <c r="H50" s="60" t="s">
        <v>77</v>
      </c>
      <c r="I50" s="62" t="s">
        <v>77</v>
      </c>
      <c r="J50" s="62"/>
      <c r="K50" s="61"/>
      <c r="L50" s="61"/>
      <c r="M50" s="54"/>
      <c r="N50" s="54"/>
      <c r="O50" s="54"/>
      <c r="P50" s="55"/>
      <c r="Q50" s="55"/>
      <c r="R50" s="55"/>
      <c r="S50" s="55"/>
      <c r="T50" s="63" t="s">
        <v>77</v>
      </c>
      <c r="U50" s="63"/>
      <c r="V50" s="63" t="s">
        <v>77</v>
      </c>
    </row>
    <row r="51" spans="1:22" ht="12.75">
      <c r="A51" s="60">
        <v>1259</v>
      </c>
      <c r="B51" s="60" t="s">
        <v>262</v>
      </c>
      <c r="C51" s="60" t="s">
        <v>269</v>
      </c>
      <c r="D51" s="75" t="s">
        <v>4</v>
      </c>
      <c r="E51" s="76" t="s">
        <v>4</v>
      </c>
      <c r="F51" s="60" t="s">
        <v>77</v>
      </c>
      <c r="G51" s="60"/>
      <c r="H51" s="60" t="s">
        <v>77</v>
      </c>
      <c r="I51" s="62" t="s">
        <v>77</v>
      </c>
      <c r="J51" s="62"/>
      <c r="K51" s="61"/>
      <c r="L51" s="61"/>
      <c r="M51" s="54"/>
      <c r="N51" s="54"/>
      <c r="O51" s="54"/>
      <c r="P51" s="55"/>
      <c r="Q51" s="55"/>
      <c r="R51" s="55"/>
      <c r="S51" s="55"/>
      <c r="T51" s="63" t="s">
        <v>77</v>
      </c>
      <c r="U51" s="63"/>
      <c r="V51" s="63" t="s">
        <v>77</v>
      </c>
    </row>
    <row r="52" spans="1:22" ht="12.75">
      <c r="A52" s="54">
        <v>4917</v>
      </c>
      <c r="B52" s="54" t="s">
        <v>282</v>
      </c>
      <c r="C52" s="54" t="s">
        <v>287</v>
      </c>
      <c r="D52" s="77" t="s">
        <v>9</v>
      </c>
      <c r="E52" s="78" t="s">
        <v>9</v>
      </c>
      <c r="F52" s="60"/>
      <c r="G52" s="60"/>
      <c r="H52" s="60"/>
      <c r="I52" s="62"/>
      <c r="J52" s="62"/>
      <c r="K52" s="61"/>
      <c r="L52" s="61"/>
      <c r="M52" s="54" t="s">
        <v>77</v>
      </c>
      <c r="N52" s="54" t="s">
        <v>77</v>
      </c>
      <c r="O52" s="54" t="s">
        <v>77</v>
      </c>
      <c r="P52" s="55"/>
      <c r="Q52" s="55"/>
      <c r="R52" s="55"/>
      <c r="S52" s="55"/>
      <c r="T52" s="63" t="s">
        <v>77</v>
      </c>
      <c r="U52" s="63"/>
      <c r="V52" s="63" t="s">
        <v>77</v>
      </c>
    </row>
    <row r="53" spans="1:22" ht="12.75">
      <c r="A53" s="54">
        <v>4842</v>
      </c>
      <c r="B53" s="54" t="s">
        <v>282</v>
      </c>
      <c r="C53" s="54" t="s">
        <v>287</v>
      </c>
      <c r="D53" s="77" t="s">
        <v>10</v>
      </c>
      <c r="E53" s="78" t="s">
        <v>10</v>
      </c>
      <c r="F53" s="60"/>
      <c r="G53" s="60"/>
      <c r="H53" s="60"/>
      <c r="I53" s="62"/>
      <c r="J53" s="62"/>
      <c r="K53" s="61"/>
      <c r="L53" s="61"/>
      <c r="M53" s="54" t="s">
        <v>77</v>
      </c>
      <c r="N53" s="54" t="s">
        <v>77</v>
      </c>
      <c r="O53" s="54" t="s">
        <v>77</v>
      </c>
      <c r="P53" s="55"/>
      <c r="Q53" s="55"/>
      <c r="R53" s="55"/>
      <c r="S53" s="55"/>
      <c r="T53" s="63" t="s">
        <v>77</v>
      </c>
      <c r="U53" s="63"/>
      <c r="V53" s="63" t="s">
        <v>77</v>
      </c>
    </row>
    <row r="54" spans="1:22" ht="12.75">
      <c r="A54" s="54">
        <v>4817</v>
      </c>
      <c r="B54" s="54" t="s">
        <v>282</v>
      </c>
      <c r="C54" s="54" t="s">
        <v>287</v>
      </c>
      <c r="D54" s="77" t="s">
        <v>14</v>
      </c>
      <c r="E54" s="78" t="s">
        <v>14</v>
      </c>
      <c r="F54" s="60"/>
      <c r="G54" s="60"/>
      <c r="H54" s="60"/>
      <c r="I54" s="62"/>
      <c r="J54" s="62"/>
      <c r="K54" s="61"/>
      <c r="L54" s="61"/>
      <c r="M54" s="54" t="s">
        <v>77</v>
      </c>
      <c r="N54" s="54" t="s">
        <v>77</v>
      </c>
      <c r="O54" s="54" t="s">
        <v>77</v>
      </c>
      <c r="P54" s="55"/>
      <c r="Q54" s="55"/>
      <c r="R54" s="55"/>
      <c r="S54" s="55"/>
      <c r="T54" s="63" t="s">
        <v>77</v>
      </c>
      <c r="U54" s="63"/>
      <c r="V54" s="63" t="s">
        <v>77</v>
      </c>
    </row>
    <row r="55" spans="1:22" ht="12.75">
      <c r="A55" s="54">
        <v>4921</v>
      </c>
      <c r="B55" s="54" t="s">
        <v>282</v>
      </c>
      <c r="C55" s="54" t="s">
        <v>287</v>
      </c>
      <c r="D55" s="77" t="s">
        <v>310</v>
      </c>
      <c r="E55" s="78" t="s">
        <v>310</v>
      </c>
      <c r="F55" s="60"/>
      <c r="G55" s="60"/>
      <c r="H55" s="60"/>
      <c r="I55" s="62"/>
      <c r="J55" s="62"/>
      <c r="K55" s="61"/>
      <c r="L55" s="61"/>
      <c r="M55" s="54" t="s">
        <v>77</v>
      </c>
      <c r="N55" s="54" t="s">
        <v>77</v>
      </c>
      <c r="O55" s="54" t="s">
        <v>77</v>
      </c>
      <c r="P55" s="55"/>
      <c r="Q55" s="55"/>
      <c r="R55" s="55"/>
      <c r="S55" s="55"/>
      <c r="T55" s="63" t="s">
        <v>77</v>
      </c>
      <c r="U55" s="63"/>
      <c r="V55" s="63" t="s">
        <v>77</v>
      </c>
    </row>
    <row r="56" spans="1:22" ht="12.75">
      <c r="A56" s="54">
        <v>4918</v>
      </c>
      <c r="B56" s="54" t="s">
        <v>282</v>
      </c>
      <c r="C56" s="54" t="s">
        <v>287</v>
      </c>
      <c r="D56" s="77" t="s">
        <v>8</v>
      </c>
      <c r="E56" s="78" t="s">
        <v>8</v>
      </c>
      <c r="F56" s="60"/>
      <c r="G56" s="60"/>
      <c r="H56" s="60"/>
      <c r="I56" s="62"/>
      <c r="J56" s="62"/>
      <c r="K56" s="61"/>
      <c r="L56" s="61"/>
      <c r="M56" s="54" t="s">
        <v>77</v>
      </c>
      <c r="N56" s="54" t="s">
        <v>77</v>
      </c>
      <c r="O56" s="54" t="s">
        <v>77</v>
      </c>
      <c r="P56" s="55"/>
      <c r="Q56" s="55"/>
      <c r="R56" s="55"/>
      <c r="S56" s="55"/>
      <c r="T56" s="63" t="s">
        <v>77</v>
      </c>
      <c r="U56" s="63"/>
      <c r="V56" s="63" t="s">
        <v>77</v>
      </c>
    </row>
    <row r="57" spans="1:22" ht="12.75">
      <c r="A57" s="61">
        <v>2901</v>
      </c>
      <c r="B57" s="61" t="s">
        <v>270</v>
      </c>
      <c r="C57" s="61" t="s">
        <v>271</v>
      </c>
      <c r="D57" s="79" t="s">
        <v>307</v>
      </c>
      <c r="E57" s="80" t="s">
        <v>307</v>
      </c>
      <c r="F57" s="60"/>
      <c r="G57" s="60"/>
      <c r="H57" s="60"/>
      <c r="I57" s="62"/>
      <c r="J57" s="62"/>
      <c r="K57" s="61"/>
      <c r="L57" s="61"/>
      <c r="M57" s="54"/>
      <c r="N57" s="54"/>
      <c r="O57" s="54"/>
      <c r="P57" s="55" t="s">
        <v>77</v>
      </c>
      <c r="Q57" s="55" t="s">
        <v>77</v>
      </c>
      <c r="R57" s="55" t="s">
        <v>77</v>
      </c>
      <c r="S57" s="55" t="s">
        <v>77</v>
      </c>
      <c r="T57" s="63" t="s">
        <v>77</v>
      </c>
      <c r="U57" s="63"/>
      <c r="V57" s="63" t="s">
        <v>77</v>
      </c>
    </row>
    <row r="58" spans="1:22" ht="12.75">
      <c r="A58" s="81">
        <v>6516</v>
      </c>
      <c r="B58" s="82" t="s">
        <v>298</v>
      </c>
      <c r="C58" s="82"/>
      <c r="D58" s="83" t="s">
        <v>751</v>
      </c>
      <c r="E58" s="84" t="s">
        <v>752</v>
      </c>
      <c r="F58" s="60"/>
      <c r="G58" s="60"/>
      <c r="H58" s="60"/>
      <c r="I58" s="62"/>
      <c r="J58" s="62"/>
      <c r="K58" s="61"/>
      <c r="L58" s="61"/>
      <c r="M58" s="54"/>
      <c r="N58" s="54"/>
      <c r="O58" s="54"/>
      <c r="P58" s="55"/>
      <c r="Q58" s="55"/>
      <c r="R58" s="55"/>
      <c r="S58" s="55"/>
      <c r="T58" s="63"/>
      <c r="U58" s="63" t="s">
        <v>77</v>
      </c>
      <c r="V58" s="63"/>
    </row>
    <row r="59" spans="1:22" ht="12.75">
      <c r="A59" s="55">
        <v>3950</v>
      </c>
      <c r="B59" s="55" t="s">
        <v>273</v>
      </c>
      <c r="C59" s="55" t="s">
        <v>279</v>
      </c>
      <c r="D59" s="69" t="s">
        <v>312</v>
      </c>
      <c r="E59" s="70" t="s">
        <v>312</v>
      </c>
      <c r="F59" s="60"/>
      <c r="G59" s="60"/>
      <c r="H59" s="60"/>
      <c r="I59" s="62"/>
      <c r="J59" s="62"/>
      <c r="K59" s="61"/>
      <c r="L59" s="61"/>
      <c r="M59" s="54"/>
      <c r="N59" s="54"/>
      <c r="O59" s="54"/>
      <c r="P59" s="55"/>
      <c r="Q59" s="55"/>
      <c r="R59" s="55"/>
      <c r="S59" s="55"/>
      <c r="T59" s="63"/>
      <c r="U59" s="63" t="s">
        <v>77</v>
      </c>
      <c r="V59" s="63"/>
    </row>
    <row r="60" spans="1:22" ht="12.75">
      <c r="A60" s="54">
        <v>4519</v>
      </c>
      <c r="B60" s="54" t="s">
        <v>282</v>
      </c>
      <c r="C60" s="54" t="s">
        <v>287</v>
      </c>
      <c r="D60" s="77" t="s">
        <v>551</v>
      </c>
      <c r="E60" s="78" t="s">
        <v>552</v>
      </c>
      <c r="F60" s="60"/>
      <c r="G60" s="60"/>
      <c r="H60" s="60"/>
      <c r="I60" s="62"/>
      <c r="J60" s="62"/>
      <c r="K60" s="61"/>
      <c r="L60" s="61"/>
      <c r="M60" s="54" t="s">
        <v>77</v>
      </c>
      <c r="N60" s="54" t="s">
        <v>77</v>
      </c>
      <c r="O60" s="54" t="s">
        <v>77</v>
      </c>
      <c r="P60" s="55"/>
      <c r="Q60" s="55"/>
      <c r="R60" s="55"/>
      <c r="S60" s="55"/>
      <c r="T60" s="63" t="s">
        <v>77</v>
      </c>
      <c r="U60" s="63"/>
      <c r="V60" s="63" t="s">
        <v>77</v>
      </c>
    </row>
    <row r="61" spans="1:22" ht="12.75">
      <c r="A61" s="81">
        <v>6524</v>
      </c>
      <c r="B61" s="82" t="s">
        <v>298</v>
      </c>
      <c r="C61" s="82"/>
      <c r="D61" s="83" t="s">
        <v>395</v>
      </c>
      <c r="E61" s="84" t="s">
        <v>395</v>
      </c>
      <c r="F61" s="60"/>
      <c r="G61" s="60"/>
      <c r="H61" s="60"/>
      <c r="I61" s="62"/>
      <c r="J61" s="62"/>
      <c r="K61" s="61"/>
      <c r="L61" s="61"/>
      <c r="M61" s="54"/>
      <c r="N61" s="54"/>
      <c r="O61" s="54"/>
      <c r="P61" s="55"/>
      <c r="Q61" s="55"/>
      <c r="R61" s="55"/>
      <c r="S61" s="55"/>
      <c r="T61" s="63"/>
      <c r="U61" s="63" t="s">
        <v>77</v>
      </c>
      <c r="V61" s="63"/>
    </row>
    <row r="62" spans="1:22" ht="12.75">
      <c r="A62" s="64">
        <v>9951</v>
      </c>
      <c r="B62" s="65" t="s">
        <v>300</v>
      </c>
      <c r="C62" s="65"/>
      <c r="D62" s="66" t="s">
        <v>755</v>
      </c>
      <c r="E62" s="67" t="s">
        <v>755</v>
      </c>
      <c r="F62" s="60"/>
      <c r="G62" s="60"/>
      <c r="H62" s="60"/>
      <c r="I62" s="62"/>
      <c r="J62" s="62"/>
      <c r="K62" s="61"/>
      <c r="L62" s="61"/>
      <c r="M62" s="54"/>
      <c r="N62" s="54"/>
      <c r="O62" s="54"/>
      <c r="P62" s="55"/>
      <c r="Q62" s="55"/>
      <c r="R62" s="55"/>
      <c r="S62" s="55"/>
      <c r="T62" s="63"/>
      <c r="U62" s="63" t="s">
        <v>77</v>
      </c>
      <c r="V62" s="63"/>
    </row>
    <row r="63" spans="1:22" ht="12.75">
      <c r="A63" s="54">
        <v>4914</v>
      </c>
      <c r="B63" s="54" t="s">
        <v>282</v>
      </c>
      <c r="C63" s="54" t="s">
        <v>287</v>
      </c>
      <c r="D63" s="77" t="s">
        <v>556</v>
      </c>
      <c r="E63" s="78" t="s">
        <v>539</v>
      </c>
      <c r="F63" s="60"/>
      <c r="G63" s="60"/>
      <c r="H63" s="60"/>
      <c r="I63" s="62"/>
      <c r="J63" s="62"/>
      <c r="K63" s="61"/>
      <c r="L63" s="61"/>
      <c r="M63" s="54" t="s">
        <v>77</v>
      </c>
      <c r="N63" s="54" t="s">
        <v>77</v>
      </c>
      <c r="O63" s="54" t="s">
        <v>77</v>
      </c>
      <c r="P63" s="55"/>
      <c r="Q63" s="55"/>
      <c r="R63" s="55"/>
      <c r="S63" s="55"/>
      <c r="T63" s="63" t="s">
        <v>77</v>
      </c>
      <c r="U63" s="63"/>
      <c r="V63" s="63" t="s">
        <v>77</v>
      </c>
    </row>
    <row r="64" spans="1:22" ht="12.75">
      <c r="A64" s="54">
        <v>4919</v>
      </c>
      <c r="B64" s="54" t="s">
        <v>282</v>
      </c>
      <c r="C64" s="54" t="s">
        <v>287</v>
      </c>
      <c r="D64" s="77" t="s">
        <v>557</v>
      </c>
      <c r="E64" s="78" t="s">
        <v>540</v>
      </c>
      <c r="F64" s="60"/>
      <c r="G64" s="60"/>
      <c r="H64" s="60"/>
      <c r="I64" s="62"/>
      <c r="J64" s="62"/>
      <c r="K64" s="61"/>
      <c r="L64" s="61"/>
      <c r="M64" s="54" t="s">
        <v>77</v>
      </c>
      <c r="N64" s="54" t="s">
        <v>77</v>
      </c>
      <c r="O64" s="54" t="s">
        <v>77</v>
      </c>
      <c r="P64" s="55"/>
      <c r="Q64" s="55"/>
      <c r="R64" s="55"/>
      <c r="S64" s="55"/>
      <c r="T64" s="63" t="s">
        <v>77</v>
      </c>
      <c r="U64" s="63"/>
      <c r="V64" s="63" t="s">
        <v>77</v>
      </c>
    </row>
    <row r="65" spans="1:22" ht="12.75">
      <c r="A65" s="54">
        <v>4835</v>
      </c>
      <c r="B65" s="54" t="s">
        <v>282</v>
      </c>
      <c r="C65" s="54" t="s">
        <v>287</v>
      </c>
      <c r="D65" s="77" t="s">
        <v>12</v>
      </c>
      <c r="E65" s="78" t="s">
        <v>13</v>
      </c>
      <c r="F65" s="60"/>
      <c r="G65" s="60"/>
      <c r="H65" s="60"/>
      <c r="I65" s="62"/>
      <c r="J65" s="62"/>
      <c r="K65" s="61"/>
      <c r="L65" s="61"/>
      <c r="M65" s="54" t="s">
        <v>77</v>
      </c>
      <c r="N65" s="54" t="s">
        <v>77</v>
      </c>
      <c r="O65" s="54" t="s">
        <v>77</v>
      </c>
      <c r="P65" s="55"/>
      <c r="Q65" s="55"/>
      <c r="R65" s="55"/>
      <c r="S65" s="55"/>
      <c r="T65" s="63" t="s">
        <v>77</v>
      </c>
      <c r="U65" s="63"/>
      <c r="V65" s="63" t="s">
        <v>77</v>
      </c>
    </row>
    <row r="66" spans="1:22" ht="12.75">
      <c r="A66" s="55">
        <v>3821</v>
      </c>
      <c r="B66" s="55" t="s">
        <v>273</v>
      </c>
      <c r="C66" s="55" t="s">
        <v>279</v>
      </c>
      <c r="D66" s="69" t="s">
        <v>570</v>
      </c>
      <c r="E66" s="70" t="s">
        <v>571</v>
      </c>
      <c r="F66" s="60"/>
      <c r="G66" s="60"/>
      <c r="H66" s="60"/>
      <c r="I66" s="62"/>
      <c r="J66" s="62"/>
      <c r="K66" s="61"/>
      <c r="L66" s="61"/>
      <c r="M66" s="54"/>
      <c r="N66" s="54"/>
      <c r="O66" s="54"/>
      <c r="P66" s="55"/>
      <c r="Q66" s="55"/>
      <c r="R66" s="55"/>
      <c r="S66" s="55"/>
      <c r="T66" s="63"/>
      <c r="U66" s="63" t="s">
        <v>77</v>
      </c>
      <c r="V66" s="63"/>
    </row>
    <row r="67" spans="1:22" ht="12.75">
      <c r="A67" s="55">
        <v>3513</v>
      </c>
      <c r="B67" s="55" t="s">
        <v>273</v>
      </c>
      <c r="C67" s="55" t="s">
        <v>279</v>
      </c>
      <c r="D67" s="69" t="s">
        <v>443</v>
      </c>
      <c r="E67" s="70" t="s">
        <v>23</v>
      </c>
      <c r="F67" s="60"/>
      <c r="G67" s="60"/>
      <c r="H67" s="60"/>
      <c r="I67" s="62"/>
      <c r="J67" s="62"/>
      <c r="K67" s="61"/>
      <c r="L67" s="61"/>
      <c r="M67" s="54"/>
      <c r="N67" s="54"/>
      <c r="O67" s="54"/>
      <c r="P67" s="55"/>
      <c r="Q67" s="55"/>
      <c r="R67" s="55"/>
      <c r="S67" s="55"/>
      <c r="T67" s="63"/>
      <c r="U67" s="63" t="s">
        <v>77</v>
      </c>
      <c r="V67" s="63"/>
    </row>
    <row r="68" spans="1:22" ht="12.75">
      <c r="A68" s="64">
        <v>9928</v>
      </c>
      <c r="B68" s="65" t="s">
        <v>300</v>
      </c>
      <c r="C68" s="65"/>
      <c r="D68" s="66" t="s">
        <v>576</v>
      </c>
      <c r="E68" s="67" t="s">
        <v>576</v>
      </c>
      <c r="F68" s="60"/>
      <c r="G68" s="60"/>
      <c r="H68" s="60"/>
      <c r="I68" s="62"/>
      <c r="J68" s="62"/>
      <c r="K68" s="61"/>
      <c r="L68" s="61"/>
      <c r="M68" s="54"/>
      <c r="N68" s="54"/>
      <c r="O68" s="54"/>
      <c r="P68" s="55"/>
      <c r="Q68" s="55"/>
      <c r="R68" s="55"/>
      <c r="S68" s="55"/>
      <c r="T68" s="63"/>
      <c r="U68" s="63" t="s">
        <v>77</v>
      </c>
      <c r="V68" s="63"/>
    </row>
    <row r="69" spans="1:22" ht="12.75">
      <c r="A69" s="60">
        <v>1206</v>
      </c>
      <c r="B69" s="60" t="s">
        <v>262</v>
      </c>
      <c r="C69" s="60" t="s">
        <v>269</v>
      </c>
      <c r="D69" s="75" t="s">
        <v>5</v>
      </c>
      <c r="E69" s="76" t="s">
        <v>5</v>
      </c>
      <c r="F69" s="60" t="s">
        <v>77</v>
      </c>
      <c r="G69" s="60"/>
      <c r="H69" s="60" t="s">
        <v>77</v>
      </c>
      <c r="I69" s="62"/>
      <c r="J69" s="62" t="s">
        <v>77</v>
      </c>
      <c r="K69" s="61"/>
      <c r="L69" s="61"/>
      <c r="M69" s="54"/>
      <c r="N69" s="54"/>
      <c r="O69" s="54"/>
      <c r="P69" s="55"/>
      <c r="Q69" s="55"/>
      <c r="R69" s="55"/>
      <c r="S69" s="55"/>
      <c r="T69" s="63" t="s">
        <v>77</v>
      </c>
      <c r="U69" s="63"/>
      <c r="V69" s="63" t="s">
        <v>77</v>
      </c>
    </row>
    <row r="70" spans="1:22" ht="12.75">
      <c r="A70" s="61">
        <v>2106</v>
      </c>
      <c r="B70" s="61" t="s">
        <v>270</v>
      </c>
      <c r="C70" s="61" t="s">
        <v>271</v>
      </c>
      <c r="D70" s="79" t="s">
        <v>7</v>
      </c>
      <c r="E70" s="80" t="s">
        <v>7</v>
      </c>
      <c r="F70" s="60"/>
      <c r="G70" s="60"/>
      <c r="H70" s="60"/>
      <c r="I70" s="62"/>
      <c r="J70" s="62"/>
      <c r="K70" s="61"/>
      <c r="L70" s="61"/>
      <c r="M70" s="54"/>
      <c r="N70" s="54"/>
      <c r="O70" s="54"/>
      <c r="P70" s="55" t="s">
        <v>77</v>
      </c>
      <c r="Q70" s="55" t="s">
        <v>77</v>
      </c>
      <c r="R70" s="55" t="s">
        <v>77</v>
      </c>
      <c r="S70" s="55" t="s">
        <v>77</v>
      </c>
      <c r="T70" s="63" t="s">
        <v>77</v>
      </c>
      <c r="U70" s="63"/>
      <c r="V70" s="63" t="s">
        <v>77</v>
      </c>
    </row>
    <row r="71" spans="1:22" s="98" customFormat="1" ht="12.75">
      <c r="A71" s="64">
        <v>9131</v>
      </c>
      <c r="B71" s="65" t="s">
        <v>300</v>
      </c>
      <c r="C71" s="65"/>
      <c r="D71" s="66" t="s">
        <v>579</v>
      </c>
      <c r="E71" s="67" t="s">
        <v>579</v>
      </c>
      <c r="F71" s="60"/>
      <c r="G71" s="60"/>
      <c r="H71" s="60"/>
      <c r="I71" s="62"/>
      <c r="J71" s="62"/>
      <c r="K71" s="61"/>
      <c r="L71" s="61"/>
      <c r="M71" s="54"/>
      <c r="N71" s="54"/>
      <c r="O71" s="54"/>
      <c r="P71" s="55"/>
      <c r="Q71" s="55"/>
      <c r="R71" s="55"/>
      <c r="S71" s="55"/>
      <c r="T71" s="63"/>
      <c r="U71" s="63" t="s">
        <v>77</v>
      </c>
      <c r="V71" s="63"/>
    </row>
    <row r="72" spans="1:22" ht="12.75">
      <c r="A72" s="64">
        <v>9927</v>
      </c>
      <c r="B72" s="65" t="s">
        <v>300</v>
      </c>
      <c r="C72" s="65"/>
      <c r="D72" s="66" t="s">
        <v>555</v>
      </c>
      <c r="E72" s="67" t="s">
        <v>555</v>
      </c>
      <c r="F72" s="60"/>
      <c r="G72" s="60"/>
      <c r="H72" s="60"/>
      <c r="I72" s="62"/>
      <c r="J72" s="62"/>
      <c r="K72" s="61"/>
      <c r="L72" s="61"/>
      <c r="M72" s="54"/>
      <c r="N72" s="54"/>
      <c r="O72" s="54"/>
      <c r="P72" s="55"/>
      <c r="Q72" s="55"/>
      <c r="R72" s="55"/>
      <c r="S72" s="55"/>
      <c r="T72" s="63"/>
      <c r="U72" s="63" t="s">
        <v>77</v>
      </c>
      <c r="V72" s="63"/>
    </row>
    <row r="73" spans="1:22" ht="12.75">
      <c r="A73" s="64">
        <v>9512</v>
      </c>
      <c r="B73" s="65" t="s">
        <v>300</v>
      </c>
      <c r="C73" s="65"/>
      <c r="D73" s="66" t="s">
        <v>756</v>
      </c>
      <c r="E73" s="67" t="s">
        <v>757</v>
      </c>
      <c r="F73" s="60"/>
      <c r="G73" s="60"/>
      <c r="H73" s="60"/>
      <c r="I73" s="62"/>
      <c r="J73" s="62"/>
      <c r="K73" s="61"/>
      <c r="L73" s="61"/>
      <c r="M73" s="54"/>
      <c r="N73" s="54"/>
      <c r="O73" s="54"/>
      <c r="P73" s="55"/>
      <c r="Q73" s="55"/>
      <c r="R73" s="55"/>
      <c r="S73" s="55"/>
      <c r="T73" s="63"/>
      <c r="U73" s="63" t="s">
        <v>77</v>
      </c>
      <c r="V73" s="63"/>
    </row>
    <row r="74" spans="1:22" ht="12.75">
      <c r="A74" s="61">
        <v>2242</v>
      </c>
      <c r="B74" s="61" t="s">
        <v>270</v>
      </c>
      <c r="C74" s="61" t="s">
        <v>271</v>
      </c>
      <c r="D74" s="79" t="s">
        <v>537</v>
      </c>
      <c r="E74" s="80" t="s">
        <v>537</v>
      </c>
      <c r="F74" s="60"/>
      <c r="G74" s="60"/>
      <c r="H74" s="60"/>
      <c r="I74" s="62"/>
      <c r="J74" s="62"/>
      <c r="K74" s="61"/>
      <c r="L74" s="61"/>
      <c r="M74" s="54"/>
      <c r="N74" s="54"/>
      <c r="O74" s="54"/>
      <c r="P74" s="55"/>
      <c r="Q74" s="55"/>
      <c r="R74" s="55" t="s">
        <v>77</v>
      </c>
      <c r="S74" s="55"/>
      <c r="T74" s="63"/>
      <c r="U74" s="63"/>
      <c r="V74" s="63"/>
    </row>
    <row r="75" spans="1:22" ht="12.75">
      <c r="A75" s="64">
        <v>9115</v>
      </c>
      <c r="B75" s="65" t="s">
        <v>300</v>
      </c>
      <c r="C75" s="65"/>
      <c r="D75" s="66" t="s">
        <v>554</v>
      </c>
      <c r="E75" s="67" t="s">
        <v>559</v>
      </c>
      <c r="F75" s="60"/>
      <c r="G75" s="60"/>
      <c r="H75" s="60"/>
      <c r="I75" s="62"/>
      <c r="J75" s="62"/>
      <c r="K75" s="61"/>
      <c r="L75" s="61"/>
      <c r="M75" s="54"/>
      <c r="N75" s="54"/>
      <c r="O75" s="54"/>
      <c r="P75" s="55"/>
      <c r="Q75" s="55"/>
      <c r="R75" s="55"/>
      <c r="S75" s="55"/>
      <c r="T75" s="63"/>
      <c r="U75" s="63" t="s">
        <v>77</v>
      </c>
      <c r="V75" s="63"/>
    </row>
    <row r="76" spans="1:22" ht="12.75">
      <c r="A76" s="81">
        <v>6520</v>
      </c>
      <c r="B76" s="82" t="s">
        <v>298</v>
      </c>
      <c r="C76" s="82"/>
      <c r="D76" s="83" t="s">
        <v>317</v>
      </c>
      <c r="E76" s="84" t="s">
        <v>318</v>
      </c>
      <c r="F76" s="60"/>
      <c r="G76" s="60"/>
      <c r="H76" s="60"/>
      <c r="I76" s="62"/>
      <c r="J76" s="62"/>
      <c r="K76" s="61"/>
      <c r="L76" s="61"/>
      <c r="M76" s="54"/>
      <c r="N76" s="54"/>
      <c r="O76" s="54"/>
      <c r="P76" s="55"/>
      <c r="Q76" s="55"/>
      <c r="R76" s="55"/>
      <c r="S76" s="55"/>
      <c r="T76" s="63"/>
      <c r="U76" s="63" t="s">
        <v>77</v>
      </c>
      <c r="V76" s="63"/>
    </row>
    <row r="77" spans="1:22" ht="12.75">
      <c r="A77" s="243">
        <v>1281</v>
      </c>
      <c r="B77" s="243" t="s">
        <v>262</v>
      </c>
      <c r="C77" s="243" t="s">
        <v>269</v>
      </c>
      <c r="D77" s="244" t="s">
        <v>438</v>
      </c>
      <c r="E77" s="245" t="s">
        <v>438</v>
      </c>
      <c r="F77" s="60" t="s">
        <v>77</v>
      </c>
      <c r="G77" s="60"/>
      <c r="H77" s="60" t="s">
        <v>77</v>
      </c>
      <c r="I77" s="62" t="s">
        <v>77</v>
      </c>
      <c r="J77" s="62"/>
      <c r="K77" s="61"/>
      <c r="L77" s="61"/>
      <c r="M77" s="54"/>
      <c r="N77" s="54"/>
      <c r="O77" s="54"/>
      <c r="P77" s="55"/>
      <c r="Q77" s="55"/>
      <c r="R77" s="55"/>
      <c r="S77" s="55"/>
      <c r="T77" s="63" t="s">
        <v>77</v>
      </c>
      <c r="U77" s="63"/>
      <c r="V77" s="63" t="s">
        <v>77</v>
      </c>
    </row>
    <row r="78" spans="1:22" ht="12.75">
      <c r="A78" s="279">
        <v>3836</v>
      </c>
      <c r="B78" s="279" t="s">
        <v>273</v>
      </c>
      <c r="C78" s="279" t="s">
        <v>279</v>
      </c>
      <c r="D78" s="280" t="s">
        <v>454</v>
      </c>
      <c r="E78" s="281" t="s">
        <v>454</v>
      </c>
      <c r="F78" s="60"/>
      <c r="G78" s="60"/>
      <c r="H78" s="60"/>
      <c r="I78" s="62"/>
      <c r="J78" s="62"/>
      <c r="K78" s="61"/>
      <c r="L78" s="61"/>
      <c r="M78" s="54"/>
      <c r="N78" s="54"/>
      <c r="O78" s="54"/>
      <c r="P78" s="55"/>
      <c r="Q78" s="55"/>
      <c r="R78" s="55"/>
      <c r="S78" s="55"/>
      <c r="T78" s="63"/>
      <c r="U78" s="63" t="s">
        <v>77</v>
      </c>
      <c r="V78" s="63"/>
    </row>
    <row r="79" spans="1:22" ht="12.75">
      <c r="A79" s="64">
        <v>9804</v>
      </c>
      <c r="B79" s="65" t="s">
        <v>300</v>
      </c>
      <c r="C79" s="65"/>
      <c r="D79" s="66" t="s">
        <v>754</v>
      </c>
      <c r="E79" s="67" t="s">
        <v>754</v>
      </c>
      <c r="F79" s="60"/>
      <c r="G79" s="60"/>
      <c r="H79" s="60"/>
      <c r="I79" s="62"/>
      <c r="J79" s="62"/>
      <c r="K79" s="61"/>
      <c r="L79" s="61"/>
      <c r="M79" s="54"/>
      <c r="N79" s="54"/>
      <c r="O79" s="54"/>
      <c r="P79" s="55"/>
      <c r="Q79" s="55"/>
      <c r="R79" s="55"/>
      <c r="S79" s="55"/>
      <c r="T79" s="63"/>
      <c r="U79" s="63" t="s">
        <v>77</v>
      </c>
      <c r="V79" s="63"/>
    </row>
    <row r="80" spans="1:22" ht="12.75">
      <c r="A80" s="61">
        <v>2803</v>
      </c>
      <c r="B80" s="61" t="s">
        <v>270</v>
      </c>
      <c r="C80" s="61" t="s">
        <v>271</v>
      </c>
      <c r="D80" s="79" t="s">
        <v>308</v>
      </c>
      <c r="E80" s="80" t="s">
        <v>308</v>
      </c>
      <c r="F80" s="60"/>
      <c r="G80" s="60"/>
      <c r="H80" s="60"/>
      <c r="I80" s="62"/>
      <c r="J80" s="62"/>
      <c r="K80" s="61"/>
      <c r="L80" s="61"/>
      <c r="M80" s="54"/>
      <c r="N80" s="54"/>
      <c r="O80" s="54"/>
      <c r="P80" s="55" t="s">
        <v>77</v>
      </c>
      <c r="Q80" s="55" t="s">
        <v>77</v>
      </c>
      <c r="R80" s="55" t="s">
        <v>77</v>
      </c>
      <c r="S80" s="55" t="s">
        <v>77</v>
      </c>
      <c r="T80" s="63" t="s">
        <v>77</v>
      </c>
      <c r="U80" s="63"/>
      <c r="V80" s="63" t="s">
        <v>77</v>
      </c>
    </row>
    <row r="81" spans="1:22" ht="12.75">
      <c r="A81" s="55">
        <v>3830</v>
      </c>
      <c r="B81" s="55" t="s">
        <v>273</v>
      </c>
      <c r="C81" s="55" t="s">
        <v>279</v>
      </c>
      <c r="D81" s="69" t="s">
        <v>22</v>
      </c>
      <c r="E81" s="70" t="s">
        <v>22</v>
      </c>
      <c r="F81" s="60"/>
      <c r="G81" s="60"/>
      <c r="H81" s="60"/>
      <c r="I81" s="62"/>
      <c r="J81" s="62"/>
      <c r="K81" s="61"/>
      <c r="L81" s="61"/>
      <c r="M81" s="54"/>
      <c r="N81" s="54"/>
      <c r="O81" s="54"/>
      <c r="P81" s="55"/>
      <c r="Q81" s="55"/>
      <c r="R81" s="55"/>
      <c r="S81" s="55"/>
      <c r="T81" s="63"/>
      <c r="U81" s="63" t="s">
        <v>77</v>
      </c>
      <c r="V81" s="63"/>
    </row>
    <row r="82" spans="1:22" ht="12.75">
      <c r="A82" s="54">
        <v>4838</v>
      </c>
      <c r="B82" s="54" t="s">
        <v>282</v>
      </c>
      <c r="C82" s="54" t="s">
        <v>287</v>
      </c>
      <c r="D82" s="77" t="s">
        <v>11</v>
      </c>
      <c r="E82" s="78" t="s">
        <v>11</v>
      </c>
      <c r="F82" s="60"/>
      <c r="G82" s="60"/>
      <c r="H82" s="60"/>
      <c r="I82" s="62"/>
      <c r="J82" s="62"/>
      <c r="K82" s="61"/>
      <c r="L82" s="61"/>
      <c r="M82" s="54" t="s">
        <v>77</v>
      </c>
      <c r="N82" s="54" t="s">
        <v>77</v>
      </c>
      <c r="O82" s="54" t="s">
        <v>77</v>
      </c>
      <c r="P82" s="55"/>
      <c r="Q82" s="55"/>
      <c r="R82" s="55"/>
      <c r="S82" s="55"/>
      <c r="T82" s="63" t="s">
        <v>77</v>
      </c>
      <c r="U82" s="63"/>
      <c r="V82" s="63" t="s">
        <v>77</v>
      </c>
    </row>
    <row r="83" spans="1:22" ht="12.75">
      <c r="A83" s="56">
        <v>5502</v>
      </c>
      <c r="B83" s="57" t="s">
        <v>297</v>
      </c>
      <c r="C83" s="57"/>
      <c r="D83" s="58" t="s">
        <v>750</v>
      </c>
      <c r="E83" s="59" t="s">
        <v>750</v>
      </c>
      <c r="F83" s="60"/>
      <c r="G83" s="60"/>
      <c r="H83" s="60"/>
      <c r="I83" s="62"/>
      <c r="J83" s="62"/>
      <c r="K83" s="61"/>
      <c r="L83" s="61"/>
      <c r="M83" s="54"/>
      <c r="N83" s="54"/>
      <c r="O83" s="54"/>
      <c r="P83" s="55"/>
      <c r="Q83" s="55"/>
      <c r="R83" s="55"/>
      <c r="S83" s="55"/>
      <c r="T83" s="63"/>
      <c r="U83" s="63" t="s">
        <v>77</v>
      </c>
      <c r="V83" s="63"/>
    </row>
    <row r="84" spans="1:22" s="98" customFormat="1" ht="12.75">
      <c r="A84" s="47">
        <v>2101</v>
      </c>
      <c r="B84" s="47" t="s">
        <v>270</v>
      </c>
      <c r="C84" s="47" t="s">
        <v>271</v>
      </c>
      <c r="D84" s="48" t="s">
        <v>577</v>
      </c>
      <c r="E84" s="49" t="s">
        <v>578</v>
      </c>
      <c r="F84" s="50"/>
      <c r="G84" s="51"/>
      <c r="H84" s="51"/>
      <c r="I84" s="52"/>
      <c r="J84" s="53"/>
      <c r="K84" s="61"/>
      <c r="L84" s="61"/>
      <c r="M84" s="54"/>
      <c r="N84" s="54"/>
      <c r="O84" s="54"/>
      <c r="P84" s="55" t="s">
        <v>77</v>
      </c>
      <c r="Q84" s="55" t="s">
        <v>77</v>
      </c>
      <c r="R84" s="55" t="s">
        <v>77</v>
      </c>
      <c r="S84" s="55" t="s">
        <v>77</v>
      </c>
      <c r="T84" s="63" t="s">
        <v>77</v>
      </c>
      <c r="U84" s="63"/>
      <c r="V84" s="63" t="s">
        <v>77</v>
      </c>
    </row>
    <row r="85" spans="1:22" ht="12.75">
      <c r="A85" s="64">
        <v>9952</v>
      </c>
      <c r="B85" s="65" t="s">
        <v>300</v>
      </c>
      <c r="C85" s="65"/>
      <c r="D85" s="66" t="s">
        <v>753</v>
      </c>
      <c r="E85" s="67" t="s">
        <v>753</v>
      </c>
      <c r="F85" s="60"/>
      <c r="G85" s="60"/>
      <c r="H85" s="60"/>
      <c r="I85" s="62"/>
      <c r="J85" s="62"/>
      <c r="K85" s="61"/>
      <c r="L85" s="61"/>
      <c r="M85" s="54"/>
      <c r="N85" s="54"/>
      <c r="O85" s="54"/>
      <c r="P85" s="55"/>
      <c r="Q85" s="55"/>
      <c r="R85" s="55"/>
      <c r="S85" s="55"/>
      <c r="T85" s="63"/>
      <c r="U85" s="63" t="s">
        <v>77</v>
      </c>
      <c r="V85" s="63"/>
    </row>
    <row r="86" spans="1:22" ht="12.75">
      <c r="A86" s="64">
        <v>9839</v>
      </c>
      <c r="B86" s="65" t="s">
        <v>300</v>
      </c>
      <c r="C86" s="65"/>
      <c r="D86" s="66" t="s">
        <v>568</v>
      </c>
      <c r="E86" s="67" t="s">
        <v>568</v>
      </c>
      <c r="F86" s="60"/>
      <c r="G86" s="60"/>
      <c r="H86" s="60"/>
      <c r="I86" s="62"/>
      <c r="J86" s="62"/>
      <c r="K86" s="61"/>
      <c r="L86" s="61"/>
      <c r="M86" s="54"/>
      <c r="N86" s="54"/>
      <c r="O86" s="54"/>
      <c r="P86" s="55"/>
      <c r="Q86" s="55"/>
      <c r="R86" s="55"/>
      <c r="S86" s="55"/>
      <c r="T86" s="63"/>
      <c r="U86" s="63" t="s">
        <v>77</v>
      </c>
      <c r="V86" s="63"/>
    </row>
    <row r="87" spans="1:22" ht="12.75">
      <c r="A87" s="55">
        <v>3910</v>
      </c>
      <c r="B87" s="55" t="s">
        <v>273</v>
      </c>
      <c r="C87" s="55" t="s">
        <v>279</v>
      </c>
      <c r="D87" s="69" t="s">
        <v>28</v>
      </c>
      <c r="E87" s="70" t="s">
        <v>28</v>
      </c>
      <c r="F87" s="60"/>
      <c r="G87" s="60"/>
      <c r="H87" s="60"/>
      <c r="I87" s="62"/>
      <c r="J87" s="62"/>
      <c r="K87" s="61"/>
      <c r="L87" s="61"/>
      <c r="M87" s="54"/>
      <c r="N87" s="54"/>
      <c r="O87" s="54"/>
      <c r="P87" s="55"/>
      <c r="Q87" s="55"/>
      <c r="R87" s="55"/>
      <c r="S87" s="55"/>
      <c r="T87" s="63"/>
      <c r="U87" s="63" t="s">
        <v>77</v>
      </c>
      <c r="V87" s="63"/>
    </row>
    <row r="88" spans="6:10" ht="12.75">
      <c r="F88" s="89"/>
      <c r="G88" s="89"/>
      <c r="H88" s="89"/>
      <c r="I88" s="89"/>
      <c r="J88" s="89"/>
    </row>
  </sheetData>
  <sheetProtection/>
  <printOptions/>
  <pageMargins left="0.75" right="0.75" top="1" bottom="1" header="0.5" footer="0.5"/>
  <pageSetup horizontalDpi="300" verticalDpi="300" orientation="landscape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"/>
  <dimension ref="A1:E3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8.28125" style="45" bestFit="1" customWidth="1"/>
    <col min="2" max="2" width="15.140625" style="41" customWidth="1"/>
    <col min="3" max="3" width="2.140625" style="41" bestFit="1" customWidth="1"/>
    <col min="4" max="4" width="28.7109375" style="41" customWidth="1"/>
    <col min="5" max="5" width="21.57421875" style="41" bestFit="1" customWidth="1"/>
    <col min="6" max="16384" width="9.140625" style="41" customWidth="1"/>
  </cols>
  <sheetData>
    <row r="1" spans="1:5" ht="30">
      <c r="A1" s="39" t="s">
        <v>198</v>
      </c>
      <c r="B1" s="46"/>
      <c r="C1" s="40"/>
      <c r="D1" s="39" t="s">
        <v>197</v>
      </c>
      <c r="E1" s="39" t="s">
        <v>199</v>
      </c>
    </row>
    <row r="2" spans="1:5" ht="9.75">
      <c r="A2" s="42" t="s">
        <v>301</v>
      </c>
      <c r="B2" s="162" t="s">
        <v>0</v>
      </c>
      <c r="C2" s="43"/>
      <c r="D2" s="42" t="s">
        <v>193</v>
      </c>
      <c r="E2" s="165">
        <v>4</v>
      </c>
    </row>
    <row r="3" spans="1:5" ht="9.75">
      <c r="A3" s="42" t="s">
        <v>302</v>
      </c>
      <c r="B3" s="162">
        <v>5840</v>
      </c>
      <c r="C3" s="43"/>
      <c r="D3" s="42" t="s">
        <v>194</v>
      </c>
      <c r="E3" s="165">
        <v>5</v>
      </c>
    </row>
    <row r="4" spans="1:5" ht="9.75">
      <c r="A4" s="42" t="s">
        <v>303</v>
      </c>
      <c r="B4" s="162" t="s">
        <v>1</v>
      </c>
      <c r="C4" s="43"/>
      <c r="D4" s="42" t="s">
        <v>192</v>
      </c>
      <c r="E4" s="165">
        <v>6</v>
      </c>
    </row>
    <row r="5" spans="1:5" ht="9.75">
      <c r="A5" s="42" t="s">
        <v>304</v>
      </c>
      <c r="B5" s="162" t="s">
        <v>297</v>
      </c>
      <c r="C5" s="43"/>
      <c r="D5" s="42" t="s">
        <v>191</v>
      </c>
      <c r="E5" s="165">
        <v>7</v>
      </c>
    </row>
    <row r="6" spans="1:5" ht="9.75">
      <c r="A6" s="42" t="s">
        <v>29</v>
      </c>
      <c r="B6" s="162">
        <f>HOOFDMENU!$B$9</f>
        <v>2021</v>
      </c>
      <c r="C6" s="43"/>
      <c r="D6" s="42" t="s">
        <v>44</v>
      </c>
      <c r="E6" s="165">
        <v>8</v>
      </c>
    </row>
    <row r="7" spans="1:5" ht="9.75">
      <c r="A7" s="42" t="s">
        <v>190</v>
      </c>
      <c r="B7" s="162"/>
      <c r="C7" s="43"/>
      <c r="D7" s="42" t="s">
        <v>195</v>
      </c>
      <c r="E7" s="165" t="s">
        <v>79</v>
      </c>
    </row>
    <row r="8" spans="1:5" ht="9.75">
      <c r="A8" s="42" t="s">
        <v>38</v>
      </c>
      <c r="B8" s="163">
        <v>8</v>
      </c>
      <c r="D8" s="42" t="s">
        <v>196</v>
      </c>
      <c r="E8" s="165" t="s">
        <v>256</v>
      </c>
    </row>
    <row r="9" spans="1:5" ht="9.75">
      <c r="A9" s="42" t="s">
        <v>360</v>
      </c>
      <c r="B9" s="163" t="b">
        <v>0</v>
      </c>
      <c r="E9" s="165"/>
    </row>
    <row r="10" spans="4:5" ht="9.75">
      <c r="D10" s="42" t="s">
        <v>74</v>
      </c>
      <c r="E10" s="165" t="s">
        <v>85</v>
      </c>
    </row>
    <row r="11" spans="1:5" ht="9.75">
      <c r="A11" s="91" t="s">
        <v>363</v>
      </c>
      <c r="B11" s="41" t="s">
        <v>362</v>
      </c>
      <c r="D11" s="41" t="s">
        <v>364</v>
      </c>
      <c r="E11" s="44" t="s">
        <v>33</v>
      </c>
    </row>
    <row r="12" spans="1:5" ht="9.75">
      <c r="A12" s="149" t="str">
        <f>INTERCOMMUNALEN!F3</f>
        <v>ELEKTRICITEIT - DNB</v>
      </c>
      <c r="B12" s="164"/>
      <c r="C12" s="164"/>
      <c r="D12" s="164"/>
      <c r="E12" s="41">
        <v>27</v>
      </c>
    </row>
    <row r="13" spans="1:5" ht="9.75">
      <c r="A13" s="149" t="str">
        <f>INTERCOMMUNALEN!G3</f>
        <v>ELEKTRICITEIT - PRODUKTIE</v>
      </c>
      <c r="B13" s="164"/>
      <c r="C13" s="164"/>
      <c r="D13" s="164"/>
      <c r="E13" s="41">
        <v>15</v>
      </c>
    </row>
    <row r="14" spans="1:5" ht="9.75">
      <c r="A14" s="149" t="str">
        <f>INTERCOMMUNALEN!H2</f>
        <v>Transp ; nt-geregul</v>
      </c>
      <c r="B14" s="164"/>
      <c r="C14" s="164"/>
      <c r="D14" s="164"/>
      <c r="E14" s="41">
        <v>0</v>
      </c>
    </row>
    <row r="15" spans="1:5" ht="9.75">
      <c r="A15" s="224" t="str">
        <f>INTERCOMMUNALEN!I3</f>
        <v>GAS - DNB</v>
      </c>
      <c r="B15" s="164"/>
      <c r="C15" s="164"/>
      <c r="D15" s="164"/>
      <c r="E15" s="41">
        <v>24</v>
      </c>
    </row>
    <row r="16" spans="1:5" ht="9.75">
      <c r="A16" s="150" t="str">
        <f>INTERCOMMUNALEN!J3</f>
        <v>ICS</v>
      </c>
      <c r="B16" s="164"/>
      <c r="C16" s="164"/>
      <c r="D16" s="164"/>
      <c r="E16" s="41">
        <v>24</v>
      </c>
    </row>
    <row r="17" spans="1:5" ht="9.75">
      <c r="A17" s="225" t="str">
        <f>INTERCOMMUNALEN!K3</f>
        <v>WATER - PRODUKTIE-TOEVOER</v>
      </c>
      <c r="B17" s="164"/>
      <c r="C17" s="164"/>
      <c r="D17" s="164"/>
      <c r="E17" s="41">
        <v>15</v>
      </c>
    </row>
    <row r="18" spans="1:5" ht="9.75">
      <c r="A18" s="225" t="str">
        <f>INTERCOMMUNALEN!L3</f>
        <v>WATER - DISTRIBUTIE</v>
      </c>
      <c r="B18" s="164"/>
      <c r="C18" s="164"/>
      <c r="D18" s="164"/>
      <c r="E18" s="41">
        <v>24</v>
      </c>
    </row>
    <row r="19" spans="1:5" ht="9.75">
      <c r="A19" s="152" t="str">
        <f>INTERCOMMUNALEN!M3</f>
        <v>AFVAL - INZAMELING</v>
      </c>
      <c r="B19" s="164"/>
      <c r="C19" s="164"/>
      <c r="D19" s="164"/>
      <c r="E19" s="41">
        <v>29</v>
      </c>
    </row>
    <row r="20" spans="1:5" ht="9.75">
      <c r="A20" s="152" t="str">
        <f>INTERCOMMUNALEN!N3</f>
        <v>AFVAL - VERWERKING</v>
      </c>
      <c r="B20" s="164"/>
      <c r="C20" s="164"/>
      <c r="D20" s="164"/>
      <c r="E20" s="41">
        <v>22</v>
      </c>
    </row>
    <row r="21" spans="1:5" ht="9.75">
      <c r="A21" s="152" t="str">
        <f>INTERCOMMUNALEN!O3</f>
        <v>AFVAL - ENERGIERECUPERATIE</v>
      </c>
      <c r="B21" s="164"/>
      <c r="C21" s="164"/>
      <c r="D21" s="164"/>
      <c r="E21" s="41">
        <v>28</v>
      </c>
    </row>
    <row r="22" spans="1:5" ht="9.75">
      <c r="A22" s="151" t="str">
        <f>INTERCOMMUNALEN!P2</f>
        <v>Produktie en Toevoer van Water</v>
      </c>
      <c r="B22" s="164"/>
      <c r="C22" s="164"/>
      <c r="D22" s="164"/>
      <c r="E22" s="41">
        <v>0</v>
      </c>
    </row>
    <row r="23" spans="1:5" ht="9.75">
      <c r="A23" s="151" t="str">
        <f>INTERCOMMUNALEN!Q3</f>
        <v>WATER - PRODUCTIE &amp; DISTRIBUTIE</v>
      </c>
      <c r="B23" s="164"/>
      <c r="C23" s="164"/>
      <c r="D23" s="164"/>
      <c r="E23" s="41">
        <v>24</v>
      </c>
    </row>
    <row r="24" spans="1:5" ht="9.75">
      <c r="A24" s="151" t="str">
        <f>INTERCOMMUNALEN!R3</f>
        <v>WATER - SANERING</v>
      </c>
      <c r="B24" s="164"/>
      <c r="C24" s="164"/>
      <c r="D24" s="164"/>
      <c r="E24" s="41">
        <v>27</v>
      </c>
    </row>
    <row r="25" spans="1:5" ht="9.75">
      <c r="A25" s="151" t="str">
        <f>INTERCOMMUNALEN!S2</f>
        <v>Andere Activiteiten</v>
      </c>
      <c r="B25" s="164"/>
      <c r="C25" s="164"/>
      <c r="D25" s="164"/>
      <c r="E25" s="41">
        <v>0</v>
      </c>
    </row>
    <row r="26" spans="1:5" ht="9.75">
      <c r="A26" s="153" t="str">
        <f>INTERCOMMUNALEN!T2</f>
        <v>VERSCHILLENREKENING</v>
      </c>
      <c r="B26" s="164"/>
      <c r="C26" s="164"/>
      <c r="D26" s="164"/>
      <c r="E26" s="41">
        <v>112</v>
      </c>
    </row>
    <row r="27" spans="1:5" ht="9.75">
      <c r="A27" s="154" t="str">
        <f>INTERCOMMUNALEN!U2</f>
        <v>SUBTOTAAL</v>
      </c>
      <c r="B27" s="164"/>
      <c r="C27" s="164" t="s">
        <v>255</v>
      </c>
      <c r="D27" s="164"/>
      <c r="E27" s="41">
        <v>100</v>
      </c>
    </row>
    <row r="28" spans="1:5" ht="9.75">
      <c r="A28" s="153" t="str">
        <f>INTERCOMMUNALEN!V2</f>
        <v>TOTAAL</v>
      </c>
      <c r="B28" s="164"/>
      <c r="C28" s="164"/>
      <c r="D28" s="164"/>
      <c r="E28" s="41">
        <v>22</v>
      </c>
    </row>
    <row r="29" spans="2:4" ht="9.75">
      <c r="B29" s="164"/>
      <c r="C29" s="164"/>
      <c r="D29" s="164"/>
    </row>
    <row r="30" ht="9.75">
      <c r="A30" s="92"/>
    </row>
    <row r="31" ht="9.75">
      <c r="A31" s="92"/>
    </row>
    <row r="34" ht="9.75" hidden="1"/>
    <row r="35" ht="9.75" hidden="1"/>
    <row r="36" ht="9.75" hidden="1"/>
    <row r="37" ht="9.75" hidden="1"/>
    <row r="38" ht="9.75" hidden="1"/>
    <row r="39" ht="9.75" hidden="1"/>
    <row r="40" ht="9.75" hidden="1"/>
    <row r="41" ht="9.75" hidden="1"/>
    <row r="42" ht="9.75" hidden="1"/>
  </sheetData>
  <sheetProtection password="DFD9"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W121"/>
  <sheetViews>
    <sheetView showRowColHeader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6" sqref="F6"/>
    </sheetView>
  </sheetViews>
  <sheetFormatPr defaultColWidth="0" defaultRowHeight="12.75"/>
  <cols>
    <col min="1" max="1" width="3.00390625" style="8" customWidth="1"/>
    <col min="2" max="2" width="8.140625" style="10" customWidth="1"/>
    <col min="3" max="3" width="47.8515625" style="8" customWidth="1"/>
    <col min="4" max="5" width="20.7109375" style="8" hidden="1" customWidth="1"/>
    <col min="6" max="20" width="20.7109375" style="38" hidden="1" customWidth="1"/>
    <col min="21" max="21" width="20.7109375" style="38" customWidth="1"/>
    <col min="22" max="22" width="20.7109375" style="38" hidden="1" customWidth="1"/>
    <col min="23" max="23" width="3.00390625" style="8" customWidth="1"/>
    <col min="24" max="255" width="2.00390625" style="8" hidden="1" customWidth="1"/>
    <col min="256" max="16384" width="67.7109375" style="8" hidden="1" customWidth="1"/>
  </cols>
  <sheetData>
    <row r="1" spans="2:22" s="210" customFormat="1" ht="26.25">
      <c r="B1" s="211"/>
      <c r="C1" s="212" t="s">
        <v>668</v>
      </c>
      <c r="D1" s="213"/>
      <c r="E1" s="214"/>
      <c r="F1" s="215" t="s">
        <v>494</v>
      </c>
      <c r="G1" s="215" t="s">
        <v>258</v>
      </c>
      <c r="H1" s="215" t="s">
        <v>572</v>
      </c>
      <c r="I1" s="215" t="s">
        <v>495</v>
      </c>
      <c r="J1" s="215" t="s">
        <v>496</v>
      </c>
      <c r="K1" s="216" t="s">
        <v>259</v>
      </c>
      <c r="L1" s="217" t="s">
        <v>244</v>
      </c>
      <c r="M1" s="216" t="s">
        <v>400</v>
      </c>
      <c r="N1" s="216" t="s">
        <v>451</v>
      </c>
      <c r="O1" s="216" t="s">
        <v>401</v>
      </c>
      <c r="P1" s="216" t="s">
        <v>560</v>
      </c>
      <c r="Q1" s="217" t="s">
        <v>244</v>
      </c>
      <c r="R1" s="217" t="s">
        <v>574</v>
      </c>
      <c r="S1" s="217" t="s">
        <v>503</v>
      </c>
      <c r="T1" s="216" t="s">
        <v>257</v>
      </c>
      <c r="U1" s="217"/>
      <c r="V1" s="217" t="s">
        <v>246</v>
      </c>
    </row>
    <row r="2" spans="2:22" ht="12.75">
      <c r="B2" s="25"/>
      <c r="C2" s="10"/>
      <c r="D2" s="10"/>
      <c r="E2" s="30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3" spans="2:22" ht="12.75">
      <c r="B3" s="25"/>
      <c r="C3" s="10"/>
      <c r="D3" s="10"/>
      <c r="E3" s="30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</row>
    <row r="4" spans="2:22" ht="15">
      <c r="B4" s="25"/>
      <c r="C4" s="31" t="s">
        <v>86</v>
      </c>
      <c r="D4" s="185"/>
      <c r="E4" s="16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2:22" ht="12.75">
      <c r="B5" s="25"/>
      <c r="C5" s="10"/>
      <c r="D5" s="10"/>
      <c r="E5" s="30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</row>
    <row r="6" spans="2:22" ht="12.75">
      <c r="B6" s="28" t="s">
        <v>670</v>
      </c>
      <c r="C6" s="33" t="s">
        <v>669</v>
      </c>
      <c r="D6" s="33"/>
      <c r="E6" s="34"/>
      <c r="F6" s="255">
        <v>0</v>
      </c>
      <c r="G6" s="255">
        <v>0</v>
      </c>
      <c r="H6" s="255">
        <v>0</v>
      </c>
      <c r="I6" s="255">
        <v>0</v>
      </c>
      <c r="J6" s="255">
        <v>0</v>
      </c>
      <c r="K6" s="255">
        <v>0</v>
      </c>
      <c r="L6" s="255">
        <v>0</v>
      </c>
      <c r="M6" s="256">
        <v>0</v>
      </c>
      <c r="N6" s="256">
        <v>0</v>
      </c>
      <c r="O6" s="256">
        <v>0</v>
      </c>
      <c r="P6" s="255">
        <v>0</v>
      </c>
      <c r="Q6" s="255">
        <v>0</v>
      </c>
      <c r="R6" s="255">
        <v>0</v>
      </c>
      <c r="S6" s="255">
        <v>0</v>
      </c>
      <c r="T6" s="252">
        <f>SUM(V6-SUM(F6:S6))</f>
        <v>0</v>
      </c>
      <c r="U6" s="255">
        <v>0</v>
      </c>
      <c r="V6" s="255">
        <v>0</v>
      </c>
    </row>
    <row r="7" spans="2:22" ht="12.75">
      <c r="B7" s="25"/>
      <c r="C7" s="10"/>
      <c r="D7" s="10"/>
      <c r="E7" s="30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</row>
    <row r="8" spans="2:22" ht="12.75">
      <c r="B8" s="28" t="s">
        <v>671</v>
      </c>
      <c r="C8" s="33" t="s">
        <v>87</v>
      </c>
      <c r="D8" s="33"/>
      <c r="E8" s="34"/>
      <c r="F8" s="246">
        <f>SUM(F$10,F$11,F$18)</f>
        <v>0</v>
      </c>
      <c r="G8" s="246">
        <f aca="true" t="shared" si="0" ref="G8:S8">SUM(G$10,G$11,G$18)</f>
        <v>0</v>
      </c>
      <c r="H8" s="246">
        <f t="shared" si="0"/>
        <v>0</v>
      </c>
      <c r="I8" s="246">
        <f t="shared" si="0"/>
        <v>0</v>
      </c>
      <c r="J8" s="246">
        <f t="shared" si="0"/>
        <v>0</v>
      </c>
      <c r="K8" s="246">
        <f t="shared" si="0"/>
        <v>0</v>
      </c>
      <c r="L8" s="246">
        <f t="shared" si="0"/>
        <v>0</v>
      </c>
      <c r="M8" s="247">
        <f t="shared" si="0"/>
        <v>0</v>
      </c>
      <c r="N8" s="247">
        <f t="shared" si="0"/>
        <v>0</v>
      </c>
      <c r="O8" s="247">
        <f t="shared" si="0"/>
        <v>0</v>
      </c>
      <c r="P8" s="246">
        <f t="shared" si="0"/>
        <v>0</v>
      </c>
      <c r="Q8" s="246">
        <f t="shared" si="0"/>
        <v>0</v>
      </c>
      <c r="R8" s="246">
        <f t="shared" si="0"/>
        <v>0</v>
      </c>
      <c r="S8" s="246">
        <f t="shared" si="0"/>
        <v>0</v>
      </c>
      <c r="T8" s="248">
        <f>SUM(V8-SUM(F8:S8))</f>
        <v>0</v>
      </c>
      <c r="U8" s="246">
        <f>SUM(U$10,U$11,U$18)</f>
        <v>0</v>
      </c>
      <c r="V8" s="246">
        <f>SUM(V$10,V$11,V$18)</f>
        <v>0</v>
      </c>
    </row>
    <row r="9" spans="2:22" ht="12.75">
      <c r="B9" s="25"/>
      <c r="C9" s="10"/>
      <c r="D9" s="10"/>
      <c r="E9" s="30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</row>
    <row r="10" spans="1:23" s="155" customFormat="1" ht="12.75">
      <c r="A10" s="8"/>
      <c r="B10" s="26">
        <v>21</v>
      </c>
      <c r="C10" s="12" t="s">
        <v>580</v>
      </c>
      <c r="D10" s="12"/>
      <c r="E10" s="35"/>
      <c r="F10" s="250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v>0</v>
      </c>
      <c r="L10" s="250">
        <v>0</v>
      </c>
      <c r="M10" s="251">
        <v>0</v>
      </c>
      <c r="N10" s="251">
        <v>0</v>
      </c>
      <c r="O10" s="251">
        <v>0</v>
      </c>
      <c r="P10" s="250">
        <v>0</v>
      </c>
      <c r="Q10" s="250">
        <v>0</v>
      </c>
      <c r="R10" s="250">
        <v>0</v>
      </c>
      <c r="S10" s="250">
        <v>0</v>
      </c>
      <c r="T10" s="252">
        <f aca="true" t="shared" si="1" ref="T10:T27">SUM(V10-SUM(F10:S10))</f>
        <v>0</v>
      </c>
      <c r="U10" s="250">
        <v>0</v>
      </c>
      <c r="V10" s="250">
        <v>0</v>
      </c>
      <c r="W10" s="168"/>
    </row>
    <row r="11" spans="2:22" ht="12.75">
      <c r="B11" s="26" t="s">
        <v>88</v>
      </c>
      <c r="C11" s="12" t="s">
        <v>581</v>
      </c>
      <c r="D11" s="12"/>
      <c r="E11" s="35"/>
      <c r="F11" s="253">
        <f aca="true" t="shared" si="2" ref="F11:V11">SUM(F$12:F$17)</f>
        <v>0</v>
      </c>
      <c r="G11" s="253">
        <f t="shared" si="2"/>
        <v>0</v>
      </c>
      <c r="H11" s="253">
        <f t="shared" si="2"/>
        <v>0</v>
      </c>
      <c r="I11" s="253">
        <f t="shared" si="2"/>
        <v>0</v>
      </c>
      <c r="J11" s="253">
        <f t="shared" si="2"/>
        <v>0</v>
      </c>
      <c r="K11" s="253">
        <f t="shared" si="2"/>
        <v>0</v>
      </c>
      <c r="L11" s="253">
        <f t="shared" si="2"/>
        <v>0</v>
      </c>
      <c r="M11" s="254">
        <f t="shared" si="2"/>
        <v>0</v>
      </c>
      <c r="N11" s="254">
        <f t="shared" si="2"/>
        <v>0</v>
      </c>
      <c r="O11" s="254">
        <f t="shared" si="2"/>
        <v>0</v>
      </c>
      <c r="P11" s="253">
        <f t="shared" si="2"/>
        <v>0</v>
      </c>
      <c r="Q11" s="253">
        <f t="shared" si="2"/>
        <v>0</v>
      </c>
      <c r="R11" s="253">
        <f t="shared" si="2"/>
        <v>0</v>
      </c>
      <c r="S11" s="253">
        <f t="shared" si="2"/>
        <v>0</v>
      </c>
      <c r="T11" s="248">
        <f t="shared" si="1"/>
        <v>0</v>
      </c>
      <c r="U11" s="253">
        <f t="shared" si="2"/>
        <v>0</v>
      </c>
      <c r="V11" s="253">
        <f t="shared" si="2"/>
        <v>0</v>
      </c>
    </row>
    <row r="12" spans="2:22" ht="12.75">
      <c r="B12" s="28">
        <v>22</v>
      </c>
      <c r="C12" s="36" t="s">
        <v>582</v>
      </c>
      <c r="D12" s="36"/>
      <c r="E12" s="34"/>
      <c r="F12" s="255">
        <v>0</v>
      </c>
      <c r="G12" s="255">
        <v>0</v>
      </c>
      <c r="H12" s="255">
        <v>0</v>
      </c>
      <c r="I12" s="255">
        <v>0</v>
      </c>
      <c r="J12" s="255">
        <v>0</v>
      </c>
      <c r="K12" s="255">
        <v>0</v>
      </c>
      <c r="L12" s="255">
        <v>0</v>
      </c>
      <c r="M12" s="256">
        <v>0</v>
      </c>
      <c r="N12" s="256">
        <v>0</v>
      </c>
      <c r="O12" s="256">
        <v>0</v>
      </c>
      <c r="P12" s="255">
        <v>0</v>
      </c>
      <c r="Q12" s="255">
        <v>0</v>
      </c>
      <c r="R12" s="255">
        <v>0</v>
      </c>
      <c r="S12" s="255">
        <v>0</v>
      </c>
      <c r="T12" s="252">
        <f t="shared" si="1"/>
        <v>0</v>
      </c>
      <c r="U12" s="255">
        <v>0</v>
      </c>
      <c r="V12" s="255">
        <v>0</v>
      </c>
    </row>
    <row r="13" spans="2:22" ht="12.75">
      <c r="B13" s="28">
        <v>23</v>
      </c>
      <c r="C13" s="36" t="s">
        <v>583</v>
      </c>
      <c r="D13" s="36"/>
      <c r="E13" s="34"/>
      <c r="F13" s="255">
        <v>0</v>
      </c>
      <c r="G13" s="255">
        <v>0</v>
      </c>
      <c r="H13" s="255">
        <v>0</v>
      </c>
      <c r="I13" s="255">
        <v>0</v>
      </c>
      <c r="J13" s="255">
        <v>0</v>
      </c>
      <c r="K13" s="255">
        <v>0</v>
      </c>
      <c r="L13" s="255">
        <v>0</v>
      </c>
      <c r="M13" s="256">
        <v>0</v>
      </c>
      <c r="N13" s="256">
        <v>0</v>
      </c>
      <c r="O13" s="256">
        <v>0</v>
      </c>
      <c r="P13" s="255">
        <v>0</v>
      </c>
      <c r="Q13" s="255">
        <v>0</v>
      </c>
      <c r="R13" s="255">
        <v>0</v>
      </c>
      <c r="S13" s="255">
        <v>0</v>
      </c>
      <c r="T13" s="252">
        <f t="shared" si="1"/>
        <v>0</v>
      </c>
      <c r="U13" s="255">
        <v>0</v>
      </c>
      <c r="V13" s="255">
        <v>0</v>
      </c>
    </row>
    <row r="14" spans="2:22" ht="12.75">
      <c r="B14" s="28">
        <v>24</v>
      </c>
      <c r="C14" s="36" t="s">
        <v>584</v>
      </c>
      <c r="D14" s="36"/>
      <c r="E14" s="34"/>
      <c r="F14" s="255">
        <v>0</v>
      </c>
      <c r="G14" s="255">
        <v>0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6">
        <v>0</v>
      </c>
      <c r="N14" s="256">
        <v>0</v>
      </c>
      <c r="O14" s="256">
        <v>0</v>
      </c>
      <c r="P14" s="255">
        <v>0</v>
      </c>
      <c r="Q14" s="255">
        <v>0</v>
      </c>
      <c r="R14" s="255">
        <v>0</v>
      </c>
      <c r="S14" s="255">
        <v>0</v>
      </c>
      <c r="T14" s="252">
        <f t="shared" si="1"/>
        <v>0</v>
      </c>
      <c r="U14" s="255">
        <v>0</v>
      </c>
      <c r="V14" s="255">
        <v>0</v>
      </c>
    </row>
    <row r="15" spans="2:22" ht="12.75">
      <c r="B15" s="28">
        <v>25</v>
      </c>
      <c r="C15" s="36" t="s">
        <v>585</v>
      </c>
      <c r="D15" s="36"/>
      <c r="E15" s="34"/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255">
        <v>0</v>
      </c>
      <c r="L15" s="255">
        <v>0</v>
      </c>
      <c r="M15" s="256">
        <v>0</v>
      </c>
      <c r="N15" s="256">
        <v>0</v>
      </c>
      <c r="O15" s="256">
        <v>0</v>
      </c>
      <c r="P15" s="255">
        <v>0</v>
      </c>
      <c r="Q15" s="255">
        <v>0</v>
      </c>
      <c r="R15" s="255">
        <v>0</v>
      </c>
      <c r="S15" s="255">
        <v>0</v>
      </c>
      <c r="T15" s="252">
        <f t="shared" si="1"/>
        <v>0</v>
      </c>
      <c r="U15" s="255">
        <v>0</v>
      </c>
      <c r="V15" s="255">
        <v>0</v>
      </c>
    </row>
    <row r="16" spans="2:22" ht="12.75">
      <c r="B16" s="28">
        <v>26</v>
      </c>
      <c r="C16" s="36" t="s">
        <v>586</v>
      </c>
      <c r="D16" s="36"/>
      <c r="E16" s="34"/>
      <c r="F16" s="255">
        <v>0</v>
      </c>
      <c r="G16" s="255">
        <v>0</v>
      </c>
      <c r="H16" s="255">
        <v>0</v>
      </c>
      <c r="I16" s="255">
        <v>0</v>
      </c>
      <c r="J16" s="255">
        <v>0</v>
      </c>
      <c r="K16" s="255">
        <v>0</v>
      </c>
      <c r="L16" s="255">
        <v>0</v>
      </c>
      <c r="M16" s="256">
        <v>0</v>
      </c>
      <c r="N16" s="256">
        <v>0</v>
      </c>
      <c r="O16" s="256">
        <v>0</v>
      </c>
      <c r="P16" s="255">
        <v>0</v>
      </c>
      <c r="Q16" s="255">
        <v>0</v>
      </c>
      <c r="R16" s="255">
        <v>0</v>
      </c>
      <c r="S16" s="255">
        <v>0</v>
      </c>
      <c r="T16" s="252">
        <f t="shared" si="1"/>
        <v>0</v>
      </c>
      <c r="U16" s="255">
        <v>0</v>
      </c>
      <c r="V16" s="255">
        <v>0</v>
      </c>
    </row>
    <row r="17" spans="2:22" ht="12.75">
      <c r="B17" s="28">
        <v>27</v>
      </c>
      <c r="C17" s="36" t="s">
        <v>587</v>
      </c>
      <c r="D17" s="36"/>
      <c r="E17" s="34"/>
      <c r="F17" s="255">
        <v>0</v>
      </c>
      <c r="G17" s="255">
        <v>0</v>
      </c>
      <c r="H17" s="255">
        <v>0</v>
      </c>
      <c r="I17" s="255">
        <v>0</v>
      </c>
      <c r="J17" s="255">
        <v>0</v>
      </c>
      <c r="K17" s="255">
        <v>0</v>
      </c>
      <c r="L17" s="255">
        <v>0</v>
      </c>
      <c r="M17" s="256">
        <v>0</v>
      </c>
      <c r="N17" s="256">
        <v>0</v>
      </c>
      <c r="O17" s="256">
        <v>0</v>
      </c>
      <c r="P17" s="255">
        <v>0</v>
      </c>
      <c r="Q17" s="255">
        <v>0</v>
      </c>
      <c r="R17" s="255">
        <v>0</v>
      </c>
      <c r="S17" s="255">
        <v>0</v>
      </c>
      <c r="T17" s="252">
        <f t="shared" si="1"/>
        <v>0</v>
      </c>
      <c r="U17" s="255">
        <v>0</v>
      </c>
      <c r="V17" s="255">
        <v>0</v>
      </c>
    </row>
    <row r="18" spans="2:22" ht="12.75">
      <c r="B18" s="26">
        <v>28</v>
      </c>
      <c r="C18" s="12" t="s">
        <v>588</v>
      </c>
      <c r="D18" s="12"/>
      <c r="E18" s="35"/>
      <c r="F18" s="253">
        <f aca="true" t="shared" si="3" ref="F18:V18">SUM(F$19,F$22,F$25)</f>
        <v>0</v>
      </c>
      <c r="G18" s="253">
        <f t="shared" si="3"/>
        <v>0</v>
      </c>
      <c r="H18" s="253">
        <f t="shared" si="3"/>
        <v>0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4">
        <f t="shared" si="3"/>
        <v>0</v>
      </c>
      <c r="N18" s="254">
        <f t="shared" si="3"/>
        <v>0</v>
      </c>
      <c r="O18" s="254">
        <f t="shared" si="3"/>
        <v>0</v>
      </c>
      <c r="P18" s="253">
        <f t="shared" si="3"/>
        <v>0</v>
      </c>
      <c r="Q18" s="253">
        <f t="shared" si="3"/>
        <v>0</v>
      </c>
      <c r="R18" s="253">
        <f t="shared" si="3"/>
        <v>0</v>
      </c>
      <c r="S18" s="253">
        <f t="shared" si="3"/>
        <v>0</v>
      </c>
      <c r="T18" s="248">
        <f t="shared" si="1"/>
        <v>0</v>
      </c>
      <c r="U18" s="253">
        <f t="shared" si="3"/>
        <v>0</v>
      </c>
      <c r="V18" s="253">
        <f t="shared" si="3"/>
        <v>0</v>
      </c>
    </row>
    <row r="19" spans="2:22" ht="12.75">
      <c r="B19" s="28" t="s">
        <v>89</v>
      </c>
      <c r="C19" s="36" t="s">
        <v>589</v>
      </c>
      <c r="D19" s="36"/>
      <c r="E19" s="34"/>
      <c r="F19" s="257">
        <f aca="true" t="shared" si="4" ref="F19:V19">SUM(F$20:F$21)</f>
        <v>0</v>
      </c>
      <c r="G19" s="257">
        <f t="shared" si="4"/>
        <v>0</v>
      </c>
      <c r="H19" s="257">
        <f t="shared" si="4"/>
        <v>0</v>
      </c>
      <c r="I19" s="257">
        <f t="shared" si="4"/>
        <v>0</v>
      </c>
      <c r="J19" s="257">
        <f t="shared" si="4"/>
        <v>0</v>
      </c>
      <c r="K19" s="257">
        <f t="shared" si="4"/>
        <v>0</v>
      </c>
      <c r="L19" s="257">
        <f t="shared" si="4"/>
        <v>0</v>
      </c>
      <c r="M19" s="258">
        <f t="shared" si="4"/>
        <v>0</v>
      </c>
      <c r="N19" s="258">
        <f t="shared" si="4"/>
        <v>0</v>
      </c>
      <c r="O19" s="258">
        <f t="shared" si="4"/>
        <v>0</v>
      </c>
      <c r="P19" s="257">
        <f t="shared" si="4"/>
        <v>0</v>
      </c>
      <c r="Q19" s="257">
        <f t="shared" si="4"/>
        <v>0</v>
      </c>
      <c r="R19" s="257">
        <f t="shared" si="4"/>
        <v>0</v>
      </c>
      <c r="S19" s="257">
        <f t="shared" si="4"/>
        <v>0</v>
      </c>
      <c r="T19" s="248">
        <f t="shared" si="1"/>
        <v>0</v>
      </c>
      <c r="U19" s="257">
        <f t="shared" si="4"/>
        <v>0</v>
      </c>
      <c r="V19" s="257">
        <f t="shared" si="4"/>
        <v>0</v>
      </c>
    </row>
    <row r="20" spans="2:22" ht="12.75">
      <c r="B20" s="28">
        <v>280</v>
      </c>
      <c r="C20" s="37" t="s">
        <v>590</v>
      </c>
      <c r="D20" s="37"/>
      <c r="E20" s="34"/>
      <c r="F20" s="255">
        <v>0</v>
      </c>
      <c r="G20" s="255">
        <v>0</v>
      </c>
      <c r="H20" s="255">
        <v>0</v>
      </c>
      <c r="I20" s="255">
        <v>0</v>
      </c>
      <c r="J20" s="255">
        <v>0</v>
      </c>
      <c r="K20" s="255">
        <v>0</v>
      </c>
      <c r="L20" s="255">
        <v>0</v>
      </c>
      <c r="M20" s="256">
        <v>0</v>
      </c>
      <c r="N20" s="256">
        <v>0</v>
      </c>
      <c r="O20" s="256">
        <v>0</v>
      </c>
      <c r="P20" s="255">
        <v>0</v>
      </c>
      <c r="Q20" s="255">
        <v>0</v>
      </c>
      <c r="R20" s="255">
        <v>0</v>
      </c>
      <c r="S20" s="255">
        <v>0</v>
      </c>
      <c r="T20" s="252">
        <f t="shared" si="1"/>
        <v>0</v>
      </c>
      <c r="U20" s="255">
        <v>0</v>
      </c>
      <c r="V20" s="255">
        <v>0</v>
      </c>
    </row>
    <row r="21" spans="2:22" ht="12.75">
      <c r="B21" s="28">
        <v>281</v>
      </c>
      <c r="C21" s="37" t="s">
        <v>591</v>
      </c>
      <c r="D21" s="37"/>
      <c r="E21" s="34"/>
      <c r="F21" s="255">
        <v>0</v>
      </c>
      <c r="G21" s="255">
        <v>0</v>
      </c>
      <c r="H21" s="255">
        <v>0</v>
      </c>
      <c r="I21" s="255">
        <v>0</v>
      </c>
      <c r="J21" s="255">
        <v>0</v>
      </c>
      <c r="K21" s="255">
        <v>0</v>
      </c>
      <c r="L21" s="255">
        <v>0</v>
      </c>
      <c r="M21" s="256">
        <v>0</v>
      </c>
      <c r="N21" s="256">
        <v>0</v>
      </c>
      <c r="O21" s="256">
        <v>0</v>
      </c>
      <c r="P21" s="255">
        <v>0</v>
      </c>
      <c r="Q21" s="255">
        <v>0</v>
      </c>
      <c r="R21" s="255">
        <v>0</v>
      </c>
      <c r="S21" s="255">
        <v>0</v>
      </c>
      <c r="T21" s="252">
        <f t="shared" si="1"/>
        <v>0</v>
      </c>
      <c r="U21" s="255">
        <v>0</v>
      </c>
      <c r="V21" s="255">
        <v>0</v>
      </c>
    </row>
    <row r="22" spans="2:22" ht="26.25">
      <c r="B22" s="28" t="s">
        <v>90</v>
      </c>
      <c r="C22" s="22" t="s">
        <v>592</v>
      </c>
      <c r="D22" s="22"/>
      <c r="E22" s="34"/>
      <c r="F22" s="257">
        <f aca="true" t="shared" si="5" ref="F22:V22">SUM(F$23:F$24)</f>
        <v>0</v>
      </c>
      <c r="G22" s="257">
        <f t="shared" si="5"/>
        <v>0</v>
      </c>
      <c r="H22" s="257">
        <f t="shared" si="5"/>
        <v>0</v>
      </c>
      <c r="I22" s="257">
        <f t="shared" si="5"/>
        <v>0</v>
      </c>
      <c r="J22" s="257">
        <f t="shared" si="5"/>
        <v>0</v>
      </c>
      <c r="K22" s="257">
        <f t="shared" si="5"/>
        <v>0</v>
      </c>
      <c r="L22" s="257">
        <f t="shared" si="5"/>
        <v>0</v>
      </c>
      <c r="M22" s="258">
        <f t="shared" si="5"/>
        <v>0</v>
      </c>
      <c r="N22" s="258">
        <f t="shared" si="5"/>
        <v>0</v>
      </c>
      <c r="O22" s="258">
        <f t="shared" si="5"/>
        <v>0</v>
      </c>
      <c r="P22" s="257">
        <f t="shared" si="5"/>
        <v>0</v>
      </c>
      <c r="Q22" s="257">
        <f t="shared" si="5"/>
        <v>0</v>
      </c>
      <c r="R22" s="257">
        <f t="shared" si="5"/>
        <v>0</v>
      </c>
      <c r="S22" s="257">
        <f t="shared" si="5"/>
        <v>0</v>
      </c>
      <c r="T22" s="248">
        <f t="shared" si="1"/>
        <v>0</v>
      </c>
      <c r="U22" s="257">
        <f t="shared" si="5"/>
        <v>0</v>
      </c>
      <c r="V22" s="257">
        <f t="shared" si="5"/>
        <v>0</v>
      </c>
    </row>
    <row r="23" spans="2:22" ht="12.75">
      <c r="B23" s="28">
        <v>282</v>
      </c>
      <c r="C23" s="37" t="s">
        <v>590</v>
      </c>
      <c r="D23" s="37"/>
      <c r="E23" s="34"/>
      <c r="F23" s="255">
        <v>0</v>
      </c>
      <c r="G23" s="255">
        <v>0</v>
      </c>
      <c r="H23" s="255">
        <v>0</v>
      </c>
      <c r="I23" s="255">
        <v>0</v>
      </c>
      <c r="J23" s="255">
        <v>0</v>
      </c>
      <c r="K23" s="255">
        <v>0</v>
      </c>
      <c r="L23" s="255">
        <v>0</v>
      </c>
      <c r="M23" s="256">
        <v>0</v>
      </c>
      <c r="N23" s="256">
        <v>0</v>
      </c>
      <c r="O23" s="256">
        <v>0</v>
      </c>
      <c r="P23" s="255">
        <v>0</v>
      </c>
      <c r="Q23" s="255">
        <v>0</v>
      </c>
      <c r="R23" s="255">
        <v>0</v>
      </c>
      <c r="S23" s="255">
        <v>0</v>
      </c>
      <c r="T23" s="252">
        <f t="shared" si="1"/>
        <v>0</v>
      </c>
      <c r="U23" s="255">
        <v>0</v>
      </c>
      <c r="V23" s="255">
        <v>0</v>
      </c>
    </row>
    <row r="24" spans="2:22" ht="12.75">
      <c r="B24" s="28">
        <v>283</v>
      </c>
      <c r="C24" s="37" t="s">
        <v>591</v>
      </c>
      <c r="D24" s="37"/>
      <c r="E24" s="34"/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  <c r="L24" s="255">
        <v>0</v>
      </c>
      <c r="M24" s="256">
        <v>0</v>
      </c>
      <c r="N24" s="256">
        <v>0</v>
      </c>
      <c r="O24" s="256">
        <v>0</v>
      </c>
      <c r="P24" s="255">
        <v>0</v>
      </c>
      <c r="Q24" s="255">
        <v>0</v>
      </c>
      <c r="R24" s="255">
        <v>0</v>
      </c>
      <c r="S24" s="255">
        <v>0</v>
      </c>
      <c r="T24" s="252">
        <f t="shared" si="1"/>
        <v>0</v>
      </c>
      <c r="U24" s="255">
        <v>0</v>
      </c>
      <c r="V24" s="255">
        <v>0</v>
      </c>
    </row>
    <row r="25" spans="2:22" ht="12.75">
      <c r="B25" s="28" t="s">
        <v>91</v>
      </c>
      <c r="C25" s="36" t="s">
        <v>593</v>
      </c>
      <c r="D25" s="36"/>
      <c r="E25" s="34"/>
      <c r="F25" s="257">
        <f aca="true" t="shared" si="6" ref="F25:V25">SUM(F$26:F$27)</f>
        <v>0</v>
      </c>
      <c r="G25" s="257">
        <f t="shared" si="6"/>
        <v>0</v>
      </c>
      <c r="H25" s="257">
        <f t="shared" si="6"/>
        <v>0</v>
      </c>
      <c r="I25" s="257">
        <f t="shared" si="6"/>
        <v>0</v>
      </c>
      <c r="J25" s="257">
        <f t="shared" si="6"/>
        <v>0</v>
      </c>
      <c r="K25" s="257">
        <f t="shared" si="6"/>
        <v>0</v>
      </c>
      <c r="L25" s="257">
        <f t="shared" si="6"/>
        <v>0</v>
      </c>
      <c r="M25" s="258">
        <f t="shared" si="6"/>
        <v>0</v>
      </c>
      <c r="N25" s="258">
        <f t="shared" si="6"/>
        <v>0</v>
      </c>
      <c r="O25" s="258">
        <f t="shared" si="6"/>
        <v>0</v>
      </c>
      <c r="P25" s="257">
        <f t="shared" si="6"/>
        <v>0</v>
      </c>
      <c r="Q25" s="257">
        <f t="shared" si="6"/>
        <v>0</v>
      </c>
      <c r="R25" s="257">
        <f t="shared" si="6"/>
        <v>0</v>
      </c>
      <c r="S25" s="257">
        <f t="shared" si="6"/>
        <v>0</v>
      </c>
      <c r="T25" s="248">
        <f t="shared" si="1"/>
        <v>0</v>
      </c>
      <c r="U25" s="257">
        <f t="shared" si="6"/>
        <v>0</v>
      </c>
      <c r="V25" s="257">
        <f t="shared" si="6"/>
        <v>0</v>
      </c>
    </row>
    <row r="26" spans="2:22" ht="12.75">
      <c r="B26" s="28">
        <v>284</v>
      </c>
      <c r="C26" s="37" t="s">
        <v>594</v>
      </c>
      <c r="D26" s="37"/>
      <c r="E26" s="34"/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6">
        <v>0</v>
      </c>
      <c r="N26" s="256">
        <v>0</v>
      </c>
      <c r="O26" s="256">
        <v>0</v>
      </c>
      <c r="P26" s="255">
        <v>0</v>
      </c>
      <c r="Q26" s="255">
        <v>0</v>
      </c>
      <c r="R26" s="255">
        <v>0</v>
      </c>
      <c r="S26" s="255">
        <v>0</v>
      </c>
      <c r="T26" s="252">
        <f t="shared" si="1"/>
        <v>0</v>
      </c>
      <c r="U26" s="255">
        <v>0</v>
      </c>
      <c r="V26" s="255">
        <v>0</v>
      </c>
    </row>
    <row r="27" spans="2:22" ht="12.75">
      <c r="B27" s="28" t="s">
        <v>92</v>
      </c>
      <c r="C27" s="37" t="s">
        <v>595</v>
      </c>
      <c r="D27" s="37"/>
      <c r="E27" s="34"/>
      <c r="F27" s="255">
        <v>0</v>
      </c>
      <c r="G27" s="255">
        <v>0</v>
      </c>
      <c r="H27" s="255">
        <v>0</v>
      </c>
      <c r="I27" s="255">
        <v>0</v>
      </c>
      <c r="J27" s="255">
        <v>0</v>
      </c>
      <c r="K27" s="255">
        <v>0</v>
      </c>
      <c r="L27" s="255">
        <v>0</v>
      </c>
      <c r="M27" s="256">
        <v>0</v>
      </c>
      <c r="N27" s="256">
        <v>0</v>
      </c>
      <c r="O27" s="256">
        <v>0</v>
      </c>
      <c r="P27" s="255">
        <v>0</v>
      </c>
      <c r="Q27" s="255">
        <v>0</v>
      </c>
      <c r="R27" s="255">
        <v>0</v>
      </c>
      <c r="S27" s="255">
        <v>0</v>
      </c>
      <c r="T27" s="252">
        <f t="shared" si="1"/>
        <v>0</v>
      </c>
      <c r="U27" s="255">
        <v>0</v>
      </c>
      <c r="V27" s="255">
        <v>0</v>
      </c>
    </row>
    <row r="28" spans="2:22" ht="12.75">
      <c r="B28" s="25"/>
      <c r="E28" s="16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49"/>
      <c r="U28" s="259"/>
      <c r="V28" s="259"/>
    </row>
    <row r="29" spans="2:22" ht="12.75">
      <c r="B29" s="28" t="s">
        <v>94</v>
      </c>
      <c r="C29" s="33" t="s">
        <v>93</v>
      </c>
      <c r="D29" s="33"/>
      <c r="E29" s="23"/>
      <c r="F29" s="260">
        <f aca="true" t="shared" si="7" ref="F29:V29">SUM(F31,F34,F43,F46,F49,F50)</f>
        <v>0</v>
      </c>
      <c r="G29" s="260">
        <f t="shared" si="7"/>
        <v>0</v>
      </c>
      <c r="H29" s="260">
        <f t="shared" si="7"/>
        <v>0</v>
      </c>
      <c r="I29" s="260">
        <f t="shared" si="7"/>
        <v>0</v>
      </c>
      <c r="J29" s="260">
        <f t="shared" si="7"/>
        <v>0</v>
      </c>
      <c r="K29" s="260">
        <f t="shared" si="7"/>
        <v>0</v>
      </c>
      <c r="L29" s="260">
        <f t="shared" si="7"/>
        <v>0</v>
      </c>
      <c r="M29" s="261">
        <f t="shared" si="7"/>
        <v>0</v>
      </c>
      <c r="N29" s="261">
        <f t="shared" si="7"/>
        <v>0</v>
      </c>
      <c r="O29" s="261">
        <f t="shared" si="7"/>
        <v>0</v>
      </c>
      <c r="P29" s="260">
        <f t="shared" si="7"/>
        <v>0</v>
      </c>
      <c r="Q29" s="260">
        <f t="shared" si="7"/>
        <v>0</v>
      </c>
      <c r="R29" s="260">
        <f t="shared" si="7"/>
        <v>0</v>
      </c>
      <c r="S29" s="260">
        <f t="shared" si="7"/>
        <v>0</v>
      </c>
      <c r="T29" s="248">
        <f>SUM(V29-SUM(F29:S29))</f>
        <v>0</v>
      </c>
      <c r="U29" s="260">
        <f t="shared" si="7"/>
        <v>0</v>
      </c>
      <c r="V29" s="260">
        <f t="shared" si="7"/>
        <v>0</v>
      </c>
    </row>
    <row r="30" spans="2:22" ht="12.75">
      <c r="B30" s="25"/>
      <c r="E30" s="16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49"/>
      <c r="U30" s="259"/>
      <c r="V30" s="259"/>
    </row>
    <row r="31" spans="2:22" ht="12.75">
      <c r="B31" s="26">
        <v>29</v>
      </c>
      <c r="C31" s="12" t="s">
        <v>596</v>
      </c>
      <c r="D31" s="12"/>
      <c r="E31" s="20"/>
      <c r="F31" s="262">
        <f aca="true" t="shared" si="8" ref="F31:V31">SUM(F32:F33)</f>
        <v>0</v>
      </c>
      <c r="G31" s="262">
        <f t="shared" si="8"/>
        <v>0</v>
      </c>
      <c r="H31" s="262">
        <f t="shared" si="8"/>
        <v>0</v>
      </c>
      <c r="I31" s="262">
        <f t="shared" si="8"/>
        <v>0</v>
      </c>
      <c r="J31" s="262">
        <f t="shared" si="8"/>
        <v>0</v>
      </c>
      <c r="K31" s="262">
        <f t="shared" si="8"/>
        <v>0</v>
      </c>
      <c r="L31" s="262">
        <f t="shared" si="8"/>
        <v>0</v>
      </c>
      <c r="M31" s="263">
        <f t="shared" si="8"/>
        <v>0</v>
      </c>
      <c r="N31" s="263">
        <f t="shared" si="8"/>
        <v>0</v>
      </c>
      <c r="O31" s="263">
        <f t="shared" si="8"/>
        <v>0</v>
      </c>
      <c r="P31" s="262">
        <f t="shared" si="8"/>
        <v>0</v>
      </c>
      <c r="Q31" s="262">
        <f t="shared" si="8"/>
        <v>0</v>
      </c>
      <c r="R31" s="262">
        <f t="shared" si="8"/>
        <v>0</v>
      </c>
      <c r="S31" s="262">
        <f t="shared" si="8"/>
        <v>0</v>
      </c>
      <c r="T31" s="248">
        <f>SUM(V31-SUM(F31:S31))</f>
        <v>0</v>
      </c>
      <c r="U31" s="262">
        <f t="shared" si="8"/>
        <v>0</v>
      </c>
      <c r="V31" s="262">
        <f t="shared" si="8"/>
        <v>0</v>
      </c>
    </row>
    <row r="32" spans="2:22" ht="12.75">
      <c r="B32" s="28">
        <v>290</v>
      </c>
      <c r="C32" s="36" t="s">
        <v>597</v>
      </c>
      <c r="D32" s="36"/>
      <c r="E32" s="23"/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5">
        <v>0</v>
      </c>
      <c r="N32" s="265">
        <v>0</v>
      </c>
      <c r="O32" s="265">
        <v>0</v>
      </c>
      <c r="P32" s="264">
        <v>0</v>
      </c>
      <c r="Q32" s="264">
        <v>0</v>
      </c>
      <c r="R32" s="264">
        <v>0</v>
      </c>
      <c r="S32" s="264">
        <v>0</v>
      </c>
      <c r="T32" s="252">
        <f>SUM(V32-SUM(F32:S32))</f>
        <v>0</v>
      </c>
      <c r="U32" s="264">
        <v>0</v>
      </c>
      <c r="V32" s="264">
        <v>0</v>
      </c>
    </row>
    <row r="33" spans="2:22" ht="12.75">
      <c r="B33" s="28">
        <v>291</v>
      </c>
      <c r="C33" s="36" t="s">
        <v>598</v>
      </c>
      <c r="D33" s="36"/>
      <c r="E33" s="23"/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5">
        <v>0</v>
      </c>
      <c r="N33" s="265">
        <v>0</v>
      </c>
      <c r="O33" s="265">
        <v>0</v>
      </c>
      <c r="P33" s="264">
        <v>0</v>
      </c>
      <c r="Q33" s="264">
        <v>0</v>
      </c>
      <c r="R33" s="264">
        <v>0</v>
      </c>
      <c r="S33" s="264">
        <v>0</v>
      </c>
      <c r="T33" s="252">
        <f>SUM(V33-SUM(F33:S33))</f>
        <v>0</v>
      </c>
      <c r="U33" s="264">
        <v>0</v>
      </c>
      <c r="V33" s="264">
        <v>0</v>
      </c>
    </row>
    <row r="34" spans="2:22" ht="12.75">
      <c r="B34" s="26">
        <v>3</v>
      </c>
      <c r="C34" s="12" t="s">
        <v>599</v>
      </c>
      <c r="D34" s="12"/>
      <c r="E34" s="20"/>
      <c r="F34" s="262">
        <f aca="true" t="shared" si="9" ref="F34:V34">SUM(F35,F42)</f>
        <v>0</v>
      </c>
      <c r="G34" s="262">
        <f t="shared" si="9"/>
        <v>0</v>
      </c>
      <c r="H34" s="262">
        <f t="shared" si="9"/>
        <v>0</v>
      </c>
      <c r="I34" s="262">
        <f t="shared" si="9"/>
        <v>0</v>
      </c>
      <c r="J34" s="262">
        <f t="shared" si="9"/>
        <v>0</v>
      </c>
      <c r="K34" s="262">
        <f t="shared" si="9"/>
        <v>0</v>
      </c>
      <c r="L34" s="262">
        <f t="shared" si="9"/>
        <v>0</v>
      </c>
      <c r="M34" s="263">
        <f t="shared" si="9"/>
        <v>0</v>
      </c>
      <c r="N34" s="263">
        <f t="shared" si="9"/>
        <v>0</v>
      </c>
      <c r="O34" s="263">
        <f t="shared" si="9"/>
        <v>0</v>
      </c>
      <c r="P34" s="262">
        <f t="shared" si="9"/>
        <v>0</v>
      </c>
      <c r="Q34" s="262">
        <f t="shared" si="9"/>
        <v>0</v>
      </c>
      <c r="R34" s="262">
        <f t="shared" si="9"/>
        <v>0</v>
      </c>
      <c r="S34" s="262">
        <f t="shared" si="9"/>
        <v>0</v>
      </c>
      <c r="T34" s="248">
        <f>SUM(V34-SUM(F34:S34))</f>
        <v>0</v>
      </c>
      <c r="U34" s="262">
        <f t="shared" si="9"/>
        <v>0</v>
      </c>
      <c r="V34" s="262">
        <f t="shared" si="9"/>
        <v>0</v>
      </c>
    </row>
    <row r="35" spans="2:22" ht="12.75">
      <c r="B35" s="28" t="s">
        <v>95</v>
      </c>
      <c r="C35" s="36" t="s">
        <v>600</v>
      </c>
      <c r="D35" s="36"/>
      <c r="E35" s="23"/>
      <c r="F35" s="266">
        <f aca="true" t="shared" si="10" ref="F35:V35">SUM(F36:F41)</f>
        <v>0</v>
      </c>
      <c r="G35" s="266">
        <f t="shared" si="10"/>
        <v>0</v>
      </c>
      <c r="H35" s="266">
        <f t="shared" si="10"/>
        <v>0</v>
      </c>
      <c r="I35" s="266">
        <f t="shared" si="10"/>
        <v>0</v>
      </c>
      <c r="J35" s="266">
        <f t="shared" si="10"/>
        <v>0</v>
      </c>
      <c r="K35" s="266">
        <f t="shared" si="10"/>
        <v>0</v>
      </c>
      <c r="L35" s="266">
        <f t="shared" si="10"/>
        <v>0</v>
      </c>
      <c r="M35" s="267">
        <f t="shared" si="10"/>
        <v>0</v>
      </c>
      <c r="N35" s="267">
        <f t="shared" si="10"/>
        <v>0</v>
      </c>
      <c r="O35" s="267">
        <f t="shared" si="10"/>
        <v>0</v>
      </c>
      <c r="P35" s="266">
        <f t="shared" si="10"/>
        <v>0</v>
      </c>
      <c r="Q35" s="266">
        <f t="shared" si="10"/>
        <v>0</v>
      </c>
      <c r="R35" s="266">
        <f t="shared" si="10"/>
        <v>0</v>
      </c>
      <c r="S35" s="266">
        <f t="shared" si="10"/>
        <v>0</v>
      </c>
      <c r="T35" s="248">
        <f>SUM(V35-SUM(F35:S35))</f>
        <v>0</v>
      </c>
      <c r="U35" s="266">
        <f t="shared" si="10"/>
        <v>0</v>
      </c>
      <c r="V35" s="266">
        <f t="shared" si="10"/>
        <v>0</v>
      </c>
    </row>
    <row r="36" spans="2:22" ht="12.75">
      <c r="B36" s="28" t="s">
        <v>96</v>
      </c>
      <c r="C36" s="37" t="s">
        <v>601</v>
      </c>
      <c r="D36" s="37"/>
      <c r="E36" s="23"/>
      <c r="F36" s="264">
        <v>0</v>
      </c>
      <c r="G36" s="264">
        <v>0</v>
      </c>
      <c r="H36" s="264">
        <v>0</v>
      </c>
      <c r="I36" s="264">
        <v>0</v>
      </c>
      <c r="J36" s="264">
        <v>0</v>
      </c>
      <c r="K36" s="264">
        <v>0</v>
      </c>
      <c r="L36" s="264">
        <v>0</v>
      </c>
      <c r="M36" s="265">
        <v>0</v>
      </c>
      <c r="N36" s="265">
        <v>0</v>
      </c>
      <c r="O36" s="265">
        <v>0</v>
      </c>
      <c r="P36" s="264">
        <v>0</v>
      </c>
      <c r="Q36" s="264">
        <v>0</v>
      </c>
      <c r="R36" s="264">
        <v>0</v>
      </c>
      <c r="S36" s="264">
        <v>0</v>
      </c>
      <c r="T36" s="252">
        <f aca="true" t="shared" si="11" ref="T36:T42">SUM(V36-SUM(F36:S36))</f>
        <v>0</v>
      </c>
      <c r="U36" s="264">
        <v>0</v>
      </c>
      <c r="V36" s="264">
        <v>0</v>
      </c>
    </row>
    <row r="37" spans="2:22" ht="12.75">
      <c r="B37" s="28">
        <v>32</v>
      </c>
      <c r="C37" s="37" t="s">
        <v>602</v>
      </c>
      <c r="D37" s="37"/>
      <c r="E37" s="23"/>
      <c r="F37" s="264">
        <v>0</v>
      </c>
      <c r="G37" s="264">
        <v>0</v>
      </c>
      <c r="H37" s="264">
        <v>0</v>
      </c>
      <c r="I37" s="264">
        <v>0</v>
      </c>
      <c r="J37" s="264">
        <v>0</v>
      </c>
      <c r="K37" s="264">
        <v>0</v>
      </c>
      <c r="L37" s="264">
        <v>0</v>
      </c>
      <c r="M37" s="265">
        <v>0</v>
      </c>
      <c r="N37" s="265">
        <v>0</v>
      </c>
      <c r="O37" s="265">
        <v>0</v>
      </c>
      <c r="P37" s="264">
        <v>0</v>
      </c>
      <c r="Q37" s="264">
        <v>0</v>
      </c>
      <c r="R37" s="264">
        <v>0</v>
      </c>
      <c r="S37" s="264">
        <v>0</v>
      </c>
      <c r="T37" s="252">
        <f t="shared" si="11"/>
        <v>0</v>
      </c>
      <c r="U37" s="264">
        <v>0</v>
      </c>
      <c r="V37" s="264">
        <v>0</v>
      </c>
    </row>
    <row r="38" spans="2:22" ht="12.75">
      <c r="B38" s="28">
        <v>33</v>
      </c>
      <c r="C38" s="37" t="s">
        <v>603</v>
      </c>
      <c r="D38" s="37"/>
      <c r="E38" s="23"/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65">
        <v>0</v>
      </c>
      <c r="N38" s="265">
        <v>0</v>
      </c>
      <c r="O38" s="265">
        <v>0</v>
      </c>
      <c r="P38" s="264">
        <v>0</v>
      </c>
      <c r="Q38" s="264">
        <v>0</v>
      </c>
      <c r="R38" s="264">
        <v>0</v>
      </c>
      <c r="S38" s="264">
        <v>0</v>
      </c>
      <c r="T38" s="252">
        <f t="shared" si="11"/>
        <v>0</v>
      </c>
      <c r="U38" s="264">
        <v>0</v>
      </c>
      <c r="V38" s="264">
        <v>0</v>
      </c>
    </row>
    <row r="39" spans="2:22" ht="12.75">
      <c r="B39" s="28">
        <v>34</v>
      </c>
      <c r="C39" s="37" t="s">
        <v>604</v>
      </c>
      <c r="D39" s="37"/>
      <c r="E39" s="23"/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5">
        <v>0</v>
      </c>
      <c r="N39" s="265">
        <v>0</v>
      </c>
      <c r="O39" s="265">
        <v>0</v>
      </c>
      <c r="P39" s="264">
        <v>0</v>
      </c>
      <c r="Q39" s="264">
        <v>0</v>
      </c>
      <c r="R39" s="264">
        <v>0</v>
      </c>
      <c r="S39" s="264">
        <v>0</v>
      </c>
      <c r="T39" s="252">
        <f t="shared" si="11"/>
        <v>0</v>
      </c>
      <c r="U39" s="264">
        <v>0</v>
      </c>
      <c r="V39" s="264">
        <v>0</v>
      </c>
    </row>
    <row r="40" spans="2:22" ht="12.75">
      <c r="B40" s="28">
        <v>35</v>
      </c>
      <c r="C40" s="37" t="s">
        <v>605</v>
      </c>
      <c r="D40" s="37"/>
      <c r="E40" s="23"/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65">
        <v>0</v>
      </c>
      <c r="N40" s="265">
        <v>0</v>
      </c>
      <c r="O40" s="265">
        <v>0</v>
      </c>
      <c r="P40" s="264">
        <v>0</v>
      </c>
      <c r="Q40" s="264">
        <v>0</v>
      </c>
      <c r="R40" s="264">
        <v>0</v>
      </c>
      <c r="S40" s="264">
        <v>0</v>
      </c>
      <c r="T40" s="252">
        <f t="shared" si="11"/>
        <v>0</v>
      </c>
      <c r="U40" s="264">
        <v>0</v>
      </c>
      <c r="V40" s="264">
        <v>0</v>
      </c>
    </row>
    <row r="41" spans="2:22" ht="12.75">
      <c r="B41" s="28">
        <v>36</v>
      </c>
      <c r="C41" s="37" t="s">
        <v>606</v>
      </c>
      <c r="D41" s="37"/>
      <c r="E41" s="23"/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5">
        <v>0</v>
      </c>
      <c r="N41" s="265">
        <v>0</v>
      </c>
      <c r="O41" s="265">
        <v>0</v>
      </c>
      <c r="P41" s="264">
        <v>0</v>
      </c>
      <c r="Q41" s="264">
        <v>0</v>
      </c>
      <c r="R41" s="264">
        <v>0</v>
      </c>
      <c r="S41" s="264">
        <v>0</v>
      </c>
      <c r="T41" s="252">
        <f t="shared" si="11"/>
        <v>0</v>
      </c>
      <c r="U41" s="264">
        <v>0</v>
      </c>
      <c r="V41" s="264">
        <v>0</v>
      </c>
    </row>
    <row r="42" spans="2:22" ht="12.75">
      <c r="B42" s="28">
        <v>37</v>
      </c>
      <c r="C42" s="36" t="s">
        <v>607</v>
      </c>
      <c r="D42" s="36"/>
      <c r="E42" s="23"/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5">
        <v>0</v>
      </c>
      <c r="N42" s="265">
        <v>0</v>
      </c>
      <c r="O42" s="265">
        <v>0</v>
      </c>
      <c r="P42" s="264">
        <v>0</v>
      </c>
      <c r="Q42" s="264">
        <v>0</v>
      </c>
      <c r="R42" s="264">
        <v>0</v>
      </c>
      <c r="S42" s="264">
        <v>0</v>
      </c>
      <c r="T42" s="252">
        <f t="shared" si="11"/>
        <v>0</v>
      </c>
      <c r="U42" s="264">
        <v>0</v>
      </c>
      <c r="V42" s="264">
        <v>0</v>
      </c>
    </row>
    <row r="43" spans="2:22" ht="12.75">
      <c r="B43" s="26" t="s">
        <v>97</v>
      </c>
      <c r="C43" s="12" t="s">
        <v>608</v>
      </c>
      <c r="D43" s="12"/>
      <c r="E43" s="20"/>
      <c r="F43" s="262">
        <f aca="true" t="shared" si="12" ref="F43:V43">SUM(F44:F45)</f>
        <v>0</v>
      </c>
      <c r="G43" s="262">
        <f t="shared" si="12"/>
        <v>0</v>
      </c>
      <c r="H43" s="262">
        <f t="shared" si="12"/>
        <v>0</v>
      </c>
      <c r="I43" s="262">
        <f t="shared" si="12"/>
        <v>0</v>
      </c>
      <c r="J43" s="262">
        <f t="shared" si="12"/>
        <v>0</v>
      </c>
      <c r="K43" s="262">
        <f t="shared" si="12"/>
        <v>0</v>
      </c>
      <c r="L43" s="262">
        <f t="shared" si="12"/>
        <v>0</v>
      </c>
      <c r="M43" s="263">
        <f t="shared" si="12"/>
        <v>0</v>
      </c>
      <c r="N43" s="263">
        <f t="shared" si="12"/>
        <v>0</v>
      </c>
      <c r="O43" s="263">
        <f t="shared" si="12"/>
        <v>0</v>
      </c>
      <c r="P43" s="262">
        <f t="shared" si="12"/>
        <v>0</v>
      </c>
      <c r="Q43" s="262">
        <f t="shared" si="12"/>
        <v>0</v>
      </c>
      <c r="R43" s="262">
        <f t="shared" si="12"/>
        <v>0</v>
      </c>
      <c r="S43" s="262">
        <f t="shared" si="12"/>
        <v>0</v>
      </c>
      <c r="T43" s="248">
        <f aca="true" t="shared" si="13" ref="T43:T50">SUM(V43-SUM(F43:S43))</f>
        <v>0</v>
      </c>
      <c r="U43" s="262">
        <f t="shared" si="12"/>
        <v>0</v>
      </c>
      <c r="V43" s="262">
        <f t="shared" si="12"/>
        <v>0</v>
      </c>
    </row>
    <row r="44" spans="2:22" ht="12.75">
      <c r="B44" s="28">
        <v>40</v>
      </c>
      <c r="C44" s="36" t="s">
        <v>597</v>
      </c>
      <c r="D44" s="36"/>
      <c r="E44" s="23"/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5">
        <v>0</v>
      </c>
      <c r="N44" s="265">
        <v>0</v>
      </c>
      <c r="O44" s="265">
        <v>0</v>
      </c>
      <c r="P44" s="264">
        <v>0</v>
      </c>
      <c r="Q44" s="264">
        <v>0</v>
      </c>
      <c r="R44" s="264">
        <v>0</v>
      </c>
      <c r="S44" s="264">
        <v>0</v>
      </c>
      <c r="T44" s="252">
        <f t="shared" si="13"/>
        <v>0</v>
      </c>
      <c r="U44" s="264">
        <v>0</v>
      </c>
      <c r="V44" s="264">
        <v>0</v>
      </c>
    </row>
    <row r="45" spans="2:22" ht="12.75">
      <c r="B45" s="28">
        <v>41</v>
      </c>
      <c r="C45" s="36" t="s">
        <v>598</v>
      </c>
      <c r="D45" s="36"/>
      <c r="E45" s="23"/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5">
        <v>0</v>
      </c>
      <c r="N45" s="265">
        <v>0</v>
      </c>
      <c r="O45" s="265">
        <v>0</v>
      </c>
      <c r="P45" s="264">
        <v>0</v>
      </c>
      <c r="Q45" s="264">
        <v>0</v>
      </c>
      <c r="R45" s="264">
        <v>0</v>
      </c>
      <c r="S45" s="264">
        <v>0</v>
      </c>
      <c r="T45" s="252">
        <f t="shared" si="13"/>
        <v>0</v>
      </c>
      <c r="U45" s="264">
        <v>0</v>
      </c>
      <c r="V45" s="264">
        <v>0</v>
      </c>
    </row>
    <row r="46" spans="2:22" ht="12.75">
      <c r="B46" s="26" t="s">
        <v>98</v>
      </c>
      <c r="C46" s="12" t="s">
        <v>609</v>
      </c>
      <c r="D46" s="12"/>
      <c r="E46" s="20"/>
      <c r="F46" s="262">
        <f aca="true" t="shared" si="14" ref="F46:V46">SUM(F47:F48)</f>
        <v>0</v>
      </c>
      <c r="G46" s="262">
        <f t="shared" si="14"/>
        <v>0</v>
      </c>
      <c r="H46" s="262">
        <f t="shared" si="14"/>
        <v>0</v>
      </c>
      <c r="I46" s="262">
        <f t="shared" si="14"/>
        <v>0</v>
      </c>
      <c r="J46" s="262">
        <f t="shared" si="14"/>
        <v>0</v>
      </c>
      <c r="K46" s="262">
        <f t="shared" si="14"/>
        <v>0</v>
      </c>
      <c r="L46" s="262">
        <f t="shared" si="14"/>
        <v>0</v>
      </c>
      <c r="M46" s="263">
        <f t="shared" si="14"/>
        <v>0</v>
      </c>
      <c r="N46" s="263">
        <f t="shared" si="14"/>
        <v>0</v>
      </c>
      <c r="O46" s="263">
        <f t="shared" si="14"/>
        <v>0</v>
      </c>
      <c r="P46" s="262">
        <f t="shared" si="14"/>
        <v>0</v>
      </c>
      <c r="Q46" s="262">
        <f t="shared" si="14"/>
        <v>0</v>
      </c>
      <c r="R46" s="262">
        <f t="shared" si="14"/>
        <v>0</v>
      </c>
      <c r="S46" s="262">
        <f t="shared" si="14"/>
        <v>0</v>
      </c>
      <c r="T46" s="248">
        <f t="shared" si="13"/>
        <v>0</v>
      </c>
      <c r="U46" s="262">
        <f t="shared" si="14"/>
        <v>0</v>
      </c>
      <c r="V46" s="262">
        <f t="shared" si="14"/>
        <v>0</v>
      </c>
    </row>
    <row r="47" spans="2:22" ht="12.75">
      <c r="B47" s="28">
        <v>50</v>
      </c>
      <c r="C47" s="36" t="s">
        <v>610</v>
      </c>
      <c r="D47" s="36"/>
      <c r="E47" s="23"/>
      <c r="F47" s="264">
        <v>0</v>
      </c>
      <c r="G47" s="264">
        <v>0</v>
      </c>
      <c r="H47" s="264">
        <v>0</v>
      </c>
      <c r="I47" s="264">
        <v>0</v>
      </c>
      <c r="J47" s="264">
        <v>0</v>
      </c>
      <c r="K47" s="264">
        <v>0</v>
      </c>
      <c r="L47" s="264">
        <v>0</v>
      </c>
      <c r="M47" s="265">
        <v>0</v>
      </c>
      <c r="N47" s="265">
        <v>0</v>
      </c>
      <c r="O47" s="265">
        <v>0</v>
      </c>
      <c r="P47" s="264">
        <v>0</v>
      </c>
      <c r="Q47" s="264">
        <v>0</v>
      </c>
      <c r="R47" s="264">
        <v>0</v>
      </c>
      <c r="S47" s="264">
        <v>0</v>
      </c>
      <c r="T47" s="252">
        <f t="shared" si="13"/>
        <v>0</v>
      </c>
      <c r="U47" s="264">
        <v>0</v>
      </c>
      <c r="V47" s="264">
        <v>0</v>
      </c>
    </row>
    <row r="48" spans="2:22" ht="12.75">
      <c r="B48" s="28" t="s">
        <v>99</v>
      </c>
      <c r="C48" s="36" t="s">
        <v>611</v>
      </c>
      <c r="D48" s="36"/>
      <c r="E48" s="23"/>
      <c r="F48" s="264">
        <v>0</v>
      </c>
      <c r="G48" s="264">
        <v>0</v>
      </c>
      <c r="H48" s="264">
        <v>0</v>
      </c>
      <c r="I48" s="264">
        <v>0</v>
      </c>
      <c r="J48" s="264">
        <v>0</v>
      </c>
      <c r="K48" s="264">
        <v>0</v>
      </c>
      <c r="L48" s="264">
        <v>0</v>
      </c>
      <c r="M48" s="265">
        <v>0</v>
      </c>
      <c r="N48" s="265">
        <v>0</v>
      </c>
      <c r="O48" s="265">
        <v>0</v>
      </c>
      <c r="P48" s="264">
        <v>0</v>
      </c>
      <c r="Q48" s="264">
        <v>0</v>
      </c>
      <c r="R48" s="264">
        <v>0</v>
      </c>
      <c r="S48" s="264">
        <v>0</v>
      </c>
      <c r="T48" s="252">
        <f t="shared" si="13"/>
        <v>0</v>
      </c>
      <c r="U48" s="264">
        <v>0</v>
      </c>
      <c r="V48" s="264">
        <v>0</v>
      </c>
    </row>
    <row r="49" spans="2:22" ht="12.75">
      <c r="B49" s="26" t="s">
        <v>100</v>
      </c>
      <c r="C49" s="12" t="s">
        <v>612</v>
      </c>
      <c r="D49" s="12"/>
      <c r="E49" s="20"/>
      <c r="F49" s="268">
        <v>0</v>
      </c>
      <c r="G49" s="268">
        <v>0</v>
      </c>
      <c r="H49" s="268">
        <v>0</v>
      </c>
      <c r="I49" s="268">
        <v>0</v>
      </c>
      <c r="J49" s="268">
        <v>0</v>
      </c>
      <c r="K49" s="268">
        <v>0</v>
      </c>
      <c r="L49" s="268">
        <v>0</v>
      </c>
      <c r="M49" s="269">
        <v>0</v>
      </c>
      <c r="N49" s="269">
        <v>0</v>
      </c>
      <c r="O49" s="269">
        <v>0</v>
      </c>
      <c r="P49" s="268">
        <v>0</v>
      </c>
      <c r="Q49" s="268">
        <v>0</v>
      </c>
      <c r="R49" s="268">
        <v>0</v>
      </c>
      <c r="S49" s="268">
        <v>0</v>
      </c>
      <c r="T49" s="252">
        <f t="shared" si="13"/>
        <v>0</v>
      </c>
      <c r="U49" s="268">
        <v>0</v>
      </c>
      <c r="V49" s="268">
        <v>0</v>
      </c>
    </row>
    <row r="50" spans="2:22" ht="12.75">
      <c r="B50" s="26" t="s">
        <v>101</v>
      </c>
      <c r="C50" s="12" t="s">
        <v>613</v>
      </c>
      <c r="D50" s="12"/>
      <c r="E50" s="20"/>
      <c r="F50" s="268">
        <v>0</v>
      </c>
      <c r="G50" s="268">
        <v>0</v>
      </c>
      <c r="H50" s="268">
        <v>0</v>
      </c>
      <c r="I50" s="268">
        <v>0</v>
      </c>
      <c r="J50" s="268">
        <v>0</v>
      </c>
      <c r="K50" s="268">
        <v>0</v>
      </c>
      <c r="L50" s="268">
        <v>0</v>
      </c>
      <c r="M50" s="269">
        <v>0</v>
      </c>
      <c r="N50" s="269">
        <v>0</v>
      </c>
      <c r="O50" s="269">
        <v>0</v>
      </c>
      <c r="P50" s="268">
        <v>0</v>
      </c>
      <c r="Q50" s="268">
        <v>0</v>
      </c>
      <c r="R50" s="268">
        <v>0</v>
      </c>
      <c r="S50" s="268">
        <v>0</v>
      </c>
      <c r="T50" s="252">
        <f t="shared" si="13"/>
        <v>0</v>
      </c>
      <c r="U50" s="268">
        <v>0</v>
      </c>
      <c r="V50" s="268">
        <v>0</v>
      </c>
    </row>
    <row r="51" spans="2:22" ht="12.75">
      <c r="B51" s="25"/>
      <c r="E51" s="16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</row>
    <row r="52" spans="1:22" s="186" customFormat="1" ht="12.75">
      <c r="A52" s="8"/>
      <c r="B52" s="26" t="s">
        <v>102</v>
      </c>
      <c r="C52" s="33" t="s">
        <v>746</v>
      </c>
      <c r="D52" s="33"/>
      <c r="E52" s="20"/>
      <c r="F52" s="262">
        <f>SUM(F6,F8,F29)</f>
        <v>0</v>
      </c>
      <c r="G52" s="262">
        <f aca="true" t="shared" si="15" ref="G52:S52">SUM(G6,G8,G29)</f>
        <v>0</v>
      </c>
      <c r="H52" s="262">
        <f t="shared" si="15"/>
        <v>0</v>
      </c>
      <c r="I52" s="262">
        <f t="shared" si="15"/>
        <v>0</v>
      </c>
      <c r="J52" s="262">
        <f t="shared" si="15"/>
        <v>0</v>
      </c>
      <c r="K52" s="262">
        <f t="shared" si="15"/>
        <v>0</v>
      </c>
      <c r="L52" s="262">
        <f t="shared" si="15"/>
        <v>0</v>
      </c>
      <c r="M52" s="263">
        <f t="shared" si="15"/>
        <v>0</v>
      </c>
      <c r="N52" s="263">
        <f t="shared" si="15"/>
        <v>0</v>
      </c>
      <c r="O52" s="263">
        <f t="shared" si="15"/>
        <v>0</v>
      </c>
      <c r="P52" s="262">
        <f t="shared" si="15"/>
        <v>0</v>
      </c>
      <c r="Q52" s="262">
        <f t="shared" si="15"/>
        <v>0</v>
      </c>
      <c r="R52" s="262">
        <f t="shared" si="15"/>
        <v>0</v>
      </c>
      <c r="S52" s="262">
        <f t="shared" si="15"/>
        <v>0</v>
      </c>
      <c r="T52" s="248">
        <f>SUM(V52-SUM(F52:S52))</f>
        <v>0</v>
      </c>
      <c r="U52" s="262">
        <f>SUM(U6,U8,U29)</f>
        <v>0</v>
      </c>
      <c r="V52" s="262">
        <f>SUM(V6,V8,V29)</f>
        <v>0</v>
      </c>
    </row>
    <row r="53" spans="2:22" ht="12.75">
      <c r="B53" s="25"/>
      <c r="E53" s="16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</row>
    <row r="54" spans="2:22" ht="12.75">
      <c r="B54" s="25"/>
      <c r="E54" s="16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</row>
    <row r="55" spans="2:22" ht="12.75">
      <c r="B55" s="25"/>
      <c r="E55" s="16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</row>
    <row r="56" spans="2:22" ht="15">
      <c r="B56" s="25"/>
      <c r="C56" s="31" t="s">
        <v>103</v>
      </c>
      <c r="D56" s="185"/>
      <c r="E56" s="16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</row>
    <row r="57" spans="2:22" ht="12.75">
      <c r="B57" s="25"/>
      <c r="E57" s="16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</row>
    <row r="58" spans="2:22" ht="12.75">
      <c r="B58" s="25"/>
      <c r="E58" s="16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</row>
    <row r="59" spans="2:22" ht="12.75">
      <c r="B59" s="28" t="s">
        <v>105</v>
      </c>
      <c r="C59" s="33" t="s">
        <v>104</v>
      </c>
      <c r="D59" s="33"/>
      <c r="E59" s="23"/>
      <c r="F59" s="266">
        <f>SUM(F61,F68,F69,F78,F79)-F80</f>
        <v>0</v>
      </c>
      <c r="G59" s="266">
        <f aca="true" t="shared" si="16" ref="G59:S59">SUM(G61,G68,G69,G78,G79)-G80</f>
        <v>0</v>
      </c>
      <c r="H59" s="266">
        <f t="shared" si="16"/>
        <v>0</v>
      </c>
      <c r="I59" s="266">
        <f t="shared" si="16"/>
        <v>0</v>
      </c>
      <c r="J59" s="266">
        <f t="shared" si="16"/>
        <v>0</v>
      </c>
      <c r="K59" s="266">
        <f t="shared" si="16"/>
        <v>0</v>
      </c>
      <c r="L59" s="266">
        <f t="shared" si="16"/>
        <v>0</v>
      </c>
      <c r="M59" s="267">
        <f t="shared" si="16"/>
        <v>0</v>
      </c>
      <c r="N59" s="267">
        <f t="shared" si="16"/>
        <v>0</v>
      </c>
      <c r="O59" s="267">
        <f t="shared" si="16"/>
        <v>0</v>
      </c>
      <c r="P59" s="266">
        <f t="shared" si="16"/>
        <v>0</v>
      </c>
      <c r="Q59" s="266">
        <f t="shared" si="16"/>
        <v>0</v>
      </c>
      <c r="R59" s="266">
        <f t="shared" si="16"/>
        <v>0</v>
      </c>
      <c r="S59" s="266">
        <f t="shared" si="16"/>
        <v>0</v>
      </c>
      <c r="T59" s="248">
        <f>SUM(V59-SUM(F59:S59))</f>
        <v>0</v>
      </c>
      <c r="U59" s="266">
        <f>SUM(U61,U68,U69,U78,U79)-U80</f>
        <v>0</v>
      </c>
      <c r="V59" s="266">
        <f>SUM(V61,V68,V69,V78,V79)-V80</f>
        <v>0</v>
      </c>
    </row>
    <row r="60" spans="2:22" ht="12.75">
      <c r="B60" s="25"/>
      <c r="E60" s="16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</row>
    <row r="61" spans="1:22" s="186" customFormat="1" ht="12.75">
      <c r="A61" s="8"/>
      <c r="B61" s="26" t="s">
        <v>780</v>
      </c>
      <c r="C61" s="12" t="s">
        <v>781</v>
      </c>
      <c r="D61" s="12"/>
      <c r="E61" s="20"/>
      <c r="F61" s="262">
        <f>F62+F65</f>
        <v>0</v>
      </c>
      <c r="G61" s="262">
        <f aca="true" t="shared" si="17" ref="G61:S61">G62+G65</f>
        <v>0</v>
      </c>
      <c r="H61" s="262">
        <f t="shared" si="17"/>
        <v>0</v>
      </c>
      <c r="I61" s="262">
        <f t="shared" si="17"/>
        <v>0</v>
      </c>
      <c r="J61" s="262">
        <f t="shared" si="17"/>
        <v>0</v>
      </c>
      <c r="K61" s="262">
        <f t="shared" si="17"/>
        <v>0</v>
      </c>
      <c r="L61" s="262">
        <f t="shared" si="17"/>
        <v>0</v>
      </c>
      <c r="M61" s="263">
        <f t="shared" si="17"/>
        <v>0</v>
      </c>
      <c r="N61" s="263">
        <f t="shared" si="17"/>
        <v>0</v>
      </c>
      <c r="O61" s="263">
        <f t="shared" si="17"/>
        <v>0</v>
      </c>
      <c r="P61" s="262">
        <f t="shared" si="17"/>
        <v>0</v>
      </c>
      <c r="Q61" s="262">
        <f t="shared" si="17"/>
        <v>0</v>
      </c>
      <c r="R61" s="262">
        <f t="shared" si="17"/>
        <v>0</v>
      </c>
      <c r="S61" s="262">
        <f t="shared" si="17"/>
        <v>0</v>
      </c>
      <c r="T61" s="248">
        <f>SUM(V61-SUM(F61:S61))</f>
        <v>0</v>
      </c>
      <c r="U61" s="262">
        <f>U62+U65</f>
        <v>0</v>
      </c>
      <c r="V61" s="262">
        <f>V62+V65</f>
        <v>0</v>
      </c>
    </row>
    <row r="62" spans="1:22" s="186" customFormat="1" ht="12.75">
      <c r="A62" s="8"/>
      <c r="B62" s="27">
        <v>10</v>
      </c>
      <c r="C62" s="308" t="s">
        <v>614</v>
      </c>
      <c r="D62" s="12"/>
      <c r="E62" s="20"/>
      <c r="F62" s="266">
        <f>F63-F64</f>
        <v>0</v>
      </c>
      <c r="G62" s="266">
        <f aca="true" t="shared" si="18" ref="G62:S62">G63-G64</f>
        <v>0</v>
      </c>
      <c r="H62" s="266">
        <f t="shared" si="18"/>
        <v>0</v>
      </c>
      <c r="I62" s="266">
        <f t="shared" si="18"/>
        <v>0</v>
      </c>
      <c r="J62" s="266">
        <f t="shared" si="18"/>
        <v>0</v>
      </c>
      <c r="K62" s="266">
        <f t="shared" si="18"/>
        <v>0</v>
      </c>
      <c r="L62" s="266">
        <f t="shared" si="18"/>
        <v>0</v>
      </c>
      <c r="M62" s="267">
        <f t="shared" si="18"/>
        <v>0</v>
      </c>
      <c r="N62" s="267">
        <f t="shared" si="18"/>
        <v>0</v>
      </c>
      <c r="O62" s="267">
        <f t="shared" si="18"/>
        <v>0</v>
      </c>
      <c r="P62" s="266">
        <f t="shared" si="18"/>
        <v>0</v>
      </c>
      <c r="Q62" s="266">
        <f t="shared" si="18"/>
        <v>0</v>
      </c>
      <c r="R62" s="266">
        <f t="shared" si="18"/>
        <v>0</v>
      </c>
      <c r="S62" s="266">
        <f t="shared" si="18"/>
        <v>0</v>
      </c>
      <c r="T62" s="248">
        <f aca="true" t="shared" si="19" ref="T62:T70">SUM(V62-SUM(F62:S62))</f>
        <v>0</v>
      </c>
      <c r="U62" s="266">
        <f>U63-U64</f>
        <v>0</v>
      </c>
      <c r="V62" s="266">
        <f>V63-V64</f>
        <v>0</v>
      </c>
    </row>
    <row r="63" spans="1:22" s="186" customFormat="1" ht="12.75">
      <c r="A63" s="8"/>
      <c r="B63" s="28" t="s">
        <v>106</v>
      </c>
      <c r="C63" s="37" t="s">
        <v>615</v>
      </c>
      <c r="D63" s="36"/>
      <c r="E63" s="23"/>
      <c r="F63" s="264">
        <v>0</v>
      </c>
      <c r="G63" s="264">
        <v>0</v>
      </c>
      <c r="H63" s="264">
        <v>0</v>
      </c>
      <c r="I63" s="264">
        <v>0</v>
      </c>
      <c r="J63" s="264">
        <v>0</v>
      </c>
      <c r="K63" s="264">
        <v>0</v>
      </c>
      <c r="L63" s="264">
        <v>0</v>
      </c>
      <c r="M63" s="265">
        <v>0</v>
      </c>
      <c r="N63" s="265">
        <v>0</v>
      </c>
      <c r="O63" s="265">
        <v>0</v>
      </c>
      <c r="P63" s="264">
        <v>0</v>
      </c>
      <c r="Q63" s="264">
        <v>0</v>
      </c>
      <c r="R63" s="264">
        <v>0</v>
      </c>
      <c r="S63" s="264">
        <v>0</v>
      </c>
      <c r="T63" s="252">
        <f t="shared" si="19"/>
        <v>0</v>
      </c>
      <c r="U63" s="264">
        <v>0</v>
      </c>
      <c r="V63" s="264">
        <v>0</v>
      </c>
    </row>
    <row r="64" spans="1:22" s="186" customFormat="1" ht="12.75">
      <c r="A64" s="8"/>
      <c r="B64" s="28" t="s">
        <v>107</v>
      </c>
      <c r="C64" s="37" t="s">
        <v>681</v>
      </c>
      <c r="D64" s="36"/>
      <c r="E64" s="23"/>
      <c r="F64" s="264">
        <v>0</v>
      </c>
      <c r="G64" s="264">
        <v>0</v>
      </c>
      <c r="H64" s="264">
        <v>0</v>
      </c>
      <c r="I64" s="264">
        <v>0</v>
      </c>
      <c r="J64" s="264">
        <v>0</v>
      </c>
      <c r="K64" s="264">
        <v>0</v>
      </c>
      <c r="L64" s="264">
        <v>0</v>
      </c>
      <c r="M64" s="265">
        <v>0</v>
      </c>
      <c r="N64" s="265">
        <v>0</v>
      </c>
      <c r="O64" s="265">
        <v>0</v>
      </c>
      <c r="P64" s="264">
        <v>0</v>
      </c>
      <c r="Q64" s="264">
        <v>0</v>
      </c>
      <c r="R64" s="264">
        <v>0</v>
      </c>
      <c r="S64" s="264">
        <v>0</v>
      </c>
      <c r="T64" s="252">
        <f t="shared" si="19"/>
        <v>0</v>
      </c>
      <c r="U64" s="264">
        <v>0</v>
      </c>
      <c r="V64" s="264">
        <v>0</v>
      </c>
    </row>
    <row r="65" spans="1:22" s="186" customFormat="1" ht="12.75">
      <c r="A65" s="8"/>
      <c r="B65" s="27" t="s">
        <v>108</v>
      </c>
      <c r="C65" s="308" t="s">
        <v>782</v>
      </c>
      <c r="D65" s="12"/>
      <c r="E65" s="20"/>
      <c r="F65" s="266">
        <f>F66+F67</f>
        <v>0</v>
      </c>
      <c r="G65" s="266">
        <f aca="true" t="shared" si="20" ref="G65:S65">G66+G67</f>
        <v>0</v>
      </c>
      <c r="H65" s="266">
        <f t="shared" si="20"/>
        <v>0</v>
      </c>
      <c r="I65" s="266">
        <f t="shared" si="20"/>
        <v>0</v>
      </c>
      <c r="J65" s="266">
        <f t="shared" si="20"/>
        <v>0</v>
      </c>
      <c r="K65" s="266">
        <f t="shared" si="20"/>
        <v>0</v>
      </c>
      <c r="L65" s="266">
        <f t="shared" si="20"/>
        <v>0</v>
      </c>
      <c r="M65" s="267">
        <f t="shared" si="20"/>
        <v>0</v>
      </c>
      <c r="N65" s="267">
        <f t="shared" si="20"/>
        <v>0</v>
      </c>
      <c r="O65" s="267">
        <f t="shared" si="20"/>
        <v>0</v>
      </c>
      <c r="P65" s="266">
        <f t="shared" si="20"/>
        <v>0</v>
      </c>
      <c r="Q65" s="266">
        <f t="shared" si="20"/>
        <v>0</v>
      </c>
      <c r="R65" s="266">
        <f t="shared" si="20"/>
        <v>0</v>
      </c>
      <c r="S65" s="266">
        <f t="shared" si="20"/>
        <v>0</v>
      </c>
      <c r="T65" s="248">
        <f t="shared" si="19"/>
        <v>0</v>
      </c>
      <c r="U65" s="266">
        <f>U66+U67</f>
        <v>0</v>
      </c>
      <c r="V65" s="266">
        <f>V66+V67</f>
        <v>0</v>
      </c>
    </row>
    <row r="66" spans="1:22" s="186" customFormat="1" ht="12.75">
      <c r="A66" s="8"/>
      <c r="B66" s="27" t="s">
        <v>783</v>
      </c>
      <c r="C66" s="309" t="s">
        <v>616</v>
      </c>
      <c r="D66" s="12"/>
      <c r="E66" s="20"/>
      <c r="F66" s="310">
        <v>0</v>
      </c>
      <c r="G66" s="310">
        <v>0</v>
      </c>
      <c r="H66" s="310">
        <v>0</v>
      </c>
      <c r="I66" s="310">
        <v>0</v>
      </c>
      <c r="J66" s="310">
        <v>0</v>
      </c>
      <c r="K66" s="310">
        <v>0</v>
      </c>
      <c r="L66" s="310">
        <v>0</v>
      </c>
      <c r="M66" s="311">
        <v>0</v>
      </c>
      <c r="N66" s="311">
        <v>0</v>
      </c>
      <c r="O66" s="311">
        <v>0</v>
      </c>
      <c r="P66" s="310">
        <v>0</v>
      </c>
      <c r="Q66" s="310">
        <v>0</v>
      </c>
      <c r="R66" s="310">
        <v>0</v>
      </c>
      <c r="S66" s="310">
        <v>0</v>
      </c>
      <c r="T66" s="252">
        <f t="shared" si="19"/>
        <v>0</v>
      </c>
      <c r="U66" s="264">
        <v>0</v>
      </c>
      <c r="V66" s="264">
        <v>0</v>
      </c>
    </row>
    <row r="67" spans="1:22" s="186" customFormat="1" ht="12.75">
      <c r="A67" s="8"/>
      <c r="B67" s="27" t="s">
        <v>784</v>
      </c>
      <c r="C67" s="309" t="s">
        <v>785</v>
      </c>
      <c r="D67" s="12"/>
      <c r="E67" s="20"/>
      <c r="F67" s="310">
        <v>0</v>
      </c>
      <c r="G67" s="310">
        <v>0</v>
      </c>
      <c r="H67" s="310">
        <v>0</v>
      </c>
      <c r="I67" s="310">
        <v>0</v>
      </c>
      <c r="J67" s="310">
        <v>0</v>
      </c>
      <c r="K67" s="310">
        <v>0</v>
      </c>
      <c r="L67" s="310">
        <v>0</v>
      </c>
      <c r="M67" s="311">
        <v>0</v>
      </c>
      <c r="N67" s="311">
        <v>0</v>
      </c>
      <c r="O67" s="311">
        <v>0</v>
      </c>
      <c r="P67" s="310">
        <v>0</v>
      </c>
      <c r="Q67" s="310">
        <v>0</v>
      </c>
      <c r="R67" s="310">
        <v>0</v>
      </c>
      <c r="S67" s="310">
        <v>0</v>
      </c>
      <c r="T67" s="252">
        <f t="shared" si="19"/>
        <v>0</v>
      </c>
      <c r="U67" s="264">
        <v>0</v>
      </c>
      <c r="V67" s="264">
        <v>0</v>
      </c>
    </row>
    <row r="68" spans="1:22" s="186" customFormat="1" ht="12.75">
      <c r="A68" s="8"/>
      <c r="B68" s="26" t="s">
        <v>109</v>
      </c>
      <c r="C68" s="12" t="s">
        <v>617</v>
      </c>
      <c r="D68" s="12"/>
      <c r="E68" s="20"/>
      <c r="F68" s="268">
        <v>0</v>
      </c>
      <c r="G68" s="268">
        <v>0</v>
      </c>
      <c r="H68" s="268">
        <v>0</v>
      </c>
      <c r="I68" s="268">
        <v>0</v>
      </c>
      <c r="J68" s="268">
        <v>0</v>
      </c>
      <c r="K68" s="268">
        <v>0</v>
      </c>
      <c r="L68" s="268">
        <v>0</v>
      </c>
      <c r="M68" s="269">
        <v>0</v>
      </c>
      <c r="N68" s="269">
        <v>0</v>
      </c>
      <c r="O68" s="269">
        <v>0</v>
      </c>
      <c r="P68" s="268">
        <v>0</v>
      </c>
      <c r="Q68" s="268">
        <v>0</v>
      </c>
      <c r="R68" s="268">
        <v>0</v>
      </c>
      <c r="S68" s="268">
        <v>0</v>
      </c>
      <c r="T68" s="252">
        <f t="shared" si="19"/>
        <v>0</v>
      </c>
      <c r="U68" s="268">
        <v>0</v>
      </c>
      <c r="V68" s="268">
        <v>0</v>
      </c>
    </row>
    <row r="69" spans="1:22" s="186" customFormat="1" ht="12.75">
      <c r="A69" s="8"/>
      <c r="B69" s="26" t="s">
        <v>110</v>
      </c>
      <c r="C69" s="12" t="s">
        <v>618</v>
      </c>
      <c r="D69" s="12"/>
      <c r="E69" s="20"/>
      <c r="F69" s="262">
        <f>SUM(F70,F76,F77)</f>
        <v>0</v>
      </c>
      <c r="G69" s="262">
        <f aca="true" t="shared" si="21" ref="G69:S69">SUM(G70,G76,G77)</f>
        <v>0</v>
      </c>
      <c r="H69" s="262">
        <f t="shared" si="21"/>
        <v>0</v>
      </c>
      <c r="I69" s="262">
        <f t="shared" si="21"/>
        <v>0</v>
      </c>
      <c r="J69" s="262">
        <f t="shared" si="21"/>
        <v>0</v>
      </c>
      <c r="K69" s="262">
        <f t="shared" si="21"/>
        <v>0</v>
      </c>
      <c r="L69" s="262">
        <f t="shared" si="21"/>
        <v>0</v>
      </c>
      <c r="M69" s="263">
        <f t="shared" si="21"/>
        <v>0</v>
      </c>
      <c r="N69" s="263">
        <f t="shared" si="21"/>
        <v>0</v>
      </c>
      <c r="O69" s="263">
        <f t="shared" si="21"/>
        <v>0</v>
      </c>
      <c r="P69" s="262">
        <f t="shared" si="21"/>
        <v>0</v>
      </c>
      <c r="Q69" s="262">
        <f t="shared" si="21"/>
        <v>0</v>
      </c>
      <c r="R69" s="262">
        <f t="shared" si="21"/>
        <v>0</v>
      </c>
      <c r="S69" s="262">
        <f t="shared" si="21"/>
        <v>0</v>
      </c>
      <c r="T69" s="248">
        <f t="shared" si="19"/>
        <v>0</v>
      </c>
      <c r="U69" s="262">
        <f>SUM(U70,U76,U77)</f>
        <v>0</v>
      </c>
      <c r="V69" s="262">
        <f>SUM(V70,V76,V77)</f>
        <v>0</v>
      </c>
    </row>
    <row r="70" spans="1:22" s="186" customFormat="1" ht="12.75">
      <c r="A70" s="8"/>
      <c r="B70" s="28" t="s">
        <v>774</v>
      </c>
      <c r="C70" s="36" t="s">
        <v>620</v>
      </c>
      <c r="D70" s="36"/>
      <c r="E70" s="23"/>
      <c r="F70" s="266">
        <f>SUM(F71:F75)</f>
        <v>0</v>
      </c>
      <c r="G70" s="266">
        <f aca="true" t="shared" si="22" ref="G70:S70">SUM(G71:G75)</f>
        <v>0</v>
      </c>
      <c r="H70" s="266">
        <f t="shared" si="22"/>
        <v>0</v>
      </c>
      <c r="I70" s="266">
        <f t="shared" si="22"/>
        <v>0</v>
      </c>
      <c r="J70" s="266">
        <f t="shared" si="22"/>
        <v>0</v>
      </c>
      <c r="K70" s="266">
        <f t="shared" si="22"/>
        <v>0</v>
      </c>
      <c r="L70" s="266">
        <f t="shared" si="22"/>
        <v>0</v>
      </c>
      <c r="M70" s="267">
        <f t="shared" si="22"/>
        <v>0</v>
      </c>
      <c r="N70" s="267">
        <f t="shared" si="22"/>
        <v>0</v>
      </c>
      <c r="O70" s="267">
        <f t="shared" si="22"/>
        <v>0</v>
      </c>
      <c r="P70" s="266">
        <f t="shared" si="22"/>
        <v>0</v>
      </c>
      <c r="Q70" s="266">
        <f t="shared" si="22"/>
        <v>0</v>
      </c>
      <c r="R70" s="266">
        <f t="shared" si="22"/>
        <v>0</v>
      </c>
      <c r="S70" s="266">
        <f t="shared" si="22"/>
        <v>0</v>
      </c>
      <c r="T70" s="248">
        <f t="shared" si="19"/>
        <v>0</v>
      </c>
      <c r="U70" s="266">
        <f>SUM(U71:U75)</f>
        <v>0</v>
      </c>
      <c r="V70" s="266">
        <f>SUM(V71:V75)</f>
        <v>0</v>
      </c>
    </row>
    <row r="71" spans="1:22" s="186" customFormat="1" ht="12.75">
      <c r="A71" s="8"/>
      <c r="B71" s="28" t="s">
        <v>111</v>
      </c>
      <c r="C71" s="37" t="s">
        <v>619</v>
      </c>
      <c r="D71" s="37"/>
      <c r="E71" s="23"/>
      <c r="F71" s="264">
        <v>0</v>
      </c>
      <c r="G71" s="264">
        <v>0</v>
      </c>
      <c r="H71" s="264">
        <v>0</v>
      </c>
      <c r="I71" s="264">
        <v>0</v>
      </c>
      <c r="J71" s="264">
        <v>0</v>
      </c>
      <c r="K71" s="264">
        <v>0</v>
      </c>
      <c r="L71" s="264">
        <v>0</v>
      </c>
      <c r="M71" s="265">
        <v>0</v>
      </c>
      <c r="N71" s="265">
        <v>0</v>
      </c>
      <c r="O71" s="265">
        <v>0</v>
      </c>
      <c r="P71" s="264">
        <v>0</v>
      </c>
      <c r="Q71" s="264">
        <v>0</v>
      </c>
      <c r="R71" s="264">
        <v>0</v>
      </c>
      <c r="S71" s="264">
        <v>0</v>
      </c>
      <c r="T71" s="252">
        <f aca="true" t="shared" si="23" ref="T71:T79">SUM(V71-SUM(F71:S71))</f>
        <v>0</v>
      </c>
      <c r="U71" s="264">
        <v>0</v>
      </c>
      <c r="V71" s="264">
        <v>0</v>
      </c>
    </row>
    <row r="72" spans="1:22" s="186" customFormat="1" ht="12.75">
      <c r="A72" s="8"/>
      <c r="B72" s="28" t="s">
        <v>112</v>
      </c>
      <c r="C72" s="37" t="s">
        <v>773</v>
      </c>
      <c r="D72" s="37"/>
      <c r="E72" s="23"/>
      <c r="F72" s="264">
        <v>0</v>
      </c>
      <c r="G72" s="264">
        <v>0</v>
      </c>
      <c r="H72" s="264">
        <v>0</v>
      </c>
      <c r="I72" s="264">
        <v>0</v>
      </c>
      <c r="J72" s="264">
        <v>0</v>
      </c>
      <c r="K72" s="264">
        <v>0</v>
      </c>
      <c r="L72" s="264">
        <v>0</v>
      </c>
      <c r="M72" s="265">
        <v>0</v>
      </c>
      <c r="N72" s="265">
        <v>0</v>
      </c>
      <c r="O72" s="265">
        <v>0</v>
      </c>
      <c r="P72" s="264">
        <v>0</v>
      </c>
      <c r="Q72" s="264">
        <v>0</v>
      </c>
      <c r="R72" s="264">
        <v>0</v>
      </c>
      <c r="S72" s="264">
        <v>0</v>
      </c>
      <c r="T72" s="252">
        <f t="shared" si="23"/>
        <v>0</v>
      </c>
      <c r="U72" s="264">
        <v>0</v>
      </c>
      <c r="V72" s="264">
        <v>0</v>
      </c>
    </row>
    <row r="73" spans="1:22" s="186" customFormat="1" ht="12.75">
      <c r="A73" s="8"/>
      <c r="B73" s="28" t="s">
        <v>770</v>
      </c>
      <c r="C73" s="37" t="s">
        <v>775</v>
      </c>
      <c r="D73" s="37"/>
      <c r="E73" s="23"/>
      <c r="F73" s="264">
        <v>0</v>
      </c>
      <c r="G73" s="264">
        <v>0</v>
      </c>
      <c r="H73" s="264">
        <v>0</v>
      </c>
      <c r="I73" s="264">
        <v>0</v>
      </c>
      <c r="J73" s="264">
        <v>0</v>
      </c>
      <c r="K73" s="264">
        <v>0</v>
      </c>
      <c r="L73" s="264">
        <v>0</v>
      </c>
      <c r="M73" s="265">
        <v>0</v>
      </c>
      <c r="N73" s="265">
        <v>0</v>
      </c>
      <c r="O73" s="265">
        <v>0</v>
      </c>
      <c r="P73" s="264">
        <v>0</v>
      </c>
      <c r="Q73" s="264">
        <v>0</v>
      </c>
      <c r="R73" s="264">
        <v>0</v>
      </c>
      <c r="S73" s="264">
        <v>0</v>
      </c>
      <c r="T73" s="252">
        <f t="shared" si="23"/>
        <v>0</v>
      </c>
      <c r="U73" s="264">
        <v>0</v>
      </c>
      <c r="V73" s="264">
        <v>0</v>
      </c>
    </row>
    <row r="74" spans="1:22" s="186" customFormat="1" ht="12.75">
      <c r="A74" s="8"/>
      <c r="B74" s="28" t="s">
        <v>771</v>
      </c>
      <c r="C74" s="37" t="s">
        <v>776</v>
      </c>
      <c r="D74" s="37"/>
      <c r="E74" s="23"/>
      <c r="F74" s="264">
        <v>0</v>
      </c>
      <c r="G74" s="264">
        <v>0</v>
      </c>
      <c r="H74" s="264">
        <v>0</v>
      </c>
      <c r="I74" s="264">
        <v>0</v>
      </c>
      <c r="J74" s="264">
        <v>0</v>
      </c>
      <c r="K74" s="264">
        <v>0</v>
      </c>
      <c r="L74" s="264">
        <v>0</v>
      </c>
      <c r="M74" s="265">
        <v>0</v>
      </c>
      <c r="N74" s="265">
        <v>0</v>
      </c>
      <c r="O74" s="265">
        <v>0</v>
      </c>
      <c r="P74" s="264">
        <v>0</v>
      </c>
      <c r="Q74" s="264">
        <v>0</v>
      </c>
      <c r="R74" s="264">
        <v>0</v>
      </c>
      <c r="S74" s="264">
        <v>0</v>
      </c>
      <c r="T74" s="252">
        <f t="shared" si="23"/>
        <v>0</v>
      </c>
      <c r="U74" s="264">
        <v>0</v>
      </c>
      <c r="V74" s="264">
        <v>0</v>
      </c>
    </row>
    <row r="75" spans="1:22" s="186" customFormat="1" ht="12.75">
      <c r="A75" s="8"/>
      <c r="B75" s="28" t="s">
        <v>772</v>
      </c>
      <c r="C75" s="37" t="s">
        <v>777</v>
      </c>
      <c r="D75" s="37"/>
      <c r="E75" s="23"/>
      <c r="F75" s="264">
        <v>0</v>
      </c>
      <c r="G75" s="264">
        <v>0</v>
      </c>
      <c r="H75" s="264">
        <v>0</v>
      </c>
      <c r="I75" s="264">
        <v>0</v>
      </c>
      <c r="J75" s="264">
        <v>0</v>
      </c>
      <c r="K75" s="264">
        <v>0</v>
      </c>
      <c r="L75" s="264">
        <v>0</v>
      </c>
      <c r="M75" s="265">
        <v>0</v>
      </c>
      <c r="N75" s="265">
        <v>0</v>
      </c>
      <c r="O75" s="265">
        <v>0</v>
      </c>
      <c r="P75" s="264">
        <v>0</v>
      </c>
      <c r="Q75" s="264">
        <v>0</v>
      </c>
      <c r="R75" s="264">
        <v>0</v>
      </c>
      <c r="S75" s="264">
        <v>0</v>
      </c>
      <c r="T75" s="252">
        <f t="shared" si="23"/>
        <v>0</v>
      </c>
      <c r="U75" s="264">
        <v>0</v>
      </c>
      <c r="V75" s="264">
        <v>0</v>
      </c>
    </row>
    <row r="76" spans="1:22" s="186" customFormat="1" ht="12.75">
      <c r="A76" s="8"/>
      <c r="B76" s="28" t="s">
        <v>113</v>
      </c>
      <c r="C76" s="36" t="s">
        <v>621</v>
      </c>
      <c r="D76" s="36"/>
      <c r="E76" s="23"/>
      <c r="F76" s="264">
        <v>0</v>
      </c>
      <c r="G76" s="264">
        <v>0</v>
      </c>
      <c r="H76" s="264">
        <v>0</v>
      </c>
      <c r="I76" s="264">
        <v>0</v>
      </c>
      <c r="J76" s="264">
        <v>0</v>
      </c>
      <c r="K76" s="264">
        <v>0</v>
      </c>
      <c r="L76" s="264">
        <v>0</v>
      </c>
      <c r="M76" s="265">
        <v>0</v>
      </c>
      <c r="N76" s="265">
        <v>0</v>
      </c>
      <c r="O76" s="265">
        <v>0</v>
      </c>
      <c r="P76" s="264">
        <v>0</v>
      </c>
      <c r="Q76" s="264">
        <v>0</v>
      </c>
      <c r="R76" s="264">
        <v>0</v>
      </c>
      <c r="S76" s="264">
        <v>0</v>
      </c>
      <c r="T76" s="252">
        <f t="shared" si="23"/>
        <v>0</v>
      </c>
      <c r="U76" s="264">
        <v>0</v>
      </c>
      <c r="V76" s="264">
        <v>0</v>
      </c>
    </row>
    <row r="77" spans="1:22" s="186" customFormat="1" ht="12.75">
      <c r="A77" s="8"/>
      <c r="B77" s="28" t="s">
        <v>114</v>
      </c>
      <c r="C77" s="36" t="s">
        <v>622</v>
      </c>
      <c r="D77" s="36"/>
      <c r="E77" s="23"/>
      <c r="F77" s="264">
        <v>0</v>
      </c>
      <c r="G77" s="264">
        <v>0</v>
      </c>
      <c r="H77" s="264">
        <v>0</v>
      </c>
      <c r="I77" s="264">
        <v>0</v>
      </c>
      <c r="J77" s="264">
        <v>0</v>
      </c>
      <c r="K77" s="264">
        <v>0</v>
      </c>
      <c r="L77" s="264">
        <v>0</v>
      </c>
      <c r="M77" s="265">
        <v>0</v>
      </c>
      <c r="N77" s="265">
        <v>0</v>
      </c>
      <c r="O77" s="265">
        <v>0</v>
      </c>
      <c r="P77" s="264">
        <v>0</v>
      </c>
      <c r="Q77" s="264">
        <v>0</v>
      </c>
      <c r="R77" s="264">
        <v>0</v>
      </c>
      <c r="S77" s="264">
        <v>0</v>
      </c>
      <c r="T77" s="252">
        <f t="shared" si="23"/>
        <v>0</v>
      </c>
      <c r="U77" s="264">
        <v>0</v>
      </c>
      <c r="V77" s="264">
        <v>0</v>
      </c>
    </row>
    <row r="78" spans="1:22" s="186" customFormat="1" ht="12.75">
      <c r="A78" s="8"/>
      <c r="B78" s="26" t="s">
        <v>682</v>
      </c>
      <c r="C78" s="12" t="s">
        <v>683</v>
      </c>
      <c r="D78" s="12"/>
      <c r="E78" s="20"/>
      <c r="F78" s="268">
        <v>0</v>
      </c>
      <c r="G78" s="268">
        <v>0</v>
      </c>
      <c r="H78" s="268">
        <v>0</v>
      </c>
      <c r="I78" s="268">
        <v>0</v>
      </c>
      <c r="J78" s="268">
        <v>0</v>
      </c>
      <c r="K78" s="268">
        <v>0</v>
      </c>
      <c r="L78" s="268">
        <v>0</v>
      </c>
      <c r="M78" s="269">
        <v>0</v>
      </c>
      <c r="N78" s="269">
        <v>0</v>
      </c>
      <c r="O78" s="269">
        <v>0</v>
      </c>
      <c r="P78" s="268">
        <v>0</v>
      </c>
      <c r="Q78" s="268">
        <v>0</v>
      </c>
      <c r="R78" s="268">
        <v>0</v>
      </c>
      <c r="S78" s="268">
        <v>0</v>
      </c>
      <c r="T78" s="252">
        <f t="shared" si="23"/>
        <v>0</v>
      </c>
      <c r="U78" s="268">
        <v>0</v>
      </c>
      <c r="V78" s="268">
        <v>0</v>
      </c>
    </row>
    <row r="79" spans="1:22" s="186" customFormat="1" ht="12.75">
      <c r="A79" s="8"/>
      <c r="B79" s="26" t="s">
        <v>115</v>
      </c>
      <c r="C79" s="12" t="s">
        <v>623</v>
      </c>
      <c r="D79" s="12"/>
      <c r="E79" s="20"/>
      <c r="F79" s="268">
        <v>0</v>
      </c>
      <c r="G79" s="268">
        <v>0</v>
      </c>
      <c r="H79" s="268">
        <v>0</v>
      </c>
      <c r="I79" s="268">
        <v>0</v>
      </c>
      <c r="J79" s="268">
        <v>0</v>
      </c>
      <c r="K79" s="268">
        <v>0</v>
      </c>
      <c r="L79" s="268">
        <v>0</v>
      </c>
      <c r="M79" s="269">
        <v>0</v>
      </c>
      <c r="N79" s="269">
        <v>0</v>
      </c>
      <c r="O79" s="269">
        <v>0</v>
      </c>
      <c r="P79" s="268">
        <v>0</v>
      </c>
      <c r="Q79" s="268">
        <v>0</v>
      </c>
      <c r="R79" s="268">
        <v>0</v>
      </c>
      <c r="S79" s="268">
        <v>0</v>
      </c>
      <c r="T79" s="252">
        <f t="shared" si="23"/>
        <v>0</v>
      </c>
      <c r="U79" s="268">
        <v>0</v>
      </c>
      <c r="V79" s="268">
        <v>0</v>
      </c>
    </row>
    <row r="80" spans="1:22" s="186" customFormat="1" ht="26.25">
      <c r="A80" s="8"/>
      <c r="B80" s="26" t="s">
        <v>679</v>
      </c>
      <c r="C80" s="305" t="s">
        <v>680</v>
      </c>
      <c r="D80" s="12"/>
      <c r="E80" s="20"/>
      <c r="F80" s="268">
        <v>0</v>
      </c>
      <c r="G80" s="268">
        <v>0</v>
      </c>
      <c r="H80" s="268">
        <v>0</v>
      </c>
      <c r="I80" s="268">
        <v>0</v>
      </c>
      <c r="J80" s="268">
        <v>0</v>
      </c>
      <c r="K80" s="268">
        <v>0</v>
      </c>
      <c r="L80" s="268">
        <v>0</v>
      </c>
      <c r="M80" s="269">
        <v>0</v>
      </c>
      <c r="N80" s="269">
        <v>0</v>
      </c>
      <c r="O80" s="269">
        <v>0</v>
      </c>
      <c r="P80" s="268">
        <v>0</v>
      </c>
      <c r="Q80" s="268">
        <v>0</v>
      </c>
      <c r="R80" s="268">
        <v>0</v>
      </c>
      <c r="S80" s="268">
        <v>0</v>
      </c>
      <c r="T80" s="252">
        <f>SUM(V80-SUM(F80:S80))</f>
        <v>0</v>
      </c>
      <c r="U80" s="268">
        <v>0</v>
      </c>
      <c r="V80" s="268">
        <v>0</v>
      </c>
    </row>
    <row r="81" spans="2:22" ht="12.75">
      <c r="B81" s="25"/>
      <c r="E81" s="16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</row>
    <row r="82" spans="2:22" ht="12.75">
      <c r="B82" s="28" t="s">
        <v>117</v>
      </c>
      <c r="C82" s="33" t="s">
        <v>116</v>
      </c>
      <c r="D82" s="33"/>
      <c r="E82" s="23"/>
      <c r="F82" s="266">
        <f aca="true" t="shared" si="24" ref="F82:V82">SUM(F84,F90)</f>
        <v>0</v>
      </c>
      <c r="G82" s="266">
        <f t="shared" si="24"/>
        <v>0</v>
      </c>
      <c r="H82" s="266">
        <f t="shared" si="24"/>
        <v>0</v>
      </c>
      <c r="I82" s="266">
        <f t="shared" si="24"/>
        <v>0</v>
      </c>
      <c r="J82" s="266">
        <f t="shared" si="24"/>
        <v>0</v>
      </c>
      <c r="K82" s="266">
        <f t="shared" si="24"/>
        <v>0</v>
      </c>
      <c r="L82" s="266">
        <f t="shared" si="24"/>
        <v>0</v>
      </c>
      <c r="M82" s="267">
        <f t="shared" si="24"/>
        <v>0</v>
      </c>
      <c r="N82" s="267">
        <f t="shared" si="24"/>
        <v>0</v>
      </c>
      <c r="O82" s="267">
        <f t="shared" si="24"/>
        <v>0</v>
      </c>
      <c r="P82" s="266">
        <f t="shared" si="24"/>
        <v>0</v>
      </c>
      <c r="Q82" s="266">
        <f t="shared" si="24"/>
        <v>0</v>
      </c>
      <c r="R82" s="266">
        <f t="shared" si="24"/>
        <v>0</v>
      </c>
      <c r="S82" s="266">
        <f t="shared" si="24"/>
        <v>0</v>
      </c>
      <c r="T82" s="248">
        <f>SUM(V82-SUM(F82:S82))</f>
        <v>0</v>
      </c>
      <c r="U82" s="266">
        <f t="shared" si="24"/>
        <v>0</v>
      </c>
      <c r="V82" s="266">
        <f t="shared" si="24"/>
        <v>0</v>
      </c>
    </row>
    <row r="83" spans="2:22" ht="12.75">
      <c r="B83" s="25"/>
      <c r="E83" s="16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</row>
    <row r="84" spans="1:22" s="186" customFormat="1" ht="12.75">
      <c r="A84" s="8"/>
      <c r="B84" s="26" t="s">
        <v>118</v>
      </c>
      <c r="C84" s="12" t="s">
        <v>624</v>
      </c>
      <c r="D84" s="12"/>
      <c r="E84" s="20"/>
      <c r="F84" s="262">
        <f aca="true" t="shared" si="25" ref="F84:V84">SUM(F85:F89)</f>
        <v>0</v>
      </c>
      <c r="G84" s="262">
        <f t="shared" si="25"/>
        <v>0</v>
      </c>
      <c r="H84" s="262">
        <f t="shared" si="25"/>
        <v>0</v>
      </c>
      <c r="I84" s="262">
        <f t="shared" si="25"/>
        <v>0</v>
      </c>
      <c r="J84" s="262">
        <f t="shared" si="25"/>
        <v>0</v>
      </c>
      <c r="K84" s="262">
        <f t="shared" si="25"/>
        <v>0</v>
      </c>
      <c r="L84" s="262">
        <f t="shared" si="25"/>
        <v>0</v>
      </c>
      <c r="M84" s="263">
        <f t="shared" si="25"/>
        <v>0</v>
      </c>
      <c r="N84" s="263">
        <f t="shared" si="25"/>
        <v>0</v>
      </c>
      <c r="O84" s="263">
        <f t="shared" si="25"/>
        <v>0</v>
      </c>
      <c r="P84" s="262">
        <f t="shared" si="25"/>
        <v>0</v>
      </c>
      <c r="Q84" s="262">
        <f t="shared" si="25"/>
        <v>0</v>
      </c>
      <c r="R84" s="262">
        <f t="shared" si="25"/>
        <v>0</v>
      </c>
      <c r="S84" s="262">
        <f t="shared" si="25"/>
        <v>0</v>
      </c>
      <c r="T84" s="248">
        <f aca="true" t="shared" si="26" ref="T84:T90">SUM(V84-SUM(F84:S84))</f>
        <v>0</v>
      </c>
      <c r="U84" s="262">
        <f t="shared" si="25"/>
        <v>0</v>
      </c>
      <c r="V84" s="262">
        <f t="shared" si="25"/>
        <v>0</v>
      </c>
    </row>
    <row r="85" spans="1:22" s="186" customFormat="1" ht="12.75">
      <c r="A85" s="8"/>
      <c r="B85" s="28" t="s">
        <v>119</v>
      </c>
      <c r="C85" s="36" t="s">
        <v>625</v>
      </c>
      <c r="D85" s="36"/>
      <c r="E85" s="23"/>
      <c r="F85" s="264">
        <v>0</v>
      </c>
      <c r="G85" s="264">
        <v>0</v>
      </c>
      <c r="H85" s="264">
        <v>0</v>
      </c>
      <c r="I85" s="264">
        <v>0</v>
      </c>
      <c r="J85" s="264">
        <v>0</v>
      </c>
      <c r="K85" s="264">
        <v>0</v>
      </c>
      <c r="L85" s="264">
        <v>0</v>
      </c>
      <c r="M85" s="265">
        <v>0</v>
      </c>
      <c r="N85" s="265">
        <v>0</v>
      </c>
      <c r="O85" s="265">
        <v>0</v>
      </c>
      <c r="P85" s="264">
        <v>0</v>
      </c>
      <c r="Q85" s="264">
        <v>0</v>
      </c>
      <c r="R85" s="264">
        <v>0</v>
      </c>
      <c r="S85" s="264">
        <v>0</v>
      </c>
      <c r="T85" s="252">
        <f t="shared" si="26"/>
        <v>0</v>
      </c>
      <c r="U85" s="264">
        <v>0</v>
      </c>
      <c r="V85" s="264">
        <v>0</v>
      </c>
    </row>
    <row r="86" spans="1:22" s="186" customFormat="1" ht="12.75">
      <c r="A86" s="8"/>
      <c r="B86" s="28" t="s">
        <v>120</v>
      </c>
      <c r="C86" s="36" t="s">
        <v>674</v>
      </c>
      <c r="D86" s="36"/>
      <c r="E86" s="23"/>
      <c r="F86" s="264">
        <v>0</v>
      </c>
      <c r="G86" s="264">
        <v>0</v>
      </c>
      <c r="H86" s="264">
        <v>0</v>
      </c>
      <c r="I86" s="264">
        <v>0</v>
      </c>
      <c r="J86" s="264">
        <v>0</v>
      </c>
      <c r="K86" s="264">
        <v>0</v>
      </c>
      <c r="L86" s="264">
        <v>0</v>
      </c>
      <c r="M86" s="265">
        <v>0</v>
      </c>
      <c r="N86" s="265">
        <v>0</v>
      </c>
      <c r="O86" s="265">
        <v>0</v>
      </c>
      <c r="P86" s="264">
        <v>0</v>
      </c>
      <c r="Q86" s="264">
        <v>0</v>
      </c>
      <c r="R86" s="264">
        <v>0</v>
      </c>
      <c r="S86" s="264">
        <v>0</v>
      </c>
      <c r="T86" s="252">
        <f t="shared" si="26"/>
        <v>0</v>
      </c>
      <c r="U86" s="264">
        <v>0</v>
      </c>
      <c r="V86" s="264">
        <v>0</v>
      </c>
    </row>
    <row r="87" spans="1:22" s="186" customFormat="1" ht="12.75">
      <c r="A87" s="8"/>
      <c r="B87" s="28" t="s">
        <v>121</v>
      </c>
      <c r="C87" s="36" t="s">
        <v>627</v>
      </c>
      <c r="D87" s="36"/>
      <c r="E87" s="23"/>
      <c r="F87" s="264">
        <v>0</v>
      </c>
      <c r="G87" s="264">
        <v>0</v>
      </c>
      <c r="H87" s="264">
        <v>0</v>
      </c>
      <c r="I87" s="264">
        <v>0</v>
      </c>
      <c r="J87" s="264">
        <v>0</v>
      </c>
      <c r="K87" s="264">
        <v>0</v>
      </c>
      <c r="L87" s="264">
        <v>0</v>
      </c>
      <c r="M87" s="265">
        <v>0</v>
      </c>
      <c r="N87" s="265">
        <v>0</v>
      </c>
      <c r="O87" s="265">
        <v>0</v>
      </c>
      <c r="P87" s="264">
        <v>0</v>
      </c>
      <c r="Q87" s="264">
        <v>0</v>
      </c>
      <c r="R87" s="264">
        <v>0</v>
      </c>
      <c r="S87" s="264">
        <v>0</v>
      </c>
      <c r="T87" s="252">
        <f t="shared" si="26"/>
        <v>0</v>
      </c>
      <c r="U87" s="264">
        <v>0</v>
      </c>
      <c r="V87" s="264">
        <v>0</v>
      </c>
    </row>
    <row r="88" spans="1:22" s="186" customFormat="1" ht="12.75">
      <c r="A88" s="8"/>
      <c r="B88" s="28" t="s">
        <v>675</v>
      </c>
      <c r="C88" s="36" t="s">
        <v>676</v>
      </c>
      <c r="D88" s="36"/>
      <c r="E88" s="23"/>
      <c r="F88" s="264">
        <v>0</v>
      </c>
      <c r="G88" s="264">
        <v>0</v>
      </c>
      <c r="H88" s="264">
        <v>0</v>
      </c>
      <c r="I88" s="264">
        <v>0</v>
      </c>
      <c r="J88" s="264">
        <v>0</v>
      </c>
      <c r="K88" s="264">
        <v>0</v>
      </c>
      <c r="L88" s="264">
        <v>0</v>
      </c>
      <c r="M88" s="265">
        <v>0</v>
      </c>
      <c r="N88" s="265">
        <v>0</v>
      </c>
      <c r="O88" s="265">
        <v>0</v>
      </c>
      <c r="P88" s="264">
        <v>0</v>
      </c>
      <c r="Q88" s="264">
        <v>0</v>
      </c>
      <c r="R88" s="264">
        <v>0</v>
      </c>
      <c r="S88" s="264">
        <v>0</v>
      </c>
      <c r="T88" s="252">
        <f>SUM(V88-SUM(F88:S88))</f>
        <v>0</v>
      </c>
      <c r="U88" s="264">
        <v>0</v>
      </c>
      <c r="V88" s="264">
        <v>0</v>
      </c>
    </row>
    <row r="89" spans="1:22" s="186" customFormat="1" ht="12.75">
      <c r="A89" s="8"/>
      <c r="B89" s="28" t="s">
        <v>677</v>
      </c>
      <c r="C89" s="36" t="s">
        <v>628</v>
      </c>
      <c r="D89" s="36"/>
      <c r="E89" s="23"/>
      <c r="F89" s="264">
        <v>0</v>
      </c>
      <c r="G89" s="264">
        <v>0</v>
      </c>
      <c r="H89" s="264">
        <v>0</v>
      </c>
      <c r="I89" s="264">
        <v>0</v>
      </c>
      <c r="J89" s="264">
        <v>0</v>
      </c>
      <c r="K89" s="264">
        <v>0</v>
      </c>
      <c r="L89" s="264">
        <v>0</v>
      </c>
      <c r="M89" s="265">
        <v>0</v>
      </c>
      <c r="N89" s="265">
        <v>0</v>
      </c>
      <c r="O89" s="265">
        <v>0</v>
      </c>
      <c r="P89" s="264">
        <v>0</v>
      </c>
      <c r="Q89" s="264">
        <v>0</v>
      </c>
      <c r="R89" s="264">
        <v>0</v>
      </c>
      <c r="S89" s="264">
        <v>0</v>
      </c>
      <c r="T89" s="252">
        <f t="shared" si="26"/>
        <v>0</v>
      </c>
      <c r="U89" s="264">
        <v>0</v>
      </c>
      <c r="V89" s="264">
        <v>0</v>
      </c>
    </row>
    <row r="90" spans="1:22" s="186" customFormat="1" ht="12.75">
      <c r="A90" s="8"/>
      <c r="B90" s="26" t="s">
        <v>122</v>
      </c>
      <c r="C90" s="12" t="s">
        <v>629</v>
      </c>
      <c r="D90" s="12"/>
      <c r="E90" s="20"/>
      <c r="F90" s="268">
        <v>0</v>
      </c>
      <c r="G90" s="268">
        <v>0</v>
      </c>
      <c r="H90" s="268">
        <v>0</v>
      </c>
      <c r="I90" s="268">
        <v>0</v>
      </c>
      <c r="J90" s="268">
        <v>0</v>
      </c>
      <c r="K90" s="268">
        <v>0</v>
      </c>
      <c r="L90" s="268">
        <v>0</v>
      </c>
      <c r="M90" s="269">
        <v>0</v>
      </c>
      <c r="N90" s="269">
        <v>0</v>
      </c>
      <c r="O90" s="269">
        <v>0</v>
      </c>
      <c r="P90" s="268">
        <v>0</v>
      </c>
      <c r="Q90" s="268">
        <v>0</v>
      </c>
      <c r="R90" s="268">
        <v>0</v>
      </c>
      <c r="S90" s="268">
        <v>0</v>
      </c>
      <c r="T90" s="252">
        <f t="shared" si="26"/>
        <v>0</v>
      </c>
      <c r="U90" s="268">
        <v>0</v>
      </c>
      <c r="V90" s="268">
        <v>0</v>
      </c>
    </row>
    <row r="91" spans="2:22" ht="12.75">
      <c r="B91" s="25"/>
      <c r="E91" s="16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</row>
    <row r="92" spans="2:22" ht="12.75">
      <c r="B92" s="28" t="s">
        <v>124</v>
      </c>
      <c r="C92" s="33" t="s">
        <v>123</v>
      </c>
      <c r="D92" s="33"/>
      <c r="E92" s="23"/>
      <c r="F92" s="266">
        <f aca="true" t="shared" si="27" ref="F92:V92">SUM(F94,F106,F119)</f>
        <v>0</v>
      </c>
      <c r="G92" s="266">
        <f t="shared" si="27"/>
        <v>0</v>
      </c>
      <c r="H92" s="266">
        <f t="shared" si="27"/>
        <v>0</v>
      </c>
      <c r="I92" s="266">
        <f t="shared" si="27"/>
        <v>0</v>
      </c>
      <c r="J92" s="266">
        <f t="shared" si="27"/>
        <v>0</v>
      </c>
      <c r="K92" s="266">
        <f t="shared" si="27"/>
        <v>0</v>
      </c>
      <c r="L92" s="266">
        <f t="shared" si="27"/>
        <v>0</v>
      </c>
      <c r="M92" s="267">
        <f t="shared" si="27"/>
        <v>0</v>
      </c>
      <c r="N92" s="267">
        <f t="shared" si="27"/>
        <v>0</v>
      </c>
      <c r="O92" s="267">
        <f t="shared" si="27"/>
        <v>0</v>
      </c>
      <c r="P92" s="266">
        <f t="shared" si="27"/>
        <v>0</v>
      </c>
      <c r="Q92" s="266">
        <f t="shared" si="27"/>
        <v>0</v>
      </c>
      <c r="R92" s="266">
        <f t="shared" si="27"/>
        <v>0</v>
      </c>
      <c r="S92" s="266">
        <f t="shared" si="27"/>
        <v>0</v>
      </c>
      <c r="T92" s="248">
        <f>SUM(V92-SUM(F92:S92))</f>
        <v>0</v>
      </c>
      <c r="U92" s="266">
        <f t="shared" si="27"/>
        <v>0</v>
      </c>
      <c r="V92" s="266">
        <f t="shared" si="27"/>
        <v>0</v>
      </c>
    </row>
    <row r="93" spans="2:22" ht="12.75">
      <c r="B93" s="25"/>
      <c r="E93" s="16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</row>
    <row r="94" spans="1:22" s="186" customFormat="1" ht="12.75">
      <c r="A94" s="8"/>
      <c r="B94" s="26" t="s">
        <v>125</v>
      </c>
      <c r="C94" s="12" t="s">
        <v>630</v>
      </c>
      <c r="D94" s="12"/>
      <c r="E94" s="20"/>
      <c r="F94" s="262">
        <f aca="true" t="shared" si="28" ref="F94:V94">SUM(F95,F101,F104,F105)</f>
        <v>0</v>
      </c>
      <c r="G94" s="262">
        <f t="shared" si="28"/>
        <v>0</v>
      </c>
      <c r="H94" s="262">
        <f t="shared" si="28"/>
        <v>0</v>
      </c>
      <c r="I94" s="262">
        <f t="shared" si="28"/>
        <v>0</v>
      </c>
      <c r="J94" s="262">
        <f t="shared" si="28"/>
        <v>0</v>
      </c>
      <c r="K94" s="262">
        <f t="shared" si="28"/>
        <v>0</v>
      </c>
      <c r="L94" s="262">
        <f t="shared" si="28"/>
        <v>0</v>
      </c>
      <c r="M94" s="263">
        <f t="shared" si="28"/>
        <v>0</v>
      </c>
      <c r="N94" s="263">
        <f t="shared" si="28"/>
        <v>0</v>
      </c>
      <c r="O94" s="263">
        <f t="shared" si="28"/>
        <v>0</v>
      </c>
      <c r="P94" s="262">
        <f t="shared" si="28"/>
        <v>0</v>
      </c>
      <c r="Q94" s="262">
        <f t="shared" si="28"/>
        <v>0</v>
      </c>
      <c r="R94" s="262">
        <f t="shared" si="28"/>
        <v>0</v>
      </c>
      <c r="S94" s="262">
        <f t="shared" si="28"/>
        <v>0</v>
      </c>
      <c r="T94" s="248">
        <f aca="true" t="shared" si="29" ref="T94:T119">SUM(V94-SUM(F94:S94))</f>
        <v>0</v>
      </c>
      <c r="U94" s="262">
        <f t="shared" si="28"/>
        <v>0</v>
      </c>
      <c r="V94" s="262">
        <f t="shared" si="28"/>
        <v>0</v>
      </c>
    </row>
    <row r="95" spans="1:22" s="186" customFormat="1" ht="12.75">
      <c r="A95" s="8"/>
      <c r="B95" s="28" t="s">
        <v>126</v>
      </c>
      <c r="C95" s="36" t="s">
        <v>631</v>
      </c>
      <c r="D95" s="36"/>
      <c r="E95" s="23"/>
      <c r="F95" s="266">
        <f aca="true" t="shared" si="30" ref="F95:V95">SUM(F96:F100)</f>
        <v>0</v>
      </c>
      <c r="G95" s="266">
        <f t="shared" si="30"/>
        <v>0</v>
      </c>
      <c r="H95" s="266">
        <f t="shared" si="30"/>
        <v>0</v>
      </c>
      <c r="I95" s="266">
        <f t="shared" si="30"/>
        <v>0</v>
      </c>
      <c r="J95" s="266">
        <f t="shared" si="30"/>
        <v>0</v>
      </c>
      <c r="K95" s="266">
        <f t="shared" si="30"/>
        <v>0</v>
      </c>
      <c r="L95" s="266">
        <f t="shared" si="30"/>
        <v>0</v>
      </c>
      <c r="M95" s="267">
        <f t="shared" si="30"/>
        <v>0</v>
      </c>
      <c r="N95" s="267">
        <f t="shared" si="30"/>
        <v>0</v>
      </c>
      <c r="O95" s="267">
        <f t="shared" si="30"/>
        <v>0</v>
      </c>
      <c r="P95" s="266">
        <f t="shared" si="30"/>
        <v>0</v>
      </c>
      <c r="Q95" s="266">
        <f t="shared" si="30"/>
        <v>0</v>
      </c>
      <c r="R95" s="266">
        <f t="shared" si="30"/>
        <v>0</v>
      </c>
      <c r="S95" s="266">
        <f t="shared" si="30"/>
        <v>0</v>
      </c>
      <c r="T95" s="248">
        <f t="shared" si="29"/>
        <v>0</v>
      </c>
      <c r="U95" s="266">
        <f t="shared" si="30"/>
        <v>0</v>
      </c>
      <c r="V95" s="266">
        <f t="shared" si="30"/>
        <v>0</v>
      </c>
    </row>
    <row r="96" spans="1:22" s="186" customFormat="1" ht="12.75">
      <c r="A96" s="8"/>
      <c r="B96" s="28" t="s">
        <v>127</v>
      </c>
      <c r="C96" s="37" t="s">
        <v>632</v>
      </c>
      <c r="D96" s="37"/>
      <c r="E96" s="23"/>
      <c r="F96" s="264">
        <v>0</v>
      </c>
      <c r="G96" s="264">
        <v>0</v>
      </c>
      <c r="H96" s="264">
        <v>0</v>
      </c>
      <c r="I96" s="264">
        <v>0</v>
      </c>
      <c r="J96" s="264">
        <v>0</v>
      </c>
      <c r="K96" s="264">
        <v>0</v>
      </c>
      <c r="L96" s="264">
        <v>0</v>
      </c>
      <c r="M96" s="265">
        <v>0</v>
      </c>
      <c r="N96" s="265">
        <v>0</v>
      </c>
      <c r="O96" s="265">
        <v>0</v>
      </c>
      <c r="P96" s="264">
        <v>0</v>
      </c>
      <c r="Q96" s="264">
        <v>0</v>
      </c>
      <c r="R96" s="264">
        <v>0</v>
      </c>
      <c r="S96" s="264">
        <v>0</v>
      </c>
      <c r="T96" s="252">
        <f t="shared" si="29"/>
        <v>0</v>
      </c>
      <c r="U96" s="264">
        <v>0</v>
      </c>
      <c r="V96" s="264">
        <v>0</v>
      </c>
    </row>
    <row r="97" spans="1:22" s="186" customFormat="1" ht="12.75">
      <c r="A97" s="8"/>
      <c r="B97" s="28" t="s">
        <v>128</v>
      </c>
      <c r="C97" s="37" t="s">
        <v>633</v>
      </c>
      <c r="D97" s="37"/>
      <c r="E97" s="23"/>
      <c r="F97" s="264">
        <v>0</v>
      </c>
      <c r="G97" s="264">
        <v>0</v>
      </c>
      <c r="H97" s="264">
        <v>0</v>
      </c>
      <c r="I97" s="264">
        <v>0</v>
      </c>
      <c r="J97" s="264">
        <v>0</v>
      </c>
      <c r="K97" s="264">
        <v>0</v>
      </c>
      <c r="L97" s="264">
        <v>0</v>
      </c>
      <c r="M97" s="265">
        <v>0</v>
      </c>
      <c r="N97" s="265">
        <v>0</v>
      </c>
      <c r="O97" s="265">
        <v>0</v>
      </c>
      <c r="P97" s="264">
        <v>0</v>
      </c>
      <c r="Q97" s="264">
        <v>0</v>
      </c>
      <c r="R97" s="264">
        <v>0</v>
      </c>
      <c r="S97" s="264">
        <v>0</v>
      </c>
      <c r="T97" s="252">
        <f t="shared" si="29"/>
        <v>0</v>
      </c>
      <c r="U97" s="264">
        <v>0</v>
      </c>
      <c r="V97" s="264">
        <v>0</v>
      </c>
    </row>
    <row r="98" spans="1:22" s="186" customFormat="1" ht="12.75">
      <c r="A98" s="8"/>
      <c r="B98" s="28" t="s">
        <v>129</v>
      </c>
      <c r="C98" s="37" t="s">
        <v>634</v>
      </c>
      <c r="D98" s="37"/>
      <c r="E98" s="23"/>
      <c r="F98" s="264">
        <v>0</v>
      </c>
      <c r="G98" s="264">
        <v>0</v>
      </c>
      <c r="H98" s="264">
        <v>0</v>
      </c>
      <c r="I98" s="264">
        <v>0</v>
      </c>
      <c r="J98" s="264">
        <v>0</v>
      </c>
      <c r="K98" s="264">
        <v>0</v>
      </c>
      <c r="L98" s="264">
        <v>0</v>
      </c>
      <c r="M98" s="265">
        <v>0</v>
      </c>
      <c r="N98" s="265">
        <v>0</v>
      </c>
      <c r="O98" s="265">
        <v>0</v>
      </c>
      <c r="P98" s="264">
        <v>0</v>
      </c>
      <c r="Q98" s="264">
        <v>0</v>
      </c>
      <c r="R98" s="264">
        <v>0</v>
      </c>
      <c r="S98" s="264">
        <v>0</v>
      </c>
      <c r="T98" s="252">
        <f t="shared" si="29"/>
        <v>0</v>
      </c>
      <c r="U98" s="264">
        <v>0</v>
      </c>
      <c r="V98" s="264">
        <v>0</v>
      </c>
    </row>
    <row r="99" spans="1:22" s="186" customFormat="1" ht="12.75">
      <c r="A99" s="8"/>
      <c r="B99" s="28" t="s">
        <v>130</v>
      </c>
      <c r="C99" s="37" t="s">
        <v>635</v>
      </c>
      <c r="D99" s="37"/>
      <c r="E99" s="23"/>
      <c r="F99" s="264">
        <v>0</v>
      </c>
      <c r="G99" s="264">
        <v>0</v>
      </c>
      <c r="H99" s="264">
        <v>0</v>
      </c>
      <c r="I99" s="264">
        <v>0</v>
      </c>
      <c r="J99" s="264">
        <v>0</v>
      </c>
      <c r="K99" s="264">
        <v>0</v>
      </c>
      <c r="L99" s="264">
        <v>0</v>
      </c>
      <c r="M99" s="265">
        <v>0</v>
      </c>
      <c r="N99" s="265">
        <v>0</v>
      </c>
      <c r="O99" s="265">
        <v>0</v>
      </c>
      <c r="P99" s="264">
        <v>0</v>
      </c>
      <c r="Q99" s="264">
        <v>0</v>
      </c>
      <c r="R99" s="264">
        <v>0</v>
      </c>
      <c r="S99" s="264">
        <v>0</v>
      </c>
      <c r="T99" s="252">
        <f t="shared" si="29"/>
        <v>0</v>
      </c>
      <c r="U99" s="264">
        <v>0</v>
      </c>
      <c r="V99" s="264">
        <v>0</v>
      </c>
    </row>
    <row r="100" spans="1:22" s="186" customFormat="1" ht="12.75">
      <c r="A100" s="8"/>
      <c r="B100" s="28" t="s">
        <v>131</v>
      </c>
      <c r="C100" s="37" t="s">
        <v>636</v>
      </c>
      <c r="D100" s="37"/>
      <c r="E100" s="23"/>
      <c r="F100" s="264">
        <v>0</v>
      </c>
      <c r="G100" s="264">
        <v>0</v>
      </c>
      <c r="H100" s="264">
        <v>0</v>
      </c>
      <c r="I100" s="264">
        <v>0</v>
      </c>
      <c r="J100" s="264">
        <v>0</v>
      </c>
      <c r="K100" s="264">
        <v>0</v>
      </c>
      <c r="L100" s="264">
        <v>0</v>
      </c>
      <c r="M100" s="265">
        <v>0</v>
      </c>
      <c r="N100" s="265">
        <v>0</v>
      </c>
      <c r="O100" s="265">
        <v>0</v>
      </c>
      <c r="P100" s="264">
        <v>0</v>
      </c>
      <c r="Q100" s="264">
        <v>0</v>
      </c>
      <c r="R100" s="264">
        <v>0</v>
      </c>
      <c r="S100" s="264">
        <v>0</v>
      </c>
      <c r="T100" s="252">
        <f t="shared" si="29"/>
        <v>0</v>
      </c>
      <c r="U100" s="264">
        <v>0</v>
      </c>
      <c r="V100" s="264">
        <v>0</v>
      </c>
    </row>
    <row r="101" spans="1:22" s="186" customFormat="1" ht="12.75">
      <c r="A101" s="8"/>
      <c r="B101" s="28" t="s">
        <v>132</v>
      </c>
      <c r="C101" s="36" t="s">
        <v>637</v>
      </c>
      <c r="D101" s="36"/>
      <c r="E101" s="23"/>
      <c r="F101" s="266">
        <f aca="true" t="shared" si="31" ref="F101:V101">SUM(F102:F103)</f>
        <v>0</v>
      </c>
      <c r="G101" s="266">
        <f t="shared" si="31"/>
        <v>0</v>
      </c>
      <c r="H101" s="266">
        <f t="shared" si="31"/>
        <v>0</v>
      </c>
      <c r="I101" s="266">
        <f t="shared" si="31"/>
        <v>0</v>
      </c>
      <c r="J101" s="266">
        <f t="shared" si="31"/>
        <v>0</v>
      </c>
      <c r="K101" s="266">
        <f t="shared" si="31"/>
        <v>0</v>
      </c>
      <c r="L101" s="266">
        <f t="shared" si="31"/>
        <v>0</v>
      </c>
      <c r="M101" s="267">
        <f t="shared" si="31"/>
        <v>0</v>
      </c>
      <c r="N101" s="267">
        <f t="shared" si="31"/>
        <v>0</v>
      </c>
      <c r="O101" s="267">
        <f t="shared" si="31"/>
        <v>0</v>
      </c>
      <c r="P101" s="266">
        <f t="shared" si="31"/>
        <v>0</v>
      </c>
      <c r="Q101" s="266">
        <f t="shared" si="31"/>
        <v>0</v>
      </c>
      <c r="R101" s="266">
        <f t="shared" si="31"/>
        <v>0</v>
      </c>
      <c r="S101" s="266">
        <f t="shared" si="31"/>
        <v>0</v>
      </c>
      <c r="T101" s="248">
        <f t="shared" si="29"/>
        <v>0</v>
      </c>
      <c r="U101" s="266">
        <f t="shared" si="31"/>
        <v>0</v>
      </c>
      <c r="V101" s="266">
        <f t="shared" si="31"/>
        <v>0</v>
      </c>
    </row>
    <row r="102" spans="1:22" s="186" customFormat="1" ht="12.75">
      <c r="A102" s="8"/>
      <c r="B102" s="28" t="s">
        <v>133</v>
      </c>
      <c r="C102" s="37" t="s">
        <v>638</v>
      </c>
      <c r="D102" s="37"/>
      <c r="E102" s="23"/>
      <c r="F102" s="264">
        <v>0</v>
      </c>
      <c r="G102" s="264">
        <v>0</v>
      </c>
      <c r="H102" s="264">
        <v>0</v>
      </c>
      <c r="I102" s="264">
        <v>0</v>
      </c>
      <c r="J102" s="264">
        <v>0</v>
      </c>
      <c r="K102" s="264">
        <v>0</v>
      </c>
      <c r="L102" s="264">
        <v>0</v>
      </c>
      <c r="M102" s="265">
        <v>0</v>
      </c>
      <c r="N102" s="265">
        <v>0</v>
      </c>
      <c r="O102" s="265">
        <v>0</v>
      </c>
      <c r="P102" s="264">
        <v>0</v>
      </c>
      <c r="Q102" s="264">
        <v>0</v>
      </c>
      <c r="R102" s="264">
        <v>0</v>
      </c>
      <c r="S102" s="264">
        <v>0</v>
      </c>
      <c r="T102" s="252">
        <f t="shared" si="29"/>
        <v>0</v>
      </c>
      <c r="U102" s="264">
        <v>0</v>
      </c>
      <c r="V102" s="264">
        <v>0</v>
      </c>
    </row>
    <row r="103" spans="1:22" s="186" customFormat="1" ht="12.75">
      <c r="A103" s="8"/>
      <c r="B103" s="28" t="s">
        <v>134</v>
      </c>
      <c r="C103" s="37" t="s">
        <v>639</v>
      </c>
      <c r="D103" s="37"/>
      <c r="E103" s="23"/>
      <c r="F103" s="264">
        <v>0</v>
      </c>
      <c r="G103" s="264">
        <v>0</v>
      </c>
      <c r="H103" s="264">
        <v>0</v>
      </c>
      <c r="I103" s="264">
        <v>0</v>
      </c>
      <c r="J103" s="264">
        <v>0</v>
      </c>
      <c r="K103" s="264">
        <v>0</v>
      </c>
      <c r="L103" s="264">
        <v>0</v>
      </c>
      <c r="M103" s="265">
        <v>0</v>
      </c>
      <c r="N103" s="265">
        <v>0</v>
      </c>
      <c r="O103" s="265">
        <v>0</v>
      </c>
      <c r="P103" s="264">
        <v>0</v>
      </c>
      <c r="Q103" s="264">
        <v>0</v>
      </c>
      <c r="R103" s="264">
        <v>0</v>
      </c>
      <c r="S103" s="264">
        <v>0</v>
      </c>
      <c r="T103" s="252">
        <f t="shared" si="29"/>
        <v>0</v>
      </c>
      <c r="U103" s="264">
        <v>0</v>
      </c>
      <c r="V103" s="264">
        <v>0</v>
      </c>
    </row>
    <row r="104" spans="1:22" s="186" customFormat="1" ht="12.75">
      <c r="A104" s="8"/>
      <c r="B104" s="28" t="s">
        <v>135</v>
      </c>
      <c r="C104" s="36" t="s">
        <v>769</v>
      </c>
      <c r="D104" s="36"/>
      <c r="E104" s="23"/>
      <c r="F104" s="264">
        <v>0</v>
      </c>
      <c r="G104" s="264">
        <v>0</v>
      </c>
      <c r="H104" s="264">
        <v>0</v>
      </c>
      <c r="I104" s="264">
        <v>0</v>
      </c>
      <c r="J104" s="264">
        <v>0</v>
      </c>
      <c r="K104" s="264">
        <v>0</v>
      </c>
      <c r="L104" s="264">
        <v>0</v>
      </c>
      <c r="M104" s="265">
        <v>0</v>
      </c>
      <c r="N104" s="265">
        <v>0</v>
      </c>
      <c r="O104" s="265">
        <v>0</v>
      </c>
      <c r="P104" s="264">
        <v>0</v>
      </c>
      <c r="Q104" s="264">
        <v>0</v>
      </c>
      <c r="R104" s="264">
        <v>0</v>
      </c>
      <c r="S104" s="264">
        <v>0</v>
      </c>
      <c r="T104" s="252">
        <f t="shared" si="29"/>
        <v>0</v>
      </c>
      <c r="U104" s="264">
        <v>0</v>
      </c>
      <c r="V104" s="264">
        <v>0</v>
      </c>
    </row>
    <row r="105" spans="1:22" s="186" customFormat="1" ht="12.75">
      <c r="A105" s="8"/>
      <c r="B105" s="28" t="s">
        <v>136</v>
      </c>
      <c r="C105" s="36" t="s">
        <v>640</v>
      </c>
      <c r="D105" s="36"/>
      <c r="E105" s="23"/>
      <c r="F105" s="264">
        <v>0</v>
      </c>
      <c r="G105" s="264">
        <v>0</v>
      </c>
      <c r="H105" s="264">
        <v>0</v>
      </c>
      <c r="I105" s="264">
        <v>0</v>
      </c>
      <c r="J105" s="264">
        <v>0</v>
      </c>
      <c r="K105" s="264">
        <v>0</v>
      </c>
      <c r="L105" s="264">
        <v>0</v>
      </c>
      <c r="M105" s="265">
        <v>0</v>
      </c>
      <c r="N105" s="265">
        <v>0</v>
      </c>
      <c r="O105" s="265">
        <v>0</v>
      </c>
      <c r="P105" s="264">
        <v>0</v>
      </c>
      <c r="Q105" s="264">
        <v>0</v>
      </c>
      <c r="R105" s="264">
        <v>0</v>
      </c>
      <c r="S105" s="264">
        <v>0</v>
      </c>
      <c r="T105" s="252">
        <f t="shared" si="29"/>
        <v>0</v>
      </c>
      <c r="U105" s="264">
        <v>0</v>
      </c>
      <c r="V105" s="264">
        <v>0</v>
      </c>
    </row>
    <row r="106" spans="1:22" s="186" customFormat="1" ht="12.75">
      <c r="A106" s="8"/>
      <c r="B106" s="26" t="s">
        <v>137</v>
      </c>
      <c r="C106" s="12" t="s">
        <v>641</v>
      </c>
      <c r="D106" s="12"/>
      <c r="E106" s="20"/>
      <c r="F106" s="262">
        <f aca="true" t="shared" si="32" ref="F106:V106">SUM(F107,F108,F111,F114,F115,F118)</f>
        <v>0</v>
      </c>
      <c r="G106" s="262">
        <f t="shared" si="32"/>
        <v>0</v>
      </c>
      <c r="H106" s="262">
        <f t="shared" si="32"/>
        <v>0</v>
      </c>
      <c r="I106" s="262">
        <f t="shared" si="32"/>
        <v>0</v>
      </c>
      <c r="J106" s="262">
        <f t="shared" si="32"/>
        <v>0</v>
      </c>
      <c r="K106" s="262">
        <f t="shared" si="32"/>
        <v>0</v>
      </c>
      <c r="L106" s="262">
        <f t="shared" si="32"/>
        <v>0</v>
      </c>
      <c r="M106" s="263">
        <f t="shared" si="32"/>
        <v>0</v>
      </c>
      <c r="N106" s="263">
        <f t="shared" si="32"/>
        <v>0</v>
      </c>
      <c r="O106" s="263">
        <f t="shared" si="32"/>
        <v>0</v>
      </c>
      <c r="P106" s="262">
        <f t="shared" si="32"/>
        <v>0</v>
      </c>
      <c r="Q106" s="262">
        <f t="shared" si="32"/>
        <v>0</v>
      </c>
      <c r="R106" s="262">
        <f t="shared" si="32"/>
        <v>0</v>
      </c>
      <c r="S106" s="262">
        <f t="shared" si="32"/>
        <v>0</v>
      </c>
      <c r="T106" s="248">
        <f t="shared" si="29"/>
        <v>0</v>
      </c>
      <c r="U106" s="262">
        <f t="shared" si="32"/>
        <v>0</v>
      </c>
      <c r="V106" s="262">
        <f t="shared" si="32"/>
        <v>0</v>
      </c>
    </row>
    <row r="107" spans="1:22" s="186" customFormat="1" ht="25.5" customHeight="1">
      <c r="A107" s="8"/>
      <c r="B107" s="28" t="s">
        <v>138</v>
      </c>
      <c r="C107" s="22" t="s">
        <v>642</v>
      </c>
      <c r="D107" s="36"/>
      <c r="E107" s="23"/>
      <c r="F107" s="264">
        <v>0</v>
      </c>
      <c r="G107" s="264">
        <v>0</v>
      </c>
      <c r="H107" s="264">
        <v>0</v>
      </c>
      <c r="I107" s="264">
        <v>0</v>
      </c>
      <c r="J107" s="264">
        <v>0</v>
      </c>
      <c r="K107" s="264">
        <v>0</v>
      </c>
      <c r="L107" s="264">
        <v>0</v>
      </c>
      <c r="M107" s="265">
        <v>0</v>
      </c>
      <c r="N107" s="265">
        <v>0</v>
      </c>
      <c r="O107" s="265">
        <v>0</v>
      </c>
      <c r="P107" s="264">
        <v>0</v>
      </c>
      <c r="Q107" s="264">
        <v>0</v>
      </c>
      <c r="R107" s="264">
        <v>0</v>
      </c>
      <c r="S107" s="264">
        <v>0</v>
      </c>
      <c r="T107" s="252">
        <f t="shared" si="29"/>
        <v>0</v>
      </c>
      <c r="U107" s="264">
        <v>0</v>
      </c>
      <c r="V107" s="264">
        <v>0</v>
      </c>
    </row>
    <row r="108" spans="1:22" s="186" customFormat="1" ht="12.75">
      <c r="A108" s="8"/>
      <c r="B108" s="28" t="s">
        <v>139</v>
      </c>
      <c r="C108" s="36" t="s">
        <v>631</v>
      </c>
      <c r="D108" s="36"/>
      <c r="E108" s="23"/>
      <c r="F108" s="266">
        <f aca="true" t="shared" si="33" ref="F108:V108">SUM(F109:F110)</f>
        <v>0</v>
      </c>
      <c r="G108" s="266">
        <f t="shared" si="33"/>
        <v>0</v>
      </c>
      <c r="H108" s="266">
        <f t="shared" si="33"/>
        <v>0</v>
      </c>
      <c r="I108" s="266">
        <f t="shared" si="33"/>
        <v>0</v>
      </c>
      <c r="J108" s="266">
        <f t="shared" si="33"/>
        <v>0</v>
      </c>
      <c r="K108" s="266">
        <f t="shared" si="33"/>
        <v>0</v>
      </c>
      <c r="L108" s="266">
        <f t="shared" si="33"/>
        <v>0</v>
      </c>
      <c r="M108" s="267">
        <f t="shared" si="33"/>
        <v>0</v>
      </c>
      <c r="N108" s="267">
        <f t="shared" si="33"/>
        <v>0</v>
      </c>
      <c r="O108" s="267">
        <f t="shared" si="33"/>
        <v>0</v>
      </c>
      <c r="P108" s="266">
        <f t="shared" si="33"/>
        <v>0</v>
      </c>
      <c r="Q108" s="266">
        <f t="shared" si="33"/>
        <v>0</v>
      </c>
      <c r="R108" s="266">
        <f t="shared" si="33"/>
        <v>0</v>
      </c>
      <c r="S108" s="266">
        <f t="shared" si="33"/>
        <v>0</v>
      </c>
      <c r="T108" s="248">
        <f t="shared" si="29"/>
        <v>0</v>
      </c>
      <c r="U108" s="266">
        <f t="shared" si="33"/>
        <v>0</v>
      </c>
      <c r="V108" s="266">
        <f t="shared" si="33"/>
        <v>0</v>
      </c>
    </row>
    <row r="109" spans="1:22" s="186" customFormat="1" ht="12.75">
      <c r="A109" s="8"/>
      <c r="B109" s="28" t="s">
        <v>140</v>
      </c>
      <c r="C109" s="37" t="s">
        <v>635</v>
      </c>
      <c r="D109" s="37"/>
      <c r="E109" s="23"/>
      <c r="F109" s="264">
        <v>0</v>
      </c>
      <c r="G109" s="264">
        <v>0</v>
      </c>
      <c r="H109" s="264">
        <v>0</v>
      </c>
      <c r="I109" s="264">
        <v>0</v>
      </c>
      <c r="J109" s="264">
        <v>0</v>
      </c>
      <c r="K109" s="264">
        <v>0</v>
      </c>
      <c r="L109" s="264">
        <v>0</v>
      </c>
      <c r="M109" s="265">
        <v>0</v>
      </c>
      <c r="N109" s="265">
        <v>0</v>
      </c>
      <c r="O109" s="265">
        <v>0</v>
      </c>
      <c r="P109" s="264">
        <v>0</v>
      </c>
      <c r="Q109" s="264">
        <v>0</v>
      </c>
      <c r="R109" s="264">
        <v>0</v>
      </c>
      <c r="S109" s="264">
        <v>0</v>
      </c>
      <c r="T109" s="252">
        <f t="shared" si="29"/>
        <v>0</v>
      </c>
      <c r="U109" s="264">
        <v>0</v>
      </c>
      <c r="V109" s="264">
        <v>0</v>
      </c>
    </row>
    <row r="110" spans="1:22" s="186" customFormat="1" ht="12.75">
      <c r="A110" s="8"/>
      <c r="B110" s="28" t="s">
        <v>141</v>
      </c>
      <c r="C110" s="37" t="s">
        <v>636</v>
      </c>
      <c r="D110" s="37"/>
      <c r="E110" s="23"/>
      <c r="F110" s="264">
        <v>0</v>
      </c>
      <c r="G110" s="264">
        <v>0</v>
      </c>
      <c r="H110" s="264">
        <v>0</v>
      </c>
      <c r="I110" s="264">
        <v>0</v>
      </c>
      <c r="J110" s="264">
        <v>0</v>
      </c>
      <c r="K110" s="264">
        <v>0</v>
      </c>
      <c r="L110" s="264">
        <v>0</v>
      </c>
      <c r="M110" s="265">
        <v>0</v>
      </c>
      <c r="N110" s="265">
        <v>0</v>
      </c>
      <c r="O110" s="265">
        <v>0</v>
      </c>
      <c r="P110" s="264">
        <v>0</v>
      </c>
      <c r="Q110" s="264">
        <v>0</v>
      </c>
      <c r="R110" s="264">
        <v>0</v>
      </c>
      <c r="S110" s="264">
        <v>0</v>
      </c>
      <c r="T110" s="252">
        <f t="shared" si="29"/>
        <v>0</v>
      </c>
      <c r="U110" s="264">
        <v>0</v>
      </c>
      <c r="V110" s="264">
        <v>0</v>
      </c>
    </row>
    <row r="111" spans="1:22" s="186" customFormat="1" ht="12.75">
      <c r="A111" s="8"/>
      <c r="B111" s="28" t="s">
        <v>142</v>
      </c>
      <c r="C111" s="36" t="s">
        <v>637</v>
      </c>
      <c r="D111" s="36"/>
      <c r="E111" s="23"/>
      <c r="F111" s="266">
        <f aca="true" t="shared" si="34" ref="F111:V111">SUM(F112:F113)</f>
        <v>0</v>
      </c>
      <c r="G111" s="266">
        <f t="shared" si="34"/>
        <v>0</v>
      </c>
      <c r="H111" s="266">
        <f t="shared" si="34"/>
        <v>0</v>
      </c>
      <c r="I111" s="266">
        <f t="shared" si="34"/>
        <v>0</v>
      </c>
      <c r="J111" s="266">
        <f t="shared" si="34"/>
        <v>0</v>
      </c>
      <c r="K111" s="266">
        <f t="shared" si="34"/>
        <v>0</v>
      </c>
      <c r="L111" s="266">
        <f t="shared" si="34"/>
        <v>0</v>
      </c>
      <c r="M111" s="267">
        <f t="shared" si="34"/>
        <v>0</v>
      </c>
      <c r="N111" s="267">
        <f t="shared" si="34"/>
        <v>0</v>
      </c>
      <c r="O111" s="267">
        <f t="shared" si="34"/>
        <v>0</v>
      </c>
      <c r="P111" s="266">
        <f t="shared" si="34"/>
        <v>0</v>
      </c>
      <c r="Q111" s="266">
        <f t="shared" si="34"/>
        <v>0</v>
      </c>
      <c r="R111" s="266">
        <f t="shared" si="34"/>
        <v>0</v>
      </c>
      <c r="S111" s="266">
        <f t="shared" si="34"/>
        <v>0</v>
      </c>
      <c r="T111" s="248">
        <f t="shared" si="29"/>
        <v>0</v>
      </c>
      <c r="U111" s="266">
        <f t="shared" si="34"/>
        <v>0</v>
      </c>
      <c r="V111" s="266">
        <f t="shared" si="34"/>
        <v>0</v>
      </c>
    </row>
    <row r="112" spans="1:22" s="186" customFormat="1" ht="12.75">
      <c r="A112" s="8"/>
      <c r="B112" s="28" t="s">
        <v>143</v>
      </c>
      <c r="C112" s="37" t="s">
        <v>638</v>
      </c>
      <c r="D112" s="37"/>
      <c r="E112" s="23"/>
      <c r="F112" s="264">
        <v>0</v>
      </c>
      <c r="G112" s="264">
        <v>0</v>
      </c>
      <c r="H112" s="264">
        <v>0</v>
      </c>
      <c r="I112" s="264">
        <v>0</v>
      </c>
      <c r="J112" s="264">
        <v>0</v>
      </c>
      <c r="K112" s="264">
        <v>0</v>
      </c>
      <c r="L112" s="264">
        <v>0</v>
      </c>
      <c r="M112" s="265">
        <v>0</v>
      </c>
      <c r="N112" s="265">
        <v>0</v>
      </c>
      <c r="O112" s="265">
        <v>0</v>
      </c>
      <c r="P112" s="264">
        <v>0</v>
      </c>
      <c r="Q112" s="264">
        <v>0</v>
      </c>
      <c r="R112" s="264">
        <v>0</v>
      </c>
      <c r="S112" s="264">
        <v>0</v>
      </c>
      <c r="T112" s="252">
        <f t="shared" si="29"/>
        <v>0</v>
      </c>
      <c r="U112" s="264">
        <v>0</v>
      </c>
      <c r="V112" s="264">
        <v>0</v>
      </c>
    </row>
    <row r="113" spans="1:22" s="186" customFormat="1" ht="12.75">
      <c r="A113" s="8"/>
      <c r="B113" s="28" t="s">
        <v>144</v>
      </c>
      <c r="C113" s="37" t="s">
        <v>639</v>
      </c>
      <c r="D113" s="37"/>
      <c r="E113" s="23"/>
      <c r="F113" s="264">
        <v>0</v>
      </c>
      <c r="G113" s="264">
        <v>0</v>
      </c>
      <c r="H113" s="264">
        <v>0</v>
      </c>
      <c r="I113" s="264">
        <v>0</v>
      </c>
      <c r="J113" s="264">
        <v>0</v>
      </c>
      <c r="K113" s="264">
        <v>0</v>
      </c>
      <c r="L113" s="264">
        <v>0</v>
      </c>
      <c r="M113" s="265">
        <v>0</v>
      </c>
      <c r="N113" s="265">
        <v>0</v>
      </c>
      <c r="O113" s="265">
        <v>0</v>
      </c>
      <c r="P113" s="264">
        <v>0</v>
      </c>
      <c r="Q113" s="264">
        <v>0</v>
      </c>
      <c r="R113" s="264">
        <v>0</v>
      </c>
      <c r="S113" s="264">
        <v>0</v>
      </c>
      <c r="T113" s="252">
        <f t="shared" si="29"/>
        <v>0</v>
      </c>
      <c r="U113" s="264">
        <v>0</v>
      </c>
      <c r="V113" s="264">
        <v>0</v>
      </c>
    </row>
    <row r="114" spans="1:22" s="186" customFormat="1" ht="12.75">
      <c r="A114" s="8"/>
      <c r="B114" s="28" t="s">
        <v>145</v>
      </c>
      <c r="C114" s="36" t="s">
        <v>769</v>
      </c>
      <c r="D114" s="36"/>
      <c r="E114" s="23"/>
      <c r="F114" s="264">
        <v>0</v>
      </c>
      <c r="G114" s="264">
        <v>0</v>
      </c>
      <c r="H114" s="264">
        <v>0</v>
      </c>
      <c r="I114" s="264">
        <v>0</v>
      </c>
      <c r="J114" s="264">
        <v>0</v>
      </c>
      <c r="K114" s="264">
        <v>0</v>
      </c>
      <c r="L114" s="264">
        <v>0</v>
      </c>
      <c r="M114" s="265">
        <v>0</v>
      </c>
      <c r="N114" s="265">
        <v>0</v>
      </c>
      <c r="O114" s="265">
        <v>0</v>
      </c>
      <c r="P114" s="264">
        <v>0</v>
      </c>
      <c r="Q114" s="264">
        <v>0</v>
      </c>
      <c r="R114" s="264">
        <v>0</v>
      </c>
      <c r="S114" s="264">
        <v>0</v>
      </c>
      <c r="T114" s="252">
        <f t="shared" si="29"/>
        <v>0</v>
      </c>
      <c r="U114" s="264">
        <v>0</v>
      </c>
      <c r="V114" s="264">
        <v>0</v>
      </c>
    </row>
    <row r="115" spans="1:22" s="186" customFormat="1" ht="26.25">
      <c r="A115" s="8"/>
      <c r="B115" s="28" t="s">
        <v>146</v>
      </c>
      <c r="C115" s="22" t="s">
        <v>643</v>
      </c>
      <c r="D115" s="22"/>
      <c r="E115" s="23"/>
      <c r="F115" s="266">
        <f aca="true" t="shared" si="35" ref="F115:V115">SUM(F116:F117)</f>
        <v>0</v>
      </c>
      <c r="G115" s="266">
        <f t="shared" si="35"/>
        <v>0</v>
      </c>
      <c r="H115" s="266">
        <f t="shared" si="35"/>
        <v>0</v>
      </c>
      <c r="I115" s="266">
        <f t="shared" si="35"/>
        <v>0</v>
      </c>
      <c r="J115" s="266">
        <f t="shared" si="35"/>
        <v>0</v>
      </c>
      <c r="K115" s="266">
        <f t="shared" si="35"/>
        <v>0</v>
      </c>
      <c r="L115" s="266">
        <f t="shared" si="35"/>
        <v>0</v>
      </c>
      <c r="M115" s="267">
        <f t="shared" si="35"/>
        <v>0</v>
      </c>
      <c r="N115" s="267">
        <f t="shared" si="35"/>
        <v>0</v>
      </c>
      <c r="O115" s="267">
        <f t="shared" si="35"/>
        <v>0</v>
      </c>
      <c r="P115" s="266">
        <f t="shared" si="35"/>
        <v>0</v>
      </c>
      <c r="Q115" s="266">
        <f t="shared" si="35"/>
        <v>0</v>
      </c>
      <c r="R115" s="266">
        <f t="shared" si="35"/>
        <v>0</v>
      </c>
      <c r="S115" s="266">
        <f t="shared" si="35"/>
        <v>0</v>
      </c>
      <c r="T115" s="248">
        <f t="shared" si="29"/>
        <v>0</v>
      </c>
      <c r="U115" s="266">
        <f t="shared" si="35"/>
        <v>0</v>
      </c>
      <c r="V115" s="266">
        <f t="shared" si="35"/>
        <v>0</v>
      </c>
    </row>
    <row r="116" spans="1:22" s="186" customFormat="1" ht="12.75">
      <c r="A116" s="8"/>
      <c r="B116" s="28" t="s">
        <v>147</v>
      </c>
      <c r="C116" s="37" t="s">
        <v>626</v>
      </c>
      <c r="D116" s="37"/>
      <c r="E116" s="23"/>
      <c r="F116" s="264">
        <v>0</v>
      </c>
      <c r="G116" s="264">
        <v>0</v>
      </c>
      <c r="H116" s="264">
        <v>0</v>
      </c>
      <c r="I116" s="264">
        <v>0</v>
      </c>
      <c r="J116" s="264">
        <v>0</v>
      </c>
      <c r="K116" s="264">
        <v>0</v>
      </c>
      <c r="L116" s="264">
        <v>0</v>
      </c>
      <c r="M116" s="265">
        <v>0</v>
      </c>
      <c r="N116" s="265">
        <v>0</v>
      </c>
      <c r="O116" s="265">
        <v>0</v>
      </c>
      <c r="P116" s="264">
        <v>0</v>
      </c>
      <c r="Q116" s="264">
        <v>0</v>
      </c>
      <c r="R116" s="264">
        <v>0</v>
      </c>
      <c r="S116" s="264">
        <v>0</v>
      </c>
      <c r="T116" s="252">
        <f t="shared" si="29"/>
        <v>0</v>
      </c>
      <c r="U116" s="264">
        <v>0</v>
      </c>
      <c r="V116" s="264">
        <v>0</v>
      </c>
    </row>
    <row r="117" spans="1:22" s="186" customFormat="1" ht="12.75">
      <c r="A117" s="8"/>
      <c r="B117" s="28" t="s">
        <v>148</v>
      </c>
      <c r="C117" s="37" t="s">
        <v>644</v>
      </c>
      <c r="D117" s="37"/>
      <c r="E117" s="23"/>
      <c r="F117" s="264">
        <v>0</v>
      </c>
      <c r="G117" s="264">
        <v>0</v>
      </c>
      <c r="H117" s="264">
        <v>0</v>
      </c>
      <c r="I117" s="264">
        <v>0</v>
      </c>
      <c r="J117" s="264">
        <v>0</v>
      </c>
      <c r="K117" s="264">
        <v>0</v>
      </c>
      <c r="L117" s="264">
        <v>0</v>
      </c>
      <c r="M117" s="265">
        <v>0</v>
      </c>
      <c r="N117" s="265">
        <v>0</v>
      </c>
      <c r="O117" s="265">
        <v>0</v>
      </c>
      <c r="P117" s="264">
        <v>0</v>
      </c>
      <c r="Q117" s="264">
        <v>0</v>
      </c>
      <c r="R117" s="264">
        <v>0</v>
      </c>
      <c r="S117" s="264">
        <v>0</v>
      </c>
      <c r="T117" s="252">
        <f t="shared" si="29"/>
        <v>0</v>
      </c>
      <c r="U117" s="264">
        <v>0</v>
      </c>
      <c r="V117" s="264">
        <v>0</v>
      </c>
    </row>
    <row r="118" spans="1:22" s="186" customFormat="1" ht="12.75">
      <c r="A118" s="8"/>
      <c r="B118" s="28" t="s">
        <v>149</v>
      </c>
      <c r="C118" s="36" t="s">
        <v>640</v>
      </c>
      <c r="D118" s="36"/>
      <c r="E118" s="23"/>
      <c r="F118" s="264">
        <v>0</v>
      </c>
      <c r="G118" s="264">
        <v>0</v>
      </c>
      <c r="H118" s="264">
        <v>0</v>
      </c>
      <c r="I118" s="264">
        <v>0</v>
      </c>
      <c r="J118" s="264">
        <v>0</v>
      </c>
      <c r="K118" s="264">
        <v>0</v>
      </c>
      <c r="L118" s="264">
        <v>0</v>
      </c>
      <c r="M118" s="265">
        <v>0</v>
      </c>
      <c r="N118" s="265">
        <v>0</v>
      </c>
      <c r="O118" s="265">
        <v>0</v>
      </c>
      <c r="P118" s="264">
        <v>0</v>
      </c>
      <c r="Q118" s="264">
        <v>0</v>
      </c>
      <c r="R118" s="264">
        <v>0</v>
      </c>
      <c r="S118" s="264">
        <v>0</v>
      </c>
      <c r="T118" s="252">
        <f t="shared" si="29"/>
        <v>0</v>
      </c>
      <c r="U118" s="264">
        <v>0</v>
      </c>
      <c r="V118" s="264">
        <v>0</v>
      </c>
    </row>
    <row r="119" spans="1:22" s="186" customFormat="1" ht="12.75">
      <c r="A119" s="8"/>
      <c r="B119" s="26" t="s">
        <v>150</v>
      </c>
      <c r="C119" s="12" t="s">
        <v>613</v>
      </c>
      <c r="D119" s="12"/>
      <c r="E119" s="20"/>
      <c r="F119" s="268">
        <v>0</v>
      </c>
      <c r="G119" s="268">
        <v>0</v>
      </c>
      <c r="H119" s="268">
        <v>0</v>
      </c>
      <c r="I119" s="268">
        <v>0</v>
      </c>
      <c r="J119" s="268">
        <v>0</v>
      </c>
      <c r="K119" s="268">
        <v>0</v>
      </c>
      <c r="L119" s="268">
        <v>0</v>
      </c>
      <c r="M119" s="269">
        <v>0</v>
      </c>
      <c r="N119" s="269">
        <v>0</v>
      </c>
      <c r="O119" s="269">
        <v>0</v>
      </c>
      <c r="P119" s="268">
        <v>0</v>
      </c>
      <c r="Q119" s="268">
        <v>0</v>
      </c>
      <c r="R119" s="268">
        <v>0</v>
      </c>
      <c r="S119" s="268">
        <v>0</v>
      </c>
      <c r="T119" s="252">
        <f t="shared" si="29"/>
        <v>0</v>
      </c>
      <c r="U119" s="268">
        <v>0</v>
      </c>
      <c r="V119" s="268">
        <v>0</v>
      </c>
    </row>
    <row r="120" spans="2:22" ht="12.75">
      <c r="B120" s="25"/>
      <c r="E120" s="16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</row>
    <row r="121" spans="2:22" ht="12.75">
      <c r="B121" s="26" t="s">
        <v>151</v>
      </c>
      <c r="C121" s="33" t="s">
        <v>747</v>
      </c>
      <c r="D121" s="33"/>
      <c r="E121" s="20"/>
      <c r="F121" s="262">
        <f aca="true" t="shared" si="36" ref="F121:S121">SUM(F59,F82,F92)</f>
        <v>0</v>
      </c>
      <c r="G121" s="262">
        <f t="shared" si="36"/>
        <v>0</v>
      </c>
      <c r="H121" s="262">
        <f t="shared" si="36"/>
        <v>0</v>
      </c>
      <c r="I121" s="262">
        <f t="shared" si="36"/>
        <v>0</v>
      </c>
      <c r="J121" s="262">
        <f t="shared" si="36"/>
        <v>0</v>
      </c>
      <c r="K121" s="262">
        <f t="shared" si="36"/>
        <v>0</v>
      </c>
      <c r="L121" s="262">
        <f t="shared" si="36"/>
        <v>0</v>
      </c>
      <c r="M121" s="263">
        <f t="shared" si="36"/>
        <v>0</v>
      </c>
      <c r="N121" s="263">
        <f t="shared" si="36"/>
        <v>0</v>
      </c>
      <c r="O121" s="263">
        <f t="shared" si="36"/>
        <v>0</v>
      </c>
      <c r="P121" s="262">
        <f t="shared" si="36"/>
        <v>0</v>
      </c>
      <c r="Q121" s="262">
        <f t="shared" si="36"/>
        <v>0</v>
      </c>
      <c r="R121" s="262">
        <f t="shared" si="36"/>
        <v>0</v>
      </c>
      <c r="S121" s="262">
        <f t="shared" si="36"/>
        <v>0</v>
      </c>
      <c r="T121" s="248">
        <f>SUM(V121-SUM(F121:S121))</f>
        <v>0</v>
      </c>
      <c r="U121" s="262">
        <f>SUM(U59,U82,U92)</f>
        <v>0</v>
      </c>
      <c r="V121" s="262">
        <f>SUM(V59,V82,V92)</f>
        <v>0</v>
      </c>
    </row>
  </sheetData>
  <sheetProtection password="DFD9" sheet="1" objects="1" scenarios="1"/>
  <printOptions/>
  <pageMargins left="0.75" right="0.75" top="1" bottom="1" header="0.5" footer="0.5"/>
  <pageSetup fitToHeight="0" fitToWidth="1" horizontalDpi="600" verticalDpi="600" orientation="landscape" paperSize="9" scale="72" r:id="rId1"/>
  <ignoredErrors>
    <ignoredError sqref="B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V88"/>
  <sheetViews>
    <sheetView showRowColHeader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4" sqref="F4"/>
    </sheetView>
  </sheetViews>
  <sheetFormatPr defaultColWidth="0" defaultRowHeight="12.75"/>
  <cols>
    <col min="1" max="1" width="1.7109375" style="8" customWidth="1"/>
    <col min="2" max="2" width="10.8515625" style="25" customWidth="1"/>
    <col min="3" max="3" width="61.00390625" style="17" customWidth="1"/>
    <col min="4" max="4" width="20.7109375" style="17" hidden="1" customWidth="1"/>
    <col min="5" max="5" width="20.7109375" style="25" hidden="1" customWidth="1"/>
    <col min="6" max="20" width="20.7109375" style="17" hidden="1" customWidth="1"/>
    <col min="21" max="21" width="20.7109375" style="17" customWidth="1"/>
    <col min="22" max="22" width="20.7109375" style="17" hidden="1" customWidth="1"/>
    <col min="23" max="23" width="3.140625" style="8" customWidth="1"/>
    <col min="24" max="39" width="20.7109375" style="8" hidden="1" customWidth="1"/>
    <col min="40" max="16384" width="9.140625" style="8" hidden="1" customWidth="1"/>
  </cols>
  <sheetData>
    <row r="1" spans="2:22" s="210" customFormat="1" ht="39">
      <c r="B1" s="211"/>
      <c r="C1" s="212" t="s">
        <v>183</v>
      </c>
      <c r="D1" s="212"/>
      <c r="E1" s="211"/>
      <c r="F1" s="215" t="s">
        <v>497</v>
      </c>
      <c r="G1" s="215" t="s">
        <v>258</v>
      </c>
      <c r="H1" s="215" t="s">
        <v>572</v>
      </c>
      <c r="I1" s="215" t="s">
        <v>495</v>
      </c>
      <c r="J1" s="215" t="s">
        <v>496</v>
      </c>
      <c r="K1" s="216" t="s">
        <v>259</v>
      </c>
      <c r="L1" s="217" t="s">
        <v>244</v>
      </c>
      <c r="M1" s="216" t="s">
        <v>453</v>
      </c>
      <c r="N1" s="217" t="s">
        <v>452</v>
      </c>
      <c r="O1" s="217" t="s">
        <v>281</v>
      </c>
      <c r="P1" s="216" t="s">
        <v>560</v>
      </c>
      <c r="Q1" s="217" t="s">
        <v>244</v>
      </c>
      <c r="R1" s="217" t="s">
        <v>574</v>
      </c>
      <c r="S1" s="217" t="s">
        <v>503</v>
      </c>
      <c r="T1" s="216" t="s">
        <v>257</v>
      </c>
      <c r="U1" s="217"/>
      <c r="V1" s="217" t="s">
        <v>246</v>
      </c>
    </row>
    <row r="3" spans="2:22" s="13" customFormat="1" ht="12.75">
      <c r="B3" s="26" t="s">
        <v>688</v>
      </c>
      <c r="C3" s="32" t="s">
        <v>645</v>
      </c>
      <c r="D3" s="32"/>
      <c r="E3" s="26"/>
      <c r="F3" s="270">
        <f>SUM(F$4:F$8)</f>
        <v>0</v>
      </c>
      <c r="G3" s="270">
        <f aca="true" t="shared" si="0" ref="G3:S3">SUM(G$4:G$8)</f>
        <v>0</v>
      </c>
      <c r="H3" s="270">
        <f t="shared" si="0"/>
        <v>0</v>
      </c>
      <c r="I3" s="270">
        <f t="shared" si="0"/>
        <v>0</v>
      </c>
      <c r="J3" s="270">
        <f t="shared" si="0"/>
        <v>0</v>
      </c>
      <c r="K3" s="270">
        <f t="shared" si="0"/>
        <v>0</v>
      </c>
      <c r="L3" s="270">
        <f t="shared" si="0"/>
        <v>0</v>
      </c>
      <c r="M3" s="270">
        <f t="shared" si="0"/>
        <v>0</v>
      </c>
      <c r="N3" s="270">
        <f t="shared" si="0"/>
        <v>0</v>
      </c>
      <c r="O3" s="270">
        <f t="shared" si="0"/>
        <v>0</v>
      </c>
      <c r="P3" s="270">
        <f t="shared" si="0"/>
        <v>0</v>
      </c>
      <c r="Q3" s="270">
        <f t="shared" si="0"/>
        <v>0</v>
      </c>
      <c r="R3" s="270">
        <f t="shared" si="0"/>
        <v>0</v>
      </c>
      <c r="S3" s="270">
        <f t="shared" si="0"/>
        <v>0</v>
      </c>
      <c r="T3" s="271">
        <f aca="true" t="shared" si="1" ref="T3:T8">SUM(V3-SUM(F3:S3))</f>
        <v>0</v>
      </c>
      <c r="U3" s="270">
        <f>SUM(U$4:U$8)</f>
        <v>0</v>
      </c>
      <c r="V3" s="270">
        <f>SUM(V$4:V$8)</f>
        <v>0</v>
      </c>
    </row>
    <row r="4" spans="2:256" s="19" customFormat="1" ht="12.75">
      <c r="B4" s="27">
        <v>70</v>
      </c>
      <c r="C4" s="21" t="s">
        <v>646</v>
      </c>
      <c r="D4" s="21"/>
      <c r="E4" s="27"/>
      <c r="F4" s="272">
        <v>0</v>
      </c>
      <c r="G4" s="272">
        <v>0</v>
      </c>
      <c r="H4" s="272">
        <v>0</v>
      </c>
      <c r="I4" s="272">
        <v>0</v>
      </c>
      <c r="J4" s="272">
        <v>0</v>
      </c>
      <c r="K4" s="272">
        <v>0</v>
      </c>
      <c r="L4" s="272">
        <v>0</v>
      </c>
      <c r="M4" s="272">
        <v>0</v>
      </c>
      <c r="N4" s="272">
        <v>0</v>
      </c>
      <c r="O4" s="272">
        <v>0</v>
      </c>
      <c r="P4" s="272">
        <v>0</v>
      </c>
      <c r="Q4" s="272">
        <v>0</v>
      </c>
      <c r="R4" s="272">
        <v>0</v>
      </c>
      <c r="S4" s="272">
        <v>0</v>
      </c>
      <c r="T4" s="273">
        <f t="shared" si="1"/>
        <v>0</v>
      </c>
      <c r="U4" s="272">
        <v>0</v>
      </c>
      <c r="V4" s="272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19">
        <v>0</v>
      </c>
      <c r="AZ4" s="19">
        <v>0</v>
      </c>
      <c r="BA4" s="19">
        <v>0</v>
      </c>
      <c r="BB4" s="19">
        <v>0</v>
      </c>
      <c r="BC4" s="19">
        <v>0</v>
      </c>
      <c r="BD4" s="19">
        <v>0</v>
      </c>
      <c r="BE4" s="19">
        <v>0</v>
      </c>
      <c r="BF4" s="19">
        <v>0</v>
      </c>
      <c r="BG4" s="19">
        <v>0</v>
      </c>
      <c r="BH4" s="19">
        <v>0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0</v>
      </c>
      <c r="BP4" s="19">
        <v>0</v>
      </c>
      <c r="BQ4" s="19">
        <v>0</v>
      </c>
      <c r="BR4" s="19">
        <v>0</v>
      </c>
      <c r="BS4" s="19">
        <v>0</v>
      </c>
      <c r="BT4" s="19">
        <v>0</v>
      </c>
      <c r="BU4" s="19">
        <v>0</v>
      </c>
      <c r="BV4" s="19">
        <v>0</v>
      </c>
      <c r="BW4" s="19">
        <v>0</v>
      </c>
      <c r="BX4" s="19">
        <v>0</v>
      </c>
      <c r="BY4" s="19">
        <v>0</v>
      </c>
      <c r="BZ4" s="19">
        <v>0</v>
      </c>
      <c r="CA4" s="19">
        <v>0</v>
      </c>
      <c r="CB4" s="19">
        <v>0</v>
      </c>
      <c r="CC4" s="19">
        <v>0</v>
      </c>
      <c r="CD4" s="19">
        <v>0</v>
      </c>
      <c r="CE4" s="19">
        <v>0</v>
      </c>
      <c r="CF4" s="19">
        <v>0</v>
      </c>
      <c r="CG4" s="19">
        <v>0</v>
      </c>
      <c r="CH4" s="19">
        <v>0</v>
      </c>
      <c r="CI4" s="19">
        <v>0</v>
      </c>
      <c r="CJ4" s="19">
        <v>0</v>
      </c>
      <c r="CK4" s="19">
        <v>0</v>
      </c>
      <c r="CL4" s="19">
        <v>0</v>
      </c>
      <c r="CM4" s="19">
        <v>0</v>
      </c>
      <c r="CN4" s="19">
        <v>0</v>
      </c>
      <c r="CO4" s="19">
        <v>0</v>
      </c>
      <c r="CP4" s="19">
        <v>0</v>
      </c>
      <c r="CQ4" s="19">
        <v>0</v>
      </c>
      <c r="CR4" s="19">
        <v>0</v>
      </c>
      <c r="CS4" s="19">
        <v>0</v>
      </c>
      <c r="CT4" s="19">
        <v>0</v>
      </c>
      <c r="CU4" s="19">
        <v>0</v>
      </c>
      <c r="CV4" s="19">
        <v>0</v>
      </c>
      <c r="CW4" s="19">
        <v>0</v>
      </c>
      <c r="CX4" s="19">
        <v>0</v>
      </c>
      <c r="CY4" s="19">
        <v>0</v>
      </c>
      <c r="CZ4" s="19">
        <v>0</v>
      </c>
      <c r="DA4" s="19">
        <v>0</v>
      </c>
      <c r="DB4" s="19">
        <v>0</v>
      </c>
      <c r="DC4" s="19">
        <v>0</v>
      </c>
      <c r="DD4" s="19">
        <v>0</v>
      </c>
      <c r="DE4" s="19">
        <v>0</v>
      </c>
      <c r="DF4" s="19">
        <v>0</v>
      </c>
      <c r="DG4" s="19">
        <v>0</v>
      </c>
      <c r="DH4" s="19">
        <v>0</v>
      </c>
      <c r="DI4" s="19">
        <v>0</v>
      </c>
      <c r="DJ4" s="19">
        <v>0</v>
      </c>
      <c r="DK4" s="19">
        <v>0</v>
      </c>
      <c r="DL4" s="19">
        <v>0</v>
      </c>
      <c r="DM4" s="19">
        <v>0</v>
      </c>
      <c r="DN4" s="19">
        <v>0</v>
      </c>
      <c r="DO4" s="19">
        <v>0</v>
      </c>
      <c r="DP4" s="19">
        <v>0</v>
      </c>
      <c r="DQ4" s="19">
        <v>0</v>
      </c>
      <c r="DR4" s="19">
        <v>0</v>
      </c>
      <c r="DS4" s="19">
        <v>0</v>
      </c>
      <c r="DT4" s="19">
        <v>0</v>
      </c>
      <c r="DU4" s="19">
        <v>0</v>
      </c>
      <c r="DV4" s="19">
        <v>0</v>
      </c>
      <c r="DW4" s="19">
        <v>0</v>
      </c>
      <c r="DX4" s="19">
        <v>0</v>
      </c>
      <c r="DY4" s="19">
        <v>0</v>
      </c>
      <c r="DZ4" s="19">
        <v>0</v>
      </c>
      <c r="EA4" s="19">
        <v>0</v>
      </c>
      <c r="EB4" s="19">
        <v>0</v>
      </c>
      <c r="EC4" s="19">
        <v>0</v>
      </c>
      <c r="ED4" s="19">
        <v>0</v>
      </c>
      <c r="EE4" s="19">
        <v>0</v>
      </c>
      <c r="EF4" s="19">
        <v>0</v>
      </c>
      <c r="EG4" s="19">
        <v>0</v>
      </c>
      <c r="EH4" s="19">
        <v>0</v>
      </c>
      <c r="EI4" s="19">
        <v>0</v>
      </c>
      <c r="EJ4" s="19">
        <v>0</v>
      </c>
      <c r="EK4" s="19">
        <v>0</v>
      </c>
      <c r="EL4" s="19">
        <v>0</v>
      </c>
      <c r="EM4" s="19">
        <v>0</v>
      </c>
      <c r="EN4" s="19">
        <v>0</v>
      </c>
      <c r="EO4" s="19">
        <v>0</v>
      </c>
      <c r="EP4" s="19">
        <v>0</v>
      </c>
      <c r="EQ4" s="19">
        <v>0</v>
      </c>
      <c r="ER4" s="19">
        <v>0</v>
      </c>
      <c r="ES4" s="19">
        <v>0</v>
      </c>
      <c r="ET4" s="19">
        <v>0</v>
      </c>
      <c r="EU4" s="19">
        <v>0</v>
      </c>
      <c r="EV4" s="19">
        <v>0</v>
      </c>
      <c r="EW4" s="19">
        <v>0</v>
      </c>
      <c r="EX4" s="19">
        <v>0</v>
      </c>
      <c r="EY4" s="19">
        <v>0</v>
      </c>
      <c r="EZ4" s="19">
        <v>0</v>
      </c>
      <c r="FA4" s="19">
        <v>0</v>
      </c>
      <c r="FB4" s="19">
        <v>0</v>
      </c>
      <c r="FC4" s="19">
        <v>0</v>
      </c>
      <c r="FD4" s="19">
        <v>0</v>
      </c>
      <c r="FE4" s="19">
        <v>0</v>
      </c>
      <c r="FF4" s="19">
        <v>0</v>
      </c>
      <c r="FG4" s="19">
        <v>0</v>
      </c>
      <c r="FH4" s="19">
        <v>0</v>
      </c>
      <c r="FI4" s="19">
        <v>0</v>
      </c>
      <c r="FJ4" s="19">
        <v>0</v>
      </c>
      <c r="FK4" s="19">
        <v>0</v>
      </c>
      <c r="FL4" s="19">
        <v>0</v>
      </c>
      <c r="FM4" s="19">
        <v>0</v>
      </c>
      <c r="FN4" s="19">
        <v>0</v>
      </c>
      <c r="FO4" s="19">
        <v>0</v>
      </c>
      <c r="FP4" s="19">
        <v>0</v>
      </c>
      <c r="FQ4" s="19">
        <v>0</v>
      </c>
      <c r="FR4" s="19">
        <v>0</v>
      </c>
      <c r="FS4" s="19">
        <v>0</v>
      </c>
      <c r="FT4" s="19">
        <v>0</v>
      </c>
      <c r="FU4" s="19">
        <v>0</v>
      </c>
      <c r="FV4" s="19">
        <v>0</v>
      </c>
      <c r="FW4" s="19">
        <v>0</v>
      </c>
      <c r="FX4" s="19">
        <v>0</v>
      </c>
      <c r="FY4" s="19">
        <v>0</v>
      </c>
      <c r="FZ4" s="19">
        <v>0</v>
      </c>
      <c r="GA4" s="19">
        <v>0</v>
      </c>
      <c r="GB4" s="19">
        <v>0</v>
      </c>
      <c r="GC4" s="19">
        <v>0</v>
      </c>
      <c r="GD4" s="19">
        <v>0</v>
      </c>
      <c r="GE4" s="19">
        <v>0</v>
      </c>
      <c r="GF4" s="19">
        <v>0</v>
      </c>
      <c r="GG4" s="19">
        <v>0</v>
      </c>
      <c r="GH4" s="19">
        <v>0</v>
      </c>
      <c r="GI4" s="19">
        <v>0</v>
      </c>
      <c r="GJ4" s="19">
        <v>0</v>
      </c>
      <c r="GK4" s="19">
        <v>0</v>
      </c>
      <c r="GL4" s="19">
        <v>0</v>
      </c>
      <c r="GM4" s="19">
        <v>0</v>
      </c>
      <c r="GN4" s="19">
        <v>0</v>
      </c>
      <c r="GO4" s="19">
        <v>0</v>
      </c>
      <c r="GP4" s="19">
        <v>0</v>
      </c>
      <c r="GQ4" s="19">
        <v>0</v>
      </c>
      <c r="GR4" s="19">
        <v>0</v>
      </c>
      <c r="GS4" s="19">
        <v>0</v>
      </c>
      <c r="GT4" s="19">
        <v>0</v>
      </c>
      <c r="GU4" s="19">
        <v>0</v>
      </c>
      <c r="GV4" s="19">
        <v>0</v>
      </c>
      <c r="GW4" s="19">
        <v>0</v>
      </c>
      <c r="GX4" s="19">
        <v>0</v>
      </c>
      <c r="GY4" s="19">
        <v>0</v>
      </c>
      <c r="GZ4" s="19">
        <v>0</v>
      </c>
      <c r="HA4" s="19">
        <v>0</v>
      </c>
      <c r="HB4" s="19">
        <v>0</v>
      </c>
      <c r="HC4" s="19">
        <v>0</v>
      </c>
      <c r="HD4" s="19">
        <v>0</v>
      </c>
      <c r="HE4" s="19">
        <v>0</v>
      </c>
      <c r="HF4" s="19">
        <v>0</v>
      </c>
      <c r="HG4" s="19">
        <v>0</v>
      </c>
      <c r="HH4" s="19">
        <v>0</v>
      </c>
      <c r="HI4" s="19">
        <v>0</v>
      </c>
      <c r="HJ4" s="19">
        <v>0</v>
      </c>
      <c r="HK4" s="19">
        <v>0</v>
      </c>
      <c r="HL4" s="19">
        <v>0</v>
      </c>
      <c r="HM4" s="19">
        <v>0</v>
      </c>
      <c r="HN4" s="19">
        <v>0</v>
      </c>
      <c r="HO4" s="19">
        <v>0</v>
      </c>
      <c r="HP4" s="19">
        <v>0</v>
      </c>
      <c r="HQ4" s="19">
        <v>0</v>
      </c>
      <c r="HR4" s="19">
        <v>0</v>
      </c>
      <c r="HS4" s="19">
        <v>0</v>
      </c>
      <c r="HT4" s="19">
        <v>0</v>
      </c>
      <c r="HU4" s="19">
        <v>0</v>
      </c>
      <c r="HV4" s="19">
        <v>0</v>
      </c>
      <c r="HW4" s="19">
        <v>0</v>
      </c>
      <c r="HX4" s="19">
        <v>0</v>
      </c>
      <c r="HY4" s="19">
        <v>0</v>
      </c>
      <c r="HZ4" s="19">
        <v>0</v>
      </c>
      <c r="IA4" s="19">
        <v>0</v>
      </c>
      <c r="IB4" s="19">
        <v>0</v>
      </c>
      <c r="IC4" s="19">
        <v>0</v>
      </c>
      <c r="ID4" s="19">
        <v>0</v>
      </c>
      <c r="IE4" s="19">
        <v>0</v>
      </c>
      <c r="IF4" s="19">
        <v>0</v>
      </c>
      <c r="IG4" s="19">
        <v>0</v>
      </c>
      <c r="IH4" s="19">
        <v>0</v>
      </c>
      <c r="II4" s="19">
        <v>0</v>
      </c>
      <c r="IJ4" s="19">
        <v>0</v>
      </c>
      <c r="IK4" s="19">
        <v>0</v>
      </c>
      <c r="IL4" s="19">
        <v>0</v>
      </c>
      <c r="IM4" s="19">
        <v>0</v>
      </c>
      <c r="IN4" s="19">
        <v>0</v>
      </c>
      <c r="IO4" s="19">
        <v>0</v>
      </c>
      <c r="IP4" s="19">
        <v>0</v>
      </c>
      <c r="IQ4" s="19">
        <v>0</v>
      </c>
      <c r="IR4" s="19">
        <v>0</v>
      </c>
      <c r="IS4" s="19">
        <v>0</v>
      </c>
      <c r="IT4" s="19">
        <v>0</v>
      </c>
      <c r="IU4" s="19">
        <v>0</v>
      </c>
      <c r="IV4" s="19">
        <v>0</v>
      </c>
    </row>
    <row r="5" spans="2:256" ht="25.5" customHeight="1">
      <c r="B5" s="28" t="s">
        <v>184</v>
      </c>
      <c r="C5" s="22" t="s">
        <v>738</v>
      </c>
      <c r="D5" s="22"/>
      <c r="E5" s="28"/>
      <c r="F5" s="274">
        <v>0</v>
      </c>
      <c r="G5" s="274">
        <v>0</v>
      </c>
      <c r="H5" s="274">
        <v>0</v>
      </c>
      <c r="I5" s="274">
        <v>0</v>
      </c>
      <c r="J5" s="274">
        <v>0</v>
      </c>
      <c r="K5" s="274">
        <v>0</v>
      </c>
      <c r="L5" s="274">
        <v>0</v>
      </c>
      <c r="M5" s="274">
        <v>0</v>
      </c>
      <c r="N5" s="274">
        <v>0</v>
      </c>
      <c r="O5" s="274">
        <v>0</v>
      </c>
      <c r="P5" s="274">
        <v>0</v>
      </c>
      <c r="Q5" s="274">
        <v>0</v>
      </c>
      <c r="R5" s="274">
        <v>0</v>
      </c>
      <c r="S5" s="274">
        <v>0</v>
      </c>
      <c r="T5" s="273">
        <f t="shared" si="1"/>
        <v>0</v>
      </c>
      <c r="U5" s="274">
        <v>0</v>
      </c>
      <c r="V5" s="274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8">
        <v>0</v>
      </c>
      <c r="BR5" s="8">
        <v>0</v>
      </c>
      <c r="BS5" s="8">
        <v>0</v>
      </c>
      <c r="BT5" s="8">
        <v>0</v>
      </c>
      <c r="BU5" s="8">
        <v>0</v>
      </c>
      <c r="BV5" s="8">
        <v>0</v>
      </c>
      <c r="BW5" s="8">
        <v>0</v>
      </c>
      <c r="BX5" s="8">
        <v>0</v>
      </c>
      <c r="BY5" s="8">
        <v>0</v>
      </c>
      <c r="BZ5" s="8">
        <v>0</v>
      </c>
      <c r="CA5" s="8">
        <v>0</v>
      </c>
      <c r="CB5" s="8">
        <v>0</v>
      </c>
      <c r="CC5" s="8">
        <v>0</v>
      </c>
      <c r="CD5" s="8">
        <v>0</v>
      </c>
      <c r="CE5" s="8">
        <v>0</v>
      </c>
      <c r="CF5" s="8">
        <v>0</v>
      </c>
      <c r="CG5" s="8">
        <v>0</v>
      </c>
      <c r="CH5" s="8">
        <v>0</v>
      </c>
      <c r="CI5" s="8">
        <v>0</v>
      </c>
      <c r="CJ5" s="8">
        <v>0</v>
      </c>
      <c r="CK5" s="8">
        <v>0</v>
      </c>
      <c r="CL5" s="8">
        <v>0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  <c r="CT5" s="8">
        <v>0</v>
      </c>
      <c r="CU5" s="8">
        <v>0</v>
      </c>
      <c r="CV5" s="8">
        <v>0</v>
      </c>
      <c r="CW5" s="8">
        <v>0</v>
      </c>
      <c r="CX5" s="8">
        <v>0</v>
      </c>
      <c r="CY5" s="8">
        <v>0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8">
        <v>0</v>
      </c>
      <c r="DF5" s="8">
        <v>0</v>
      </c>
      <c r="DG5" s="8">
        <v>0</v>
      </c>
      <c r="DH5" s="8">
        <v>0</v>
      </c>
      <c r="DI5" s="8">
        <v>0</v>
      </c>
      <c r="DJ5" s="8">
        <v>0</v>
      </c>
      <c r="DK5" s="8">
        <v>0</v>
      </c>
      <c r="DL5" s="8">
        <v>0</v>
      </c>
      <c r="DM5" s="8">
        <v>0</v>
      </c>
      <c r="DN5" s="8">
        <v>0</v>
      </c>
      <c r="DO5" s="8">
        <v>0</v>
      </c>
      <c r="DP5" s="8">
        <v>0</v>
      </c>
      <c r="DQ5" s="8">
        <v>0</v>
      </c>
      <c r="DR5" s="8">
        <v>0</v>
      </c>
      <c r="DS5" s="8">
        <v>0</v>
      </c>
      <c r="DT5" s="8">
        <v>0</v>
      </c>
      <c r="DU5" s="8">
        <v>0</v>
      </c>
      <c r="DV5" s="8">
        <v>0</v>
      </c>
      <c r="DW5" s="8">
        <v>0</v>
      </c>
      <c r="DX5" s="8">
        <v>0</v>
      </c>
      <c r="DY5" s="8">
        <v>0</v>
      </c>
      <c r="DZ5" s="8">
        <v>0</v>
      </c>
      <c r="EA5" s="8">
        <v>0</v>
      </c>
      <c r="EB5" s="8">
        <v>0</v>
      </c>
      <c r="EC5" s="8">
        <v>0</v>
      </c>
      <c r="ED5" s="8">
        <v>0</v>
      </c>
      <c r="EE5" s="8">
        <v>0</v>
      </c>
      <c r="EF5" s="8">
        <v>0</v>
      </c>
      <c r="EG5" s="8">
        <v>0</v>
      </c>
      <c r="EH5" s="8">
        <v>0</v>
      </c>
      <c r="EI5" s="8">
        <v>0</v>
      </c>
      <c r="EJ5" s="8">
        <v>0</v>
      </c>
      <c r="EK5" s="8">
        <v>0</v>
      </c>
      <c r="EL5" s="8">
        <v>0</v>
      </c>
      <c r="EM5" s="8">
        <v>0</v>
      </c>
      <c r="EN5" s="8">
        <v>0</v>
      </c>
      <c r="EO5" s="8">
        <v>0</v>
      </c>
      <c r="EP5" s="8">
        <v>0</v>
      </c>
      <c r="EQ5" s="8">
        <v>0</v>
      </c>
      <c r="ER5" s="8">
        <v>0</v>
      </c>
      <c r="ES5" s="8">
        <v>0</v>
      </c>
      <c r="ET5" s="8">
        <v>0</v>
      </c>
      <c r="EU5" s="8">
        <v>0</v>
      </c>
      <c r="EV5" s="8">
        <v>0</v>
      </c>
      <c r="EW5" s="8">
        <v>0</v>
      </c>
      <c r="EX5" s="8">
        <v>0</v>
      </c>
      <c r="EY5" s="8">
        <v>0</v>
      </c>
      <c r="EZ5" s="8">
        <v>0</v>
      </c>
      <c r="FA5" s="8">
        <v>0</v>
      </c>
      <c r="FB5" s="8">
        <v>0</v>
      </c>
      <c r="FC5" s="8">
        <v>0</v>
      </c>
      <c r="FD5" s="8">
        <v>0</v>
      </c>
      <c r="FE5" s="8">
        <v>0</v>
      </c>
      <c r="FF5" s="8">
        <v>0</v>
      </c>
      <c r="FG5" s="8">
        <v>0</v>
      </c>
      <c r="FH5" s="8">
        <v>0</v>
      </c>
      <c r="FI5" s="8">
        <v>0</v>
      </c>
      <c r="FJ5" s="8">
        <v>0</v>
      </c>
      <c r="FK5" s="8">
        <v>0</v>
      </c>
      <c r="FL5" s="8">
        <v>0</v>
      </c>
      <c r="FM5" s="8">
        <v>0</v>
      </c>
      <c r="FN5" s="8">
        <v>0</v>
      </c>
      <c r="FO5" s="8">
        <v>0</v>
      </c>
      <c r="FP5" s="8">
        <v>0</v>
      </c>
      <c r="FQ5" s="8">
        <v>0</v>
      </c>
      <c r="FR5" s="8">
        <v>0</v>
      </c>
      <c r="FS5" s="8">
        <v>0</v>
      </c>
      <c r="FT5" s="8">
        <v>0</v>
      </c>
      <c r="FU5" s="8">
        <v>0</v>
      </c>
      <c r="FV5" s="8">
        <v>0</v>
      </c>
      <c r="FW5" s="8">
        <v>0</v>
      </c>
      <c r="FX5" s="8">
        <v>0</v>
      </c>
      <c r="FY5" s="8">
        <v>0</v>
      </c>
      <c r="FZ5" s="8">
        <v>0</v>
      </c>
      <c r="GA5" s="8">
        <v>0</v>
      </c>
      <c r="GB5" s="8">
        <v>0</v>
      </c>
      <c r="GC5" s="8">
        <v>0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0</v>
      </c>
      <c r="HE5" s="8">
        <v>0</v>
      </c>
      <c r="HF5" s="8">
        <v>0</v>
      </c>
      <c r="HG5" s="8">
        <v>0</v>
      </c>
      <c r="HH5" s="8">
        <v>0</v>
      </c>
      <c r="HI5" s="8">
        <v>0</v>
      </c>
      <c r="HJ5" s="8">
        <v>0</v>
      </c>
      <c r="HK5" s="8">
        <v>0</v>
      </c>
      <c r="HL5" s="8">
        <v>0</v>
      </c>
      <c r="HM5" s="8">
        <v>0</v>
      </c>
      <c r="HN5" s="8">
        <v>0</v>
      </c>
      <c r="HO5" s="8">
        <v>0</v>
      </c>
      <c r="HP5" s="8">
        <v>0</v>
      </c>
      <c r="HQ5" s="8">
        <v>0</v>
      </c>
      <c r="HR5" s="8">
        <v>0</v>
      </c>
      <c r="HS5" s="8">
        <v>0</v>
      </c>
      <c r="HT5" s="8">
        <v>0</v>
      </c>
      <c r="HU5" s="8">
        <v>0</v>
      </c>
      <c r="HV5" s="8">
        <v>0</v>
      </c>
      <c r="HW5" s="8">
        <v>0</v>
      </c>
      <c r="HX5" s="8">
        <v>0</v>
      </c>
      <c r="HY5" s="8">
        <v>0</v>
      </c>
      <c r="HZ5" s="8">
        <v>0</v>
      </c>
      <c r="IA5" s="8">
        <v>0</v>
      </c>
      <c r="IB5" s="8">
        <v>0</v>
      </c>
      <c r="IC5" s="8">
        <v>0</v>
      </c>
      <c r="ID5" s="8">
        <v>0</v>
      </c>
      <c r="IE5" s="8">
        <v>0</v>
      </c>
      <c r="IF5" s="8">
        <v>0</v>
      </c>
      <c r="IG5" s="8">
        <v>0</v>
      </c>
      <c r="IH5" s="8">
        <v>0</v>
      </c>
      <c r="II5" s="8">
        <v>0</v>
      </c>
      <c r="IJ5" s="8">
        <v>0</v>
      </c>
      <c r="IK5" s="8">
        <v>0</v>
      </c>
      <c r="IL5" s="8">
        <v>0</v>
      </c>
      <c r="IM5" s="8">
        <v>0</v>
      </c>
      <c r="IN5" s="8">
        <v>0</v>
      </c>
      <c r="IO5" s="8">
        <v>0</v>
      </c>
      <c r="IP5" s="8">
        <v>0</v>
      </c>
      <c r="IQ5" s="8">
        <v>0</v>
      </c>
      <c r="IR5" s="8">
        <v>0</v>
      </c>
      <c r="IS5" s="8">
        <v>0</v>
      </c>
      <c r="IT5" s="8">
        <v>0</v>
      </c>
      <c r="IU5" s="8">
        <v>0</v>
      </c>
      <c r="IV5" s="8">
        <v>0</v>
      </c>
    </row>
    <row r="6" spans="2:256" ht="12.75">
      <c r="B6" s="28" t="s">
        <v>185</v>
      </c>
      <c r="C6" s="22" t="s">
        <v>647</v>
      </c>
      <c r="D6" s="22"/>
      <c r="E6" s="28"/>
      <c r="F6" s="274">
        <v>0</v>
      </c>
      <c r="G6" s="274">
        <v>0</v>
      </c>
      <c r="H6" s="274">
        <v>0</v>
      </c>
      <c r="I6" s="274">
        <v>0</v>
      </c>
      <c r="J6" s="274">
        <v>0</v>
      </c>
      <c r="K6" s="274">
        <v>0</v>
      </c>
      <c r="L6" s="274">
        <v>0</v>
      </c>
      <c r="M6" s="274">
        <v>0</v>
      </c>
      <c r="N6" s="274">
        <v>0</v>
      </c>
      <c r="O6" s="274">
        <v>0</v>
      </c>
      <c r="P6" s="274">
        <v>0</v>
      </c>
      <c r="Q6" s="274">
        <v>0</v>
      </c>
      <c r="R6" s="274">
        <v>0</v>
      </c>
      <c r="S6" s="274">
        <v>0</v>
      </c>
      <c r="T6" s="273">
        <f t="shared" si="1"/>
        <v>0</v>
      </c>
      <c r="U6" s="274">
        <v>0</v>
      </c>
      <c r="V6" s="274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8">
        <v>0</v>
      </c>
      <c r="DF6" s="8">
        <v>0</v>
      </c>
      <c r="DG6" s="8">
        <v>0</v>
      </c>
      <c r="DH6" s="8">
        <v>0</v>
      </c>
      <c r="DI6" s="8">
        <v>0</v>
      </c>
      <c r="DJ6" s="8">
        <v>0</v>
      </c>
      <c r="DK6" s="8">
        <v>0</v>
      </c>
      <c r="DL6" s="8">
        <v>0</v>
      </c>
      <c r="DM6" s="8">
        <v>0</v>
      </c>
      <c r="DN6" s="8">
        <v>0</v>
      </c>
      <c r="DO6" s="8">
        <v>0</v>
      </c>
      <c r="DP6" s="8">
        <v>0</v>
      </c>
      <c r="DQ6" s="8">
        <v>0</v>
      </c>
      <c r="DR6" s="8">
        <v>0</v>
      </c>
      <c r="DS6" s="8">
        <v>0</v>
      </c>
      <c r="DT6" s="8">
        <v>0</v>
      </c>
      <c r="DU6" s="8">
        <v>0</v>
      </c>
      <c r="DV6" s="8">
        <v>0</v>
      </c>
      <c r="DW6" s="8">
        <v>0</v>
      </c>
      <c r="DX6" s="8">
        <v>0</v>
      </c>
      <c r="DY6" s="8">
        <v>0</v>
      </c>
      <c r="DZ6" s="8">
        <v>0</v>
      </c>
      <c r="EA6" s="8">
        <v>0</v>
      </c>
      <c r="EB6" s="8">
        <v>0</v>
      </c>
      <c r="EC6" s="8">
        <v>0</v>
      </c>
      <c r="ED6" s="8">
        <v>0</v>
      </c>
      <c r="EE6" s="8">
        <v>0</v>
      </c>
      <c r="EF6" s="8">
        <v>0</v>
      </c>
      <c r="EG6" s="8">
        <v>0</v>
      </c>
      <c r="EH6" s="8">
        <v>0</v>
      </c>
      <c r="EI6" s="8">
        <v>0</v>
      </c>
      <c r="EJ6" s="8">
        <v>0</v>
      </c>
      <c r="EK6" s="8">
        <v>0</v>
      </c>
      <c r="EL6" s="8">
        <v>0</v>
      </c>
      <c r="EM6" s="8">
        <v>0</v>
      </c>
      <c r="EN6" s="8">
        <v>0</v>
      </c>
      <c r="EO6" s="8">
        <v>0</v>
      </c>
      <c r="EP6" s="8">
        <v>0</v>
      </c>
      <c r="EQ6" s="8">
        <v>0</v>
      </c>
      <c r="ER6" s="8">
        <v>0</v>
      </c>
      <c r="ES6" s="8">
        <v>0</v>
      </c>
      <c r="ET6" s="8">
        <v>0</v>
      </c>
      <c r="EU6" s="8">
        <v>0</v>
      </c>
      <c r="EV6" s="8">
        <v>0</v>
      </c>
      <c r="EW6" s="8">
        <v>0</v>
      </c>
      <c r="EX6" s="8">
        <v>0</v>
      </c>
      <c r="EY6" s="8">
        <v>0</v>
      </c>
      <c r="EZ6" s="8">
        <v>0</v>
      </c>
      <c r="FA6" s="8">
        <v>0</v>
      </c>
      <c r="FB6" s="8">
        <v>0</v>
      </c>
      <c r="FC6" s="8">
        <v>0</v>
      </c>
      <c r="FD6" s="8">
        <v>0</v>
      </c>
      <c r="FE6" s="8">
        <v>0</v>
      </c>
      <c r="FF6" s="8">
        <v>0</v>
      </c>
      <c r="FG6" s="8">
        <v>0</v>
      </c>
      <c r="FH6" s="8">
        <v>0</v>
      </c>
      <c r="FI6" s="8">
        <v>0</v>
      </c>
      <c r="FJ6" s="8">
        <v>0</v>
      </c>
      <c r="FK6" s="8">
        <v>0</v>
      </c>
      <c r="FL6" s="8">
        <v>0</v>
      </c>
      <c r="FM6" s="8">
        <v>0</v>
      </c>
      <c r="FN6" s="8">
        <v>0</v>
      </c>
      <c r="FO6" s="8">
        <v>0</v>
      </c>
      <c r="FP6" s="8">
        <v>0</v>
      </c>
      <c r="FQ6" s="8">
        <v>0</v>
      </c>
      <c r="FR6" s="8">
        <v>0</v>
      </c>
      <c r="FS6" s="8">
        <v>0</v>
      </c>
      <c r="FT6" s="8">
        <v>0</v>
      </c>
      <c r="FU6" s="8">
        <v>0</v>
      </c>
      <c r="FV6" s="8">
        <v>0</v>
      </c>
      <c r="FW6" s="8">
        <v>0</v>
      </c>
      <c r="FX6" s="8">
        <v>0</v>
      </c>
      <c r="FY6" s="8">
        <v>0</v>
      </c>
      <c r="FZ6" s="8">
        <v>0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0</v>
      </c>
      <c r="HE6" s="8">
        <v>0</v>
      </c>
      <c r="HF6" s="8">
        <v>0</v>
      </c>
      <c r="HG6" s="8">
        <v>0</v>
      </c>
      <c r="HH6" s="8">
        <v>0</v>
      </c>
      <c r="HI6" s="8">
        <v>0</v>
      </c>
      <c r="HJ6" s="8">
        <v>0</v>
      </c>
      <c r="HK6" s="8">
        <v>0</v>
      </c>
      <c r="HL6" s="8">
        <v>0</v>
      </c>
      <c r="HM6" s="8">
        <v>0</v>
      </c>
      <c r="HN6" s="8">
        <v>0</v>
      </c>
      <c r="HO6" s="8">
        <v>0</v>
      </c>
      <c r="HP6" s="8">
        <v>0</v>
      </c>
      <c r="HQ6" s="8">
        <v>0</v>
      </c>
      <c r="HR6" s="8">
        <v>0</v>
      </c>
      <c r="HS6" s="8">
        <v>0</v>
      </c>
      <c r="HT6" s="8">
        <v>0</v>
      </c>
      <c r="HU6" s="8">
        <v>0</v>
      </c>
      <c r="HV6" s="8">
        <v>0</v>
      </c>
      <c r="HW6" s="8">
        <v>0</v>
      </c>
      <c r="HX6" s="8">
        <v>0</v>
      </c>
      <c r="HY6" s="8">
        <v>0</v>
      </c>
      <c r="HZ6" s="8">
        <v>0</v>
      </c>
      <c r="IA6" s="8">
        <v>0</v>
      </c>
      <c r="IB6" s="8">
        <v>0</v>
      </c>
      <c r="IC6" s="8">
        <v>0</v>
      </c>
      <c r="ID6" s="8">
        <v>0</v>
      </c>
      <c r="IE6" s="8">
        <v>0</v>
      </c>
      <c r="IF6" s="8">
        <v>0</v>
      </c>
      <c r="IG6" s="8">
        <v>0</v>
      </c>
      <c r="IH6" s="8">
        <v>0</v>
      </c>
      <c r="II6" s="8">
        <v>0</v>
      </c>
      <c r="IJ6" s="8">
        <v>0</v>
      </c>
      <c r="IK6" s="8">
        <v>0</v>
      </c>
      <c r="IL6" s="8">
        <v>0</v>
      </c>
      <c r="IM6" s="8">
        <v>0</v>
      </c>
      <c r="IN6" s="8">
        <v>0</v>
      </c>
      <c r="IO6" s="8">
        <v>0</v>
      </c>
      <c r="IP6" s="8">
        <v>0</v>
      </c>
      <c r="IQ6" s="8">
        <v>0</v>
      </c>
      <c r="IR6" s="8">
        <v>0</v>
      </c>
      <c r="IS6" s="8">
        <v>0</v>
      </c>
      <c r="IT6" s="8">
        <v>0</v>
      </c>
      <c r="IU6" s="8">
        <v>0</v>
      </c>
      <c r="IV6" s="8">
        <v>0</v>
      </c>
    </row>
    <row r="7" spans="2:256" ht="12.75">
      <c r="B7" s="28" t="s">
        <v>186</v>
      </c>
      <c r="C7" s="22" t="s">
        <v>648</v>
      </c>
      <c r="D7" s="22"/>
      <c r="E7" s="28"/>
      <c r="F7" s="274">
        <v>0</v>
      </c>
      <c r="G7" s="274">
        <v>0</v>
      </c>
      <c r="H7" s="274">
        <v>0</v>
      </c>
      <c r="I7" s="274">
        <v>0</v>
      </c>
      <c r="J7" s="274">
        <v>0</v>
      </c>
      <c r="K7" s="274">
        <v>0</v>
      </c>
      <c r="L7" s="274">
        <v>0</v>
      </c>
      <c r="M7" s="274">
        <v>0</v>
      </c>
      <c r="N7" s="274">
        <v>0</v>
      </c>
      <c r="O7" s="274">
        <v>0</v>
      </c>
      <c r="P7" s="274">
        <v>0</v>
      </c>
      <c r="Q7" s="274">
        <v>0</v>
      </c>
      <c r="R7" s="274">
        <v>0</v>
      </c>
      <c r="S7" s="274">
        <v>0</v>
      </c>
      <c r="T7" s="273">
        <f t="shared" si="1"/>
        <v>0</v>
      </c>
      <c r="U7" s="274">
        <v>0</v>
      </c>
      <c r="V7" s="274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0</v>
      </c>
      <c r="DF7" s="8">
        <v>0</v>
      </c>
      <c r="DG7" s="8">
        <v>0</v>
      </c>
      <c r="DH7" s="8">
        <v>0</v>
      </c>
      <c r="DI7" s="8">
        <v>0</v>
      </c>
      <c r="DJ7" s="8">
        <v>0</v>
      </c>
      <c r="DK7" s="8">
        <v>0</v>
      </c>
      <c r="DL7" s="8">
        <v>0</v>
      </c>
      <c r="DM7" s="8">
        <v>0</v>
      </c>
      <c r="DN7" s="8">
        <v>0</v>
      </c>
      <c r="DO7" s="8">
        <v>0</v>
      </c>
      <c r="DP7" s="8">
        <v>0</v>
      </c>
      <c r="DQ7" s="8">
        <v>0</v>
      </c>
      <c r="DR7" s="8">
        <v>0</v>
      </c>
      <c r="DS7" s="8">
        <v>0</v>
      </c>
      <c r="DT7" s="8">
        <v>0</v>
      </c>
      <c r="DU7" s="8">
        <v>0</v>
      </c>
      <c r="DV7" s="8">
        <v>0</v>
      </c>
      <c r="DW7" s="8">
        <v>0</v>
      </c>
      <c r="DX7" s="8">
        <v>0</v>
      </c>
      <c r="DY7" s="8">
        <v>0</v>
      </c>
      <c r="DZ7" s="8">
        <v>0</v>
      </c>
      <c r="EA7" s="8">
        <v>0</v>
      </c>
      <c r="EB7" s="8">
        <v>0</v>
      </c>
      <c r="EC7" s="8">
        <v>0</v>
      </c>
      <c r="ED7" s="8">
        <v>0</v>
      </c>
      <c r="EE7" s="8">
        <v>0</v>
      </c>
      <c r="EF7" s="8">
        <v>0</v>
      </c>
      <c r="EG7" s="8">
        <v>0</v>
      </c>
      <c r="EH7" s="8">
        <v>0</v>
      </c>
      <c r="EI7" s="8">
        <v>0</v>
      </c>
      <c r="EJ7" s="8">
        <v>0</v>
      </c>
      <c r="EK7" s="8">
        <v>0</v>
      </c>
      <c r="EL7" s="8">
        <v>0</v>
      </c>
      <c r="EM7" s="8">
        <v>0</v>
      </c>
      <c r="EN7" s="8">
        <v>0</v>
      </c>
      <c r="EO7" s="8">
        <v>0</v>
      </c>
      <c r="EP7" s="8">
        <v>0</v>
      </c>
      <c r="EQ7" s="8">
        <v>0</v>
      </c>
      <c r="ER7" s="8">
        <v>0</v>
      </c>
      <c r="ES7" s="8">
        <v>0</v>
      </c>
      <c r="ET7" s="8">
        <v>0</v>
      </c>
      <c r="EU7" s="8">
        <v>0</v>
      </c>
      <c r="EV7" s="8">
        <v>0</v>
      </c>
      <c r="EW7" s="8">
        <v>0</v>
      </c>
      <c r="EX7" s="8">
        <v>0</v>
      </c>
      <c r="EY7" s="8">
        <v>0</v>
      </c>
      <c r="EZ7" s="8">
        <v>0</v>
      </c>
      <c r="FA7" s="8">
        <v>0</v>
      </c>
      <c r="FB7" s="8">
        <v>0</v>
      </c>
      <c r="FC7" s="8">
        <v>0</v>
      </c>
      <c r="FD7" s="8">
        <v>0</v>
      </c>
      <c r="FE7" s="8">
        <v>0</v>
      </c>
      <c r="FF7" s="8">
        <v>0</v>
      </c>
      <c r="FG7" s="8">
        <v>0</v>
      </c>
      <c r="FH7" s="8">
        <v>0</v>
      </c>
      <c r="FI7" s="8">
        <v>0</v>
      </c>
      <c r="FJ7" s="8">
        <v>0</v>
      </c>
      <c r="FK7" s="8">
        <v>0</v>
      </c>
      <c r="FL7" s="8">
        <v>0</v>
      </c>
      <c r="FM7" s="8">
        <v>0</v>
      </c>
      <c r="FN7" s="8">
        <v>0</v>
      </c>
      <c r="FO7" s="8">
        <v>0</v>
      </c>
      <c r="FP7" s="8">
        <v>0</v>
      </c>
      <c r="FQ7" s="8">
        <v>0</v>
      </c>
      <c r="FR7" s="8">
        <v>0</v>
      </c>
      <c r="FS7" s="8">
        <v>0</v>
      </c>
      <c r="FT7" s="8">
        <v>0</v>
      </c>
      <c r="FU7" s="8">
        <v>0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0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0</v>
      </c>
      <c r="HJ7" s="8">
        <v>0</v>
      </c>
      <c r="HK7" s="8">
        <v>0</v>
      </c>
      <c r="HL7" s="8">
        <v>0</v>
      </c>
      <c r="HM7" s="8">
        <v>0</v>
      </c>
      <c r="HN7" s="8">
        <v>0</v>
      </c>
      <c r="HO7" s="8">
        <v>0</v>
      </c>
      <c r="HP7" s="8">
        <v>0</v>
      </c>
      <c r="HQ7" s="8">
        <v>0</v>
      </c>
      <c r="HR7" s="8">
        <v>0</v>
      </c>
      <c r="HS7" s="8">
        <v>0</v>
      </c>
      <c r="HT7" s="8">
        <v>0</v>
      </c>
      <c r="HU7" s="8">
        <v>0</v>
      </c>
      <c r="HV7" s="8">
        <v>0</v>
      </c>
      <c r="HW7" s="8">
        <v>0</v>
      </c>
      <c r="HX7" s="8">
        <v>0</v>
      </c>
      <c r="HY7" s="8">
        <v>0</v>
      </c>
      <c r="HZ7" s="8">
        <v>0</v>
      </c>
      <c r="IA7" s="8">
        <v>0</v>
      </c>
      <c r="IB7" s="8">
        <v>0</v>
      </c>
      <c r="IC7" s="8">
        <v>0</v>
      </c>
      <c r="ID7" s="8">
        <v>0</v>
      </c>
      <c r="IE7" s="8">
        <v>0</v>
      </c>
      <c r="IF7" s="8">
        <v>0</v>
      </c>
      <c r="IG7" s="8">
        <v>0</v>
      </c>
      <c r="IH7" s="8">
        <v>0</v>
      </c>
      <c r="II7" s="8">
        <v>0</v>
      </c>
      <c r="IJ7" s="8">
        <v>0</v>
      </c>
      <c r="IK7" s="8">
        <v>0</v>
      </c>
      <c r="IL7" s="8">
        <v>0</v>
      </c>
      <c r="IM7" s="8">
        <v>0</v>
      </c>
      <c r="IN7" s="8">
        <v>0</v>
      </c>
      <c r="IO7" s="8">
        <v>0</v>
      </c>
      <c r="IP7" s="8">
        <v>0</v>
      </c>
      <c r="IQ7" s="8">
        <v>0</v>
      </c>
      <c r="IR7" s="8">
        <v>0</v>
      </c>
      <c r="IS7" s="8">
        <v>0</v>
      </c>
      <c r="IT7" s="8">
        <v>0</v>
      </c>
      <c r="IU7" s="8">
        <v>0</v>
      </c>
      <c r="IV7" s="8">
        <v>0</v>
      </c>
    </row>
    <row r="8" spans="2:256" ht="12.75">
      <c r="B8" s="27" t="s">
        <v>684</v>
      </c>
      <c r="C8" s="21" t="s">
        <v>685</v>
      </c>
      <c r="D8" s="22"/>
      <c r="E8" s="28"/>
      <c r="F8" s="274">
        <v>0</v>
      </c>
      <c r="G8" s="274">
        <v>0</v>
      </c>
      <c r="H8" s="274">
        <v>0</v>
      </c>
      <c r="I8" s="274">
        <v>0</v>
      </c>
      <c r="J8" s="274">
        <v>0</v>
      </c>
      <c r="K8" s="274">
        <v>0</v>
      </c>
      <c r="L8" s="274">
        <v>0</v>
      </c>
      <c r="M8" s="274">
        <v>0</v>
      </c>
      <c r="N8" s="274">
        <v>0</v>
      </c>
      <c r="O8" s="274">
        <v>0</v>
      </c>
      <c r="P8" s="274">
        <v>0</v>
      </c>
      <c r="Q8" s="274">
        <v>0</v>
      </c>
      <c r="R8" s="274">
        <v>0</v>
      </c>
      <c r="S8" s="274">
        <v>0</v>
      </c>
      <c r="T8" s="273">
        <f t="shared" si="1"/>
        <v>0</v>
      </c>
      <c r="U8" s="274">
        <v>0</v>
      </c>
      <c r="V8" s="274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0</v>
      </c>
      <c r="DN8" s="8">
        <v>0</v>
      </c>
      <c r="DO8" s="8">
        <v>0</v>
      </c>
      <c r="DP8" s="8">
        <v>0</v>
      </c>
      <c r="DQ8" s="8">
        <v>0</v>
      </c>
      <c r="DR8" s="8">
        <v>0</v>
      </c>
      <c r="DS8" s="8">
        <v>0</v>
      </c>
      <c r="DT8" s="8">
        <v>0</v>
      </c>
      <c r="DU8" s="8">
        <v>0</v>
      </c>
      <c r="DV8" s="8">
        <v>0</v>
      </c>
      <c r="DW8" s="8">
        <v>0</v>
      </c>
      <c r="DX8" s="8">
        <v>0</v>
      </c>
      <c r="DY8" s="8">
        <v>0</v>
      </c>
      <c r="DZ8" s="8">
        <v>0</v>
      </c>
      <c r="EA8" s="8">
        <v>0</v>
      </c>
      <c r="EB8" s="8">
        <v>0</v>
      </c>
      <c r="EC8" s="8">
        <v>0</v>
      </c>
      <c r="ED8" s="8">
        <v>0</v>
      </c>
      <c r="EE8" s="8">
        <v>0</v>
      </c>
      <c r="EF8" s="8">
        <v>0</v>
      </c>
      <c r="EG8" s="8">
        <v>0</v>
      </c>
      <c r="EH8" s="8">
        <v>0</v>
      </c>
      <c r="EI8" s="8">
        <v>0</v>
      </c>
      <c r="EJ8" s="8">
        <v>0</v>
      </c>
      <c r="EK8" s="8">
        <v>0</v>
      </c>
      <c r="EL8" s="8">
        <v>0</v>
      </c>
      <c r="EM8" s="8">
        <v>0</v>
      </c>
      <c r="EN8" s="8">
        <v>0</v>
      </c>
      <c r="EO8" s="8">
        <v>0</v>
      </c>
      <c r="EP8" s="8">
        <v>0</v>
      </c>
      <c r="EQ8" s="8">
        <v>0</v>
      </c>
      <c r="ER8" s="8">
        <v>0</v>
      </c>
      <c r="ES8" s="8">
        <v>0</v>
      </c>
      <c r="ET8" s="8">
        <v>0</v>
      </c>
      <c r="EU8" s="8">
        <v>0</v>
      </c>
      <c r="EV8" s="8">
        <v>0</v>
      </c>
      <c r="EW8" s="8">
        <v>0</v>
      </c>
      <c r="EX8" s="8">
        <v>0</v>
      </c>
      <c r="EY8" s="8">
        <v>0</v>
      </c>
      <c r="EZ8" s="8">
        <v>0</v>
      </c>
      <c r="FA8" s="8">
        <v>0</v>
      </c>
      <c r="FB8" s="8">
        <v>0</v>
      </c>
      <c r="FC8" s="8">
        <v>0</v>
      </c>
      <c r="FD8" s="8">
        <v>0</v>
      </c>
      <c r="FE8" s="8">
        <v>0</v>
      </c>
      <c r="FF8" s="8">
        <v>0</v>
      </c>
      <c r="FG8" s="8">
        <v>0</v>
      </c>
      <c r="FH8" s="8">
        <v>0</v>
      </c>
      <c r="FI8" s="8">
        <v>0</v>
      </c>
      <c r="FJ8" s="8">
        <v>0</v>
      </c>
      <c r="FK8" s="8">
        <v>0</v>
      </c>
      <c r="FL8" s="8">
        <v>0</v>
      </c>
      <c r="FM8" s="8">
        <v>0</v>
      </c>
      <c r="FN8" s="8">
        <v>0</v>
      </c>
      <c r="FO8" s="8">
        <v>0</v>
      </c>
      <c r="FP8" s="8">
        <v>0</v>
      </c>
      <c r="FQ8" s="8">
        <v>0</v>
      </c>
      <c r="FR8" s="8">
        <v>0</v>
      </c>
      <c r="FS8" s="8">
        <v>0</v>
      </c>
      <c r="FT8" s="8">
        <v>0</v>
      </c>
      <c r="FU8" s="8">
        <v>0</v>
      </c>
      <c r="FV8" s="8">
        <v>0</v>
      </c>
      <c r="FW8" s="8">
        <v>0</v>
      </c>
      <c r="FX8" s="8">
        <v>0</v>
      </c>
      <c r="FY8" s="8">
        <v>0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0</v>
      </c>
      <c r="HE8" s="8">
        <v>0</v>
      </c>
      <c r="HF8" s="8">
        <v>0</v>
      </c>
      <c r="HG8" s="8">
        <v>0</v>
      </c>
      <c r="HH8" s="8">
        <v>0</v>
      </c>
      <c r="HI8" s="8">
        <v>0</v>
      </c>
      <c r="HJ8" s="8">
        <v>0</v>
      </c>
      <c r="HK8" s="8">
        <v>0</v>
      </c>
      <c r="HL8" s="8">
        <v>0</v>
      </c>
      <c r="HM8" s="8">
        <v>0</v>
      </c>
      <c r="HN8" s="8">
        <v>0</v>
      </c>
      <c r="HO8" s="8">
        <v>0</v>
      </c>
      <c r="HP8" s="8">
        <v>0</v>
      </c>
      <c r="HQ8" s="8">
        <v>0</v>
      </c>
      <c r="HR8" s="8">
        <v>0</v>
      </c>
      <c r="HS8" s="8">
        <v>0</v>
      </c>
      <c r="HT8" s="8">
        <v>0</v>
      </c>
      <c r="HU8" s="8">
        <v>0</v>
      </c>
      <c r="HV8" s="8">
        <v>0</v>
      </c>
      <c r="HW8" s="8">
        <v>0</v>
      </c>
      <c r="HX8" s="8">
        <v>0</v>
      </c>
      <c r="HY8" s="8">
        <v>0</v>
      </c>
      <c r="HZ8" s="8">
        <v>0</v>
      </c>
      <c r="IA8" s="8">
        <v>0</v>
      </c>
      <c r="IB8" s="8">
        <v>0</v>
      </c>
      <c r="IC8" s="8">
        <v>0</v>
      </c>
      <c r="ID8" s="8">
        <v>0</v>
      </c>
      <c r="IE8" s="8">
        <v>0</v>
      </c>
      <c r="IF8" s="8">
        <v>0</v>
      </c>
      <c r="IG8" s="8">
        <v>0</v>
      </c>
      <c r="IH8" s="8">
        <v>0</v>
      </c>
      <c r="II8" s="8">
        <v>0</v>
      </c>
      <c r="IJ8" s="8">
        <v>0</v>
      </c>
      <c r="IK8" s="8">
        <v>0</v>
      </c>
      <c r="IL8" s="8">
        <v>0</v>
      </c>
      <c r="IM8" s="8">
        <v>0</v>
      </c>
      <c r="IN8" s="8">
        <v>0</v>
      </c>
      <c r="IO8" s="8">
        <v>0</v>
      </c>
      <c r="IP8" s="8">
        <v>0</v>
      </c>
      <c r="IQ8" s="8">
        <v>0</v>
      </c>
      <c r="IR8" s="8">
        <v>0</v>
      </c>
      <c r="IS8" s="8">
        <v>0</v>
      </c>
      <c r="IT8" s="8">
        <v>0</v>
      </c>
      <c r="IU8" s="8">
        <v>0</v>
      </c>
      <c r="IV8" s="8">
        <v>0</v>
      </c>
    </row>
    <row r="9" spans="6:22" ht="12.75"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</row>
    <row r="10" spans="2:22" s="13" customFormat="1" ht="12.75">
      <c r="B10" s="26" t="s">
        <v>689</v>
      </c>
      <c r="C10" s="32" t="s">
        <v>728</v>
      </c>
      <c r="D10" s="32"/>
      <c r="E10" s="26"/>
      <c r="F10" s="270">
        <f>SUM(F11,F14,F15,F16,F17,F18,F19,F20,F21)</f>
        <v>0</v>
      </c>
      <c r="G10" s="270">
        <f aca="true" t="shared" si="2" ref="G10:S10">SUM(G11,G14,G15,G16,G17,G18,G19,G20,G21)</f>
        <v>0</v>
      </c>
      <c r="H10" s="270">
        <f t="shared" si="2"/>
        <v>0</v>
      </c>
      <c r="I10" s="270">
        <f t="shared" si="2"/>
        <v>0</v>
      </c>
      <c r="J10" s="270">
        <f t="shared" si="2"/>
        <v>0</v>
      </c>
      <c r="K10" s="270">
        <f t="shared" si="2"/>
        <v>0</v>
      </c>
      <c r="L10" s="270">
        <f t="shared" si="2"/>
        <v>0</v>
      </c>
      <c r="M10" s="270">
        <f t="shared" si="2"/>
        <v>0</v>
      </c>
      <c r="N10" s="270">
        <f t="shared" si="2"/>
        <v>0</v>
      </c>
      <c r="O10" s="270">
        <f t="shared" si="2"/>
        <v>0</v>
      </c>
      <c r="P10" s="270">
        <f t="shared" si="2"/>
        <v>0</v>
      </c>
      <c r="Q10" s="270">
        <f t="shared" si="2"/>
        <v>0</v>
      </c>
      <c r="R10" s="270">
        <f t="shared" si="2"/>
        <v>0</v>
      </c>
      <c r="S10" s="270">
        <f t="shared" si="2"/>
        <v>0</v>
      </c>
      <c r="T10" s="271">
        <f aca="true" t="shared" si="3" ref="T10:T20">SUM(V10-SUM(F10:S10))</f>
        <v>0</v>
      </c>
      <c r="U10" s="270">
        <f>SUM(U11,U14,U15,U16,U17,U18,U19,U20,U21)</f>
        <v>0</v>
      </c>
      <c r="V10" s="270">
        <f>SUM(V11,V14,V15,V16,V17,V18,V19,V20,V21)</f>
        <v>0</v>
      </c>
    </row>
    <row r="11" spans="2:22" ht="12.75" customHeight="1">
      <c r="B11" s="28" t="s">
        <v>201</v>
      </c>
      <c r="C11" s="22" t="s">
        <v>649</v>
      </c>
      <c r="D11" s="22"/>
      <c r="E11" s="28"/>
      <c r="F11" s="276">
        <f aca="true" t="shared" si="4" ref="F11:V11">SUM(F12:F13)</f>
        <v>0</v>
      </c>
      <c r="G11" s="276">
        <f t="shared" si="4"/>
        <v>0</v>
      </c>
      <c r="H11" s="276">
        <f t="shared" si="4"/>
        <v>0</v>
      </c>
      <c r="I11" s="276">
        <f t="shared" si="4"/>
        <v>0</v>
      </c>
      <c r="J11" s="276">
        <f t="shared" si="4"/>
        <v>0</v>
      </c>
      <c r="K11" s="276">
        <f t="shared" si="4"/>
        <v>0</v>
      </c>
      <c r="L11" s="276">
        <f t="shared" si="4"/>
        <v>0</v>
      </c>
      <c r="M11" s="276">
        <f t="shared" si="4"/>
        <v>0</v>
      </c>
      <c r="N11" s="276">
        <f t="shared" si="4"/>
        <v>0</v>
      </c>
      <c r="O11" s="276">
        <f t="shared" si="4"/>
        <v>0</v>
      </c>
      <c r="P11" s="276">
        <f t="shared" si="4"/>
        <v>0</v>
      </c>
      <c r="Q11" s="276">
        <f t="shared" si="4"/>
        <v>0</v>
      </c>
      <c r="R11" s="276">
        <f t="shared" si="4"/>
        <v>0</v>
      </c>
      <c r="S11" s="276">
        <f t="shared" si="4"/>
        <v>0</v>
      </c>
      <c r="T11" s="271">
        <f t="shared" si="3"/>
        <v>0</v>
      </c>
      <c r="U11" s="276">
        <f t="shared" si="4"/>
        <v>0</v>
      </c>
      <c r="V11" s="276">
        <f t="shared" si="4"/>
        <v>0</v>
      </c>
    </row>
    <row r="12" spans="2:22" ht="12.75" customHeight="1">
      <c r="B12" s="28" t="s">
        <v>202</v>
      </c>
      <c r="C12" s="24" t="s">
        <v>739</v>
      </c>
      <c r="D12" s="24"/>
      <c r="E12" s="28"/>
      <c r="F12" s="274">
        <v>0</v>
      </c>
      <c r="G12" s="274">
        <v>0</v>
      </c>
      <c r="H12" s="274">
        <v>0</v>
      </c>
      <c r="I12" s="274">
        <v>0</v>
      </c>
      <c r="J12" s="274">
        <v>0</v>
      </c>
      <c r="K12" s="274">
        <v>0</v>
      </c>
      <c r="L12" s="274">
        <v>0</v>
      </c>
      <c r="M12" s="274">
        <v>0</v>
      </c>
      <c r="N12" s="274">
        <v>0</v>
      </c>
      <c r="O12" s="274">
        <v>0</v>
      </c>
      <c r="P12" s="274">
        <v>0</v>
      </c>
      <c r="Q12" s="274">
        <v>0</v>
      </c>
      <c r="R12" s="274">
        <v>0</v>
      </c>
      <c r="S12" s="274">
        <v>0</v>
      </c>
      <c r="T12" s="273">
        <f t="shared" si="3"/>
        <v>0</v>
      </c>
      <c r="U12" s="274">
        <v>0</v>
      </c>
      <c r="V12" s="274">
        <v>0</v>
      </c>
    </row>
    <row r="13" spans="2:22" ht="12.75" customHeight="1">
      <c r="B13" s="28" t="s">
        <v>203</v>
      </c>
      <c r="C13" s="24" t="s">
        <v>740</v>
      </c>
      <c r="D13" s="24"/>
      <c r="E13" s="28"/>
      <c r="F13" s="274">
        <v>0</v>
      </c>
      <c r="G13" s="274">
        <v>0</v>
      </c>
      <c r="H13" s="274">
        <v>0</v>
      </c>
      <c r="I13" s="274">
        <v>0</v>
      </c>
      <c r="J13" s="274">
        <v>0</v>
      </c>
      <c r="K13" s="274">
        <v>0</v>
      </c>
      <c r="L13" s="274">
        <v>0</v>
      </c>
      <c r="M13" s="274">
        <v>0</v>
      </c>
      <c r="N13" s="274">
        <v>0</v>
      </c>
      <c r="O13" s="274">
        <v>0</v>
      </c>
      <c r="P13" s="274">
        <v>0</v>
      </c>
      <c r="Q13" s="274">
        <v>0</v>
      </c>
      <c r="R13" s="274">
        <v>0</v>
      </c>
      <c r="S13" s="274">
        <v>0</v>
      </c>
      <c r="T13" s="273">
        <f t="shared" si="3"/>
        <v>0</v>
      </c>
      <c r="U13" s="274">
        <v>0</v>
      </c>
      <c r="V13" s="274">
        <v>0</v>
      </c>
    </row>
    <row r="14" spans="2:22" ht="12.75" customHeight="1">
      <c r="B14" s="28" t="s">
        <v>204</v>
      </c>
      <c r="C14" s="22" t="s">
        <v>650</v>
      </c>
      <c r="D14" s="22"/>
      <c r="E14" s="28"/>
      <c r="F14" s="274">
        <v>0</v>
      </c>
      <c r="G14" s="274">
        <v>0</v>
      </c>
      <c r="H14" s="274">
        <v>0</v>
      </c>
      <c r="I14" s="274">
        <v>0</v>
      </c>
      <c r="J14" s="274">
        <v>0</v>
      </c>
      <c r="K14" s="274">
        <v>0</v>
      </c>
      <c r="L14" s="274">
        <v>0</v>
      </c>
      <c r="M14" s="274">
        <v>0</v>
      </c>
      <c r="N14" s="274">
        <v>0</v>
      </c>
      <c r="O14" s="274">
        <v>0</v>
      </c>
      <c r="P14" s="274">
        <v>0</v>
      </c>
      <c r="Q14" s="274">
        <v>0</v>
      </c>
      <c r="R14" s="274">
        <v>0</v>
      </c>
      <c r="S14" s="274">
        <v>0</v>
      </c>
      <c r="T14" s="273">
        <f t="shared" si="3"/>
        <v>0</v>
      </c>
      <c r="U14" s="274">
        <v>0</v>
      </c>
      <c r="V14" s="274">
        <v>0</v>
      </c>
    </row>
    <row r="15" spans="2:22" ht="12.75" customHeight="1">
      <c r="B15" s="28" t="s">
        <v>205</v>
      </c>
      <c r="C15" s="22" t="s">
        <v>741</v>
      </c>
      <c r="D15" s="22"/>
      <c r="E15" s="28"/>
      <c r="F15" s="274">
        <v>0</v>
      </c>
      <c r="G15" s="274">
        <v>0</v>
      </c>
      <c r="H15" s="274">
        <v>0</v>
      </c>
      <c r="I15" s="274">
        <v>0</v>
      </c>
      <c r="J15" s="274">
        <v>0</v>
      </c>
      <c r="K15" s="274">
        <v>0</v>
      </c>
      <c r="L15" s="274">
        <v>0</v>
      </c>
      <c r="M15" s="274">
        <v>0</v>
      </c>
      <c r="N15" s="274">
        <v>0</v>
      </c>
      <c r="O15" s="274">
        <v>0</v>
      </c>
      <c r="P15" s="274">
        <v>0</v>
      </c>
      <c r="Q15" s="274">
        <v>0</v>
      </c>
      <c r="R15" s="274">
        <v>0</v>
      </c>
      <c r="S15" s="274">
        <v>0</v>
      </c>
      <c r="T15" s="273">
        <f t="shared" si="3"/>
        <v>0</v>
      </c>
      <c r="U15" s="274">
        <v>0</v>
      </c>
      <c r="V15" s="274">
        <v>0</v>
      </c>
    </row>
    <row r="16" spans="2:22" ht="25.5" customHeight="1">
      <c r="B16" s="28" t="s">
        <v>206</v>
      </c>
      <c r="C16" s="22" t="s">
        <v>651</v>
      </c>
      <c r="D16" s="22"/>
      <c r="E16" s="28"/>
      <c r="F16" s="274">
        <v>0</v>
      </c>
      <c r="G16" s="274">
        <v>0</v>
      </c>
      <c r="H16" s="274">
        <v>0</v>
      </c>
      <c r="I16" s="274">
        <v>0</v>
      </c>
      <c r="J16" s="274">
        <v>0</v>
      </c>
      <c r="K16" s="274">
        <v>0</v>
      </c>
      <c r="L16" s="274">
        <v>0</v>
      </c>
      <c r="M16" s="274">
        <v>0</v>
      </c>
      <c r="N16" s="274">
        <v>0</v>
      </c>
      <c r="O16" s="274">
        <v>0</v>
      </c>
      <c r="P16" s="274">
        <v>0</v>
      </c>
      <c r="Q16" s="274">
        <v>0</v>
      </c>
      <c r="R16" s="274">
        <v>0</v>
      </c>
      <c r="S16" s="274">
        <v>0</v>
      </c>
      <c r="T16" s="273">
        <f t="shared" si="3"/>
        <v>0</v>
      </c>
      <c r="U16" s="274">
        <v>0</v>
      </c>
      <c r="V16" s="274">
        <v>0</v>
      </c>
    </row>
    <row r="17" spans="2:22" ht="25.5" customHeight="1">
      <c r="B17" s="28" t="s">
        <v>207</v>
      </c>
      <c r="C17" s="22" t="s">
        <v>742</v>
      </c>
      <c r="D17" s="22"/>
      <c r="E17" s="28"/>
      <c r="F17" s="274">
        <v>0</v>
      </c>
      <c r="G17" s="274">
        <v>0</v>
      </c>
      <c r="H17" s="274">
        <v>0</v>
      </c>
      <c r="I17" s="274">
        <v>0</v>
      </c>
      <c r="J17" s="274">
        <v>0</v>
      </c>
      <c r="K17" s="274">
        <v>0</v>
      </c>
      <c r="L17" s="274">
        <v>0</v>
      </c>
      <c r="M17" s="274">
        <v>0</v>
      </c>
      <c r="N17" s="274">
        <v>0</v>
      </c>
      <c r="O17" s="274">
        <v>0</v>
      </c>
      <c r="P17" s="274">
        <v>0</v>
      </c>
      <c r="Q17" s="274">
        <v>0</v>
      </c>
      <c r="R17" s="274">
        <v>0</v>
      </c>
      <c r="S17" s="274">
        <v>0</v>
      </c>
      <c r="T17" s="273">
        <f t="shared" si="3"/>
        <v>0</v>
      </c>
      <c r="U17" s="274">
        <v>0</v>
      </c>
      <c r="V17" s="274">
        <v>0</v>
      </c>
    </row>
    <row r="18" spans="2:22" ht="25.5" customHeight="1">
      <c r="B18" s="27" t="s">
        <v>702</v>
      </c>
      <c r="C18" s="22" t="s">
        <v>743</v>
      </c>
      <c r="D18" s="22"/>
      <c r="E18" s="28"/>
      <c r="F18" s="274">
        <v>0</v>
      </c>
      <c r="G18" s="274">
        <v>0</v>
      </c>
      <c r="H18" s="274">
        <v>0</v>
      </c>
      <c r="I18" s="274">
        <v>0</v>
      </c>
      <c r="J18" s="274">
        <v>0</v>
      </c>
      <c r="K18" s="274">
        <v>0</v>
      </c>
      <c r="L18" s="274">
        <v>0</v>
      </c>
      <c r="M18" s="274">
        <v>0</v>
      </c>
      <c r="N18" s="274">
        <v>0</v>
      </c>
      <c r="O18" s="274">
        <v>0</v>
      </c>
      <c r="P18" s="274">
        <v>0</v>
      </c>
      <c r="Q18" s="274">
        <v>0</v>
      </c>
      <c r="R18" s="274">
        <v>0</v>
      </c>
      <c r="S18" s="274">
        <v>0</v>
      </c>
      <c r="T18" s="273">
        <f t="shared" si="3"/>
        <v>0</v>
      </c>
      <c r="U18" s="274">
        <v>0</v>
      </c>
      <c r="V18" s="274">
        <v>0</v>
      </c>
    </row>
    <row r="19" spans="2:22" ht="12.75" customHeight="1">
      <c r="B19" s="28" t="s">
        <v>208</v>
      </c>
      <c r="C19" s="22" t="s">
        <v>652</v>
      </c>
      <c r="D19" s="22"/>
      <c r="E19" s="28"/>
      <c r="F19" s="274">
        <v>0</v>
      </c>
      <c r="G19" s="274">
        <v>0</v>
      </c>
      <c r="H19" s="274">
        <v>0</v>
      </c>
      <c r="I19" s="274">
        <v>0</v>
      </c>
      <c r="J19" s="274">
        <v>0</v>
      </c>
      <c r="K19" s="274">
        <v>0</v>
      </c>
      <c r="L19" s="274">
        <v>0</v>
      </c>
      <c r="M19" s="274">
        <v>0</v>
      </c>
      <c r="N19" s="274">
        <v>0</v>
      </c>
      <c r="O19" s="274">
        <v>0</v>
      </c>
      <c r="P19" s="274">
        <v>0</v>
      </c>
      <c r="Q19" s="274">
        <v>0</v>
      </c>
      <c r="R19" s="274">
        <v>0</v>
      </c>
      <c r="S19" s="274">
        <v>0</v>
      </c>
      <c r="T19" s="273">
        <f t="shared" si="3"/>
        <v>0</v>
      </c>
      <c r="U19" s="274">
        <v>0</v>
      </c>
      <c r="V19" s="274">
        <v>0</v>
      </c>
    </row>
    <row r="20" spans="2:22" ht="12.75" customHeight="1">
      <c r="B20" s="28" t="s">
        <v>209</v>
      </c>
      <c r="C20" s="22" t="s">
        <v>653</v>
      </c>
      <c r="D20" s="22"/>
      <c r="E20" s="28"/>
      <c r="F20" s="274">
        <v>0</v>
      </c>
      <c r="G20" s="274">
        <v>0</v>
      </c>
      <c r="H20" s="274">
        <v>0</v>
      </c>
      <c r="I20" s="274">
        <v>0</v>
      </c>
      <c r="J20" s="274">
        <v>0</v>
      </c>
      <c r="K20" s="274">
        <v>0</v>
      </c>
      <c r="L20" s="274">
        <v>0</v>
      </c>
      <c r="M20" s="274">
        <v>0</v>
      </c>
      <c r="N20" s="274">
        <v>0</v>
      </c>
      <c r="O20" s="274">
        <v>0</v>
      </c>
      <c r="P20" s="274">
        <v>0</v>
      </c>
      <c r="Q20" s="274">
        <v>0</v>
      </c>
      <c r="R20" s="274">
        <v>0</v>
      </c>
      <c r="S20" s="274">
        <v>0</v>
      </c>
      <c r="T20" s="273">
        <f t="shared" si="3"/>
        <v>0</v>
      </c>
      <c r="U20" s="274">
        <v>0</v>
      </c>
      <c r="V20" s="274">
        <v>0</v>
      </c>
    </row>
    <row r="21" spans="2:22" ht="12.75" customHeight="1">
      <c r="B21" s="27" t="s">
        <v>686</v>
      </c>
      <c r="C21" s="21" t="s">
        <v>687</v>
      </c>
      <c r="D21" s="22"/>
      <c r="E21" s="28"/>
      <c r="F21" s="274">
        <v>0</v>
      </c>
      <c r="G21" s="274">
        <v>0</v>
      </c>
      <c r="H21" s="274">
        <v>0</v>
      </c>
      <c r="I21" s="274">
        <v>0</v>
      </c>
      <c r="J21" s="274">
        <v>0</v>
      </c>
      <c r="K21" s="274">
        <v>0</v>
      </c>
      <c r="L21" s="274">
        <v>0</v>
      </c>
      <c r="M21" s="274">
        <v>0</v>
      </c>
      <c r="N21" s="274">
        <v>0</v>
      </c>
      <c r="O21" s="274">
        <v>0</v>
      </c>
      <c r="P21" s="274">
        <v>0</v>
      </c>
      <c r="Q21" s="274">
        <v>0</v>
      </c>
      <c r="R21" s="274">
        <v>0</v>
      </c>
      <c r="S21" s="274">
        <v>0</v>
      </c>
      <c r="T21" s="273">
        <f>SUM(V21-SUM(F21:S21))</f>
        <v>0</v>
      </c>
      <c r="U21" s="274">
        <v>0</v>
      </c>
      <c r="V21" s="274">
        <v>0</v>
      </c>
    </row>
    <row r="22" spans="6:22" ht="12.75"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</row>
    <row r="23" spans="2:22" s="13" customFormat="1" ht="12.75">
      <c r="B23" s="27" t="s">
        <v>708</v>
      </c>
      <c r="C23" s="32" t="s">
        <v>707</v>
      </c>
      <c r="D23" s="32"/>
      <c r="E23" s="27"/>
      <c r="F23" s="270">
        <f>F3-F10</f>
        <v>0</v>
      </c>
      <c r="G23" s="270">
        <f aca="true" t="shared" si="5" ref="G23:S23">G3-G10</f>
        <v>0</v>
      </c>
      <c r="H23" s="270">
        <f t="shared" si="5"/>
        <v>0</v>
      </c>
      <c r="I23" s="270">
        <f t="shared" si="5"/>
        <v>0</v>
      </c>
      <c r="J23" s="270">
        <f t="shared" si="5"/>
        <v>0</v>
      </c>
      <c r="K23" s="270">
        <f t="shared" si="5"/>
        <v>0</v>
      </c>
      <c r="L23" s="270">
        <f t="shared" si="5"/>
        <v>0</v>
      </c>
      <c r="M23" s="270">
        <f t="shared" si="5"/>
        <v>0</v>
      </c>
      <c r="N23" s="270">
        <f t="shared" si="5"/>
        <v>0</v>
      </c>
      <c r="O23" s="270">
        <f t="shared" si="5"/>
        <v>0</v>
      </c>
      <c r="P23" s="270">
        <f t="shared" si="5"/>
        <v>0</v>
      </c>
      <c r="Q23" s="270">
        <f t="shared" si="5"/>
        <v>0</v>
      </c>
      <c r="R23" s="270">
        <f t="shared" si="5"/>
        <v>0</v>
      </c>
      <c r="S23" s="270">
        <f t="shared" si="5"/>
        <v>0</v>
      </c>
      <c r="T23" s="271">
        <f>SUM(V23-SUM(F23:S23))</f>
        <v>0</v>
      </c>
      <c r="U23" s="270">
        <f>U3-U10</f>
        <v>0</v>
      </c>
      <c r="V23" s="270">
        <f>V3-V10</f>
        <v>0</v>
      </c>
    </row>
    <row r="24" spans="6:22" ht="12.75"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</row>
    <row r="25" spans="2:22" s="13" customFormat="1" ht="12.75">
      <c r="B25" s="26" t="s">
        <v>694</v>
      </c>
      <c r="C25" s="32" t="s">
        <v>654</v>
      </c>
      <c r="D25" s="32"/>
      <c r="E25" s="27"/>
      <c r="F25" s="270">
        <f>SUM(F$26,F$30)</f>
        <v>0</v>
      </c>
      <c r="G25" s="270">
        <f aca="true" t="shared" si="6" ref="G25:S25">SUM(G$26,G$30)</f>
        <v>0</v>
      </c>
      <c r="H25" s="270">
        <f t="shared" si="6"/>
        <v>0</v>
      </c>
      <c r="I25" s="270">
        <f t="shared" si="6"/>
        <v>0</v>
      </c>
      <c r="J25" s="270">
        <f t="shared" si="6"/>
        <v>0</v>
      </c>
      <c r="K25" s="270">
        <f t="shared" si="6"/>
        <v>0</v>
      </c>
      <c r="L25" s="270">
        <f t="shared" si="6"/>
        <v>0</v>
      </c>
      <c r="M25" s="270">
        <f t="shared" si="6"/>
        <v>0</v>
      </c>
      <c r="N25" s="270">
        <f t="shared" si="6"/>
        <v>0</v>
      </c>
      <c r="O25" s="270">
        <f t="shared" si="6"/>
        <v>0</v>
      </c>
      <c r="P25" s="270">
        <f t="shared" si="6"/>
        <v>0</v>
      </c>
      <c r="Q25" s="270">
        <f t="shared" si="6"/>
        <v>0</v>
      </c>
      <c r="R25" s="270">
        <f t="shared" si="6"/>
        <v>0</v>
      </c>
      <c r="S25" s="270">
        <f t="shared" si="6"/>
        <v>0</v>
      </c>
      <c r="T25" s="271">
        <f aca="true" t="shared" si="7" ref="T25:T30">SUM(V25-SUM(F25:S25))</f>
        <v>0</v>
      </c>
      <c r="U25" s="270">
        <f>SUM(U$26,U$30)</f>
        <v>0</v>
      </c>
      <c r="V25" s="270">
        <f>SUM(V$26,V$30)</f>
        <v>0</v>
      </c>
    </row>
    <row r="26" spans="2:22" s="13" customFormat="1" ht="12.75">
      <c r="B26" s="27" t="s">
        <v>210</v>
      </c>
      <c r="C26" s="22" t="s">
        <v>695</v>
      </c>
      <c r="D26" s="32"/>
      <c r="E26" s="27"/>
      <c r="F26" s="270">
        <f aca="true" t="shared" si="8" ref="F26:S26">SUM(F$27:F$29)</f>
        <v>0</v>
      </c>
      <c r="G26" s="270">
        <f t="shared" si="8"/>
        <v>0</v>
      </c>
      <c r="H26" s="270">
        <f t="shared" si="8"/>
        <v>0</v>
      </c>
      <c r="I26" s="270">
        <f t="shared" si="8"/>
        <v>0</v>
      </c>
      <c r="J26" s="270">
        <f t="shared" si="8"/>
        <v>0</v>
      </c>
      <c r="K26" s="270">
        <f t="shared" si="8"/>
        <v>0</v>
      </c>
      <c r="L26" s="270">
        <f t="shared" si="8"/>
        <v>0</v>
      </c>
      <c r="M26" s="270">
        <f t="shared" si="8"/>
        <v>0</v>
      </c>
      <c r="N26" s="270">
        <f t="shared" si="8"/>
        <v>0</v>
      </c>
      <c r="O26" s="270">
        <f t="shared" si="8"/>
        <v>0</v>
      </c>
      <c r="P26" s="270">
        <f t="shared" si="8"/>
        <v>0</v>
      </c>
      <c r="Q26" s="270">
        <f t="shared" si="8"/>
        <v>0</v>
      </c>
      <c r="R26" s="270">
        <f t="shared" si="8"/>
        <v>0</v>
      </c>
      <c r="S26" s="270">
        <f t="shared" si="8"/>
        <v>0</v>
      </c>
      <c r="T26" s="271">
        <f t="shared" si="7"/>
        <v>0</v>
      </c>
      <c r="U26" s="270">
        <f>SUM(U$27:U$29)</f>
        <v>0</v>
      </c>
      <c r="V26" s="270">
        <f>SUM(V$27:V$29)</f>
        <v>0</v>
      </c>
    </row>
    <row r="27" spans="2:256" ht="12.75" customHeight="1">
      <c r="B27" s="27" t="s">
        <v>211</v>
      </c>
      <c r="C27" s="24" t="s">
        <v>655</v>
      </c>
      <c r="D27" s="22"/>
      <c r="E27" s="27"/>
      <c r="F27" s="274">
        <v>0</v>
      </c>
      <c r="G27" s="274">
        <v>0</v>
      </c>
      <c r="H27" s="274">
        <v>0</v>
      </c>
      <c r="I27" s="274">
        <v>0</v>
      </c>
      <c r="J27" s="274">
        <v>0</v>
      </c>
      <c r="K27" s="274">
        <v>0</v>
      </c>
      <c r="L27" s="274">
        <v>0</v>
      </c>
      <c r="M27" s="274">
        <v>0</v>
      </c>
      <c r="N27" s="274">
        <v>0</v>
      </c>
      <c r="O27" s="274">
        <v>0</v>
      </c>
      <c r="P27" s="274">
        <v>0</v>
      </c>
      <c r="Q27" s="274">
        <v>0</v>
      </c>
      <c r="R27" s="274">
        <v>0</v>
      </c>
      <c r="S27" s="274">
        <v>0</v>
      </c>
      <c r="T27" s="273">
        <f t="shared" si="7"/>
        <v>0</v>
      </c>
      <c r="U27" s="274">
        <v>0</v>
      </c>
      <c r="V27" s="274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0</v>
      </c>
      <c r="EW27" s="8">
        <v>0</v>
      </c>
      <c r="EX27" s="8">
        <v>0</v>
      </c>
      <c r="EY27" s="8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0</v>
      </c>
      <c r="FM27" s="8">
        <v>0</v>
      </c>
      <c r="FN27" s="8">
        <v>0</v>
      </c>
      <c r="FO27" s="8">
        <v>0</v>
      </c>
      <c r="FP27" s="8">
        <v>0</v>
      </c>
      <c r="FQ27" s="8">
        <v>0</v>
      </c>
      <c r="FR27" s="8">
        <v>0</v>
      </c>
      <c r="FS27" s="8">
        <v>0</v>
      </c>
      <c r="FT27" s="8">
        <v>0</v>
      </c>
      <c r="FU27" s="8">
        <v>0</v>
      </c>
      <c r="FV27" s="8">
        <v>0</v>
      </c>
      <c r="FW27" s="8">
        <v>0</v>
      </c>
      <c r="FX27" s="8">
        <v>0</v>
      </c>
      <c r="FY27" s="8">
        <v>0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0</v>
      </c>
      <c r="HE27" s="8">
        <v>0</v>
      </c>
      <c r="HF27" s="8">
        <v>0</v>
      </c>
      <c r="HG27" s="8">
        <v>0</v>
      </c>
      <c r="HH27" s="8">
        <v>0</v>
      </c>
      <c r="HI27" s="8">
        <v>0</v>
      </c>
      <c r="HJ27" s="8">
        <v>0</v>
      </c>
      <c r="HK27" s="8">
        <v>0</v>
      </c>
      <c r="HL27" s="8">
        <v>0</v>
      </c>
      <c r="HM27" s="8">
        <v>0</v>
      </c>
      <c r="HN27" s="8">
        <v>0</v>
      </c>
      <c r="HO27" s="8">
        <v>0</v>
      </c>
      <c r="HP27" s="8">
        <v>0</v>
      </c>
      <c r="HQ27" s="8">
        <v>0</v>
      </c>
      <c r="HR27" s="8">
        <v>0</v>
      </c>
      <c r="HS27" s="8">
        <v>0</v>
      </c>
      <c r="HT27" s="8">
        <v>0</v>
      </c>
      <c r="HU27" s="8">
        <v>0</v>
      </c>
      <c r="HV27" s="8">
        <v>0</v>
      </c>
      <c r="HW27" s="8">
        <v>0</v>
      </c>
      <c r="HX27" s="8">
        <v>0</v>
      </c>
      <c r="HY27" s="8">
        <v>0</v>
      </c>
      <c r="HZ27" s="8">
        <v>0</v>
      </c>
      <c r="IA27" s="8">
        <v>0</v>
      </c>
      <c r="IB27" s="8">
        <v>0</v>
      </c>
      <c r="IC27" s="8">
        <v>0</v>
      </c>
      <c r="ID27" s="8">
        <v>0</v>
      </c>
      <c r="IE27" s="8">
        <v>0</v>
      </c>
      <c r="IF27" s="8">
        <v>0</v>
      </c>
      <c r="IG27" s="8">
        <v>0</v>
      </c>
      <c r="IH27" s="8">
        <v>0</v>
      </c>
      <c r="II27" s="8">
        <v>0</v>
      </c>
      <c r="IJ27" s="8">
        <v>0</v>
      </c>
      <c r="IK27" s="8">
        <v>0</v>
      </c>
      <c r="IL27" s="8">
        <v>0</v>
      </c>
      <c r="IM27" s="8">
        <v>0</v>
      </c>
      <c r="IN27" s="8">
        <v>0</v>
      </c>
      <c r="IO27" s="8">
        <v>0</v>
      </c>
      <c r="IP27" s="8">
        <v>0</v>
      </c>
      <c r="IQ27" s="8">
        <v>0</v>
      </c>
      <c r="IR27" s="8">
        <v>0</v>
      </c>
      <c r="IS27" s="8">
        <v>0</v>
      </c>
      <c r="IT27" s="8">
        <v>0</v>
      </c>
      <c r="IU27" s="8">
        <v>0</v>
      </c>
      <c r="IV27" s="8">
        <v>0</v>
      </c>
    </row>
    <row r="28" spans="2:256" ht="12.75" customHeight="1">
      <c r="B28" s="27" t="s">
        <v>212</v>
      </c>
      <c r="C28" s="24" t="s">
        <v>656</v>
      </c>
      <c r="D28" s="22"/>
      <c r="E28" s="27"/>
      <c r="F28" s="274">
        <v>0</v>
      </c>
      <c r="G28" s="274">
        <v>0</v>
      </c>
      <c r="H28" s="274">
        <v>0</v>
      </c>
      <c r="I28" s="274">
        <v>0</v>
      </c>
      <c r="J28" s="274">
        <v>0</v>
      </c>
      <c r="K28" s="274">
        <v>0</v>
      </c>
      <c r="L28" s="274">
        <v>0</v>
      </c>
      <c r="M28" s="274">
        <v>0</v>
      </c>
      <c r="N28" s="274">
        <v>0</v>
      </c>
      <c r="O28" s="274">
        <v>0</v>
      </c>
      <c r="P28" s="274">
        <v>0</v>
      </c>
      <c r="Q28" s="274">
        <v>0</v>
      </c>
      <c r="R28" s="274">
        <v>0</v>
      </c>
      <c r="S28" s="274">
        <v>0</v>
      </c>
      <c r="T28" s="273">
        <f t="shared" si="7"/>
        <v>0</v>
      </c>
      <c r="U28" s="274">
        <v>0</v>
      </c>
      <c r="V28" s="274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0</v>
      </c>
      <c r="EO28" s="8">
        <v>0</v>
      </c>
      <c r="EP28" s="8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</v>
      </c>
      <c r="EV28" s="8">
        <v>0</v>
      </c>
      <c r="EW28" s="8">
        <v>0</v>
      </c>
      <c r="EX28" s="8">
        <v>0</v>
      </c>
      <c r="EY28" s="8">
        <v>0</v>
      </c>
      <c r="EZ28" s="8">
        <v>0</v>
      </c>
      <c r="FA28" s="8">
        <v>0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0</v>
      </c>
      <c r="FJ28" s="8">
        <v>0</v>
      </c>
      <c r="FK28" s="8">
        <v>0</v>
      </c>
      <c r="FL28" s="8">
        <v>0</v>
      </c>
      <c r="FM28" s="8">
        <v>0</v>
      </c>
      <c r="FN28" s="8">
        <v>0</v>
      </c>
      <c r="FO28" s="8">
        <v>0</v>
      </c>
      <c r="FP28" s="8">
        <v>0</v>
      </c>
      <c r="FQ28" s="8">
        <v>0</v>
      </c>
      <c r="FR28" s="8">
        <v>0</v>
      </c>
      <c r="FS28" s="8">
        <v>0</v>
      </c>
      <c r="FT28" s="8">
        <v>0</v>
      </c>
      <c r="FU28" s="8">
        <v>0</v>
      </c>
      <c r="FV28" s="8">
        <v>0</v>
      </c>
      <c r="FW28" s="8">
        <v>0</v>
      </c>
      <c r="FX28" s="8">
        <v>0</v>
      </c>
      <c r="FY28" s="8">
        <v>0</v>
      </c>
      <c r="FZ28" s="8">
        <v>0</v>
      </c>
      <c r="GA28" s="8">
        <v>0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0</v>
      </c>
      <c r="HE28" s="8">
        <v>0</v>
      </c>
      <c r="HF28" s="8">
        <v>0</v>
      </c>
      <c r="HG28" s="8">
        <v>0</v>
      </c>
      <c r="HH28" s="8">
        <v>0</v>
      </c>
      <c r="HI28" s="8">
        <v>0</v>
      </c>
      <c r="HJ28" s="8">
        <v>0</v>
      </c>
      <c r="HK28" s="8">
        <v>0</v>
      </c>
      <c r="HL28" s="8">
        <v>0</v>
      </c>
      <c r="HM28" s="8">
        <v>0</v>
      </c>
      <c r="HN28" s="8">
        <v>0</v>
      </c>
      <c r="HO28" s="8">
        <v>0</v>
      </c>
      <c r="HP28" s="8">
        <v>0</v>
      </c>
      <c r="HQ28" s="8">
        <v>0</v>
      </c>
      <c r="HR28" s="8">
        <v>0</v>
      </c>
      <c r="HS28" s="8">
        <v>0</v>
      </c>
      <c r="HT28" s="8">
        <v>0</v>
      </c>
      <c r="HU28" s="8">
        <v>0</v>
      </c>
      <c r="HV28" s="8">
        <v>0</v>
      </c>
      <c r="HW28" s="8">
        <v>0</v>
      </c>
      <c r="HX28" s="8">
        <v>0</v>
      </c>
      <c r="HY28" s="8">
        <v>0</v>
      </c>
      <c r="HZ28" s="8">
        <v>0</v>
      </c>
      <c r="IA28" s="8">
        <v>0</v>
      </c>
      <c r="IB28" s="8">
        <v>0</v>
      </c>
      <c r="IC28" s="8">
        <v>0</v>
      </c>
      <c r="ID28" s="8">
        <v>0</v>
      </c>
      <c r="IE28" s="8">
        <v>0</v>
      </c>
      <c r="IF28" s="8">
        <v>0</v>
      </c>
      <c r="IG28" s="8">
        <v>0</v>
      </c>
      <c r="IH28" s="8">
        <v>0</v>
      </c>
      <c r="II28" s="8">
        <v>0</v>
      </c>
      <c r="IJ28" s="8">
        <v>0</v>
      </c>
      <c r="IK28" s="8">
        <v>0</v>
      </c>
      <c r="IL28" s="8">
        <v>0</v>
      </c>
      <c r="IM28" s="8">
        <v>0</v>
      </c>
      <c r="IN28" s="8">
        <v>0</v>
      </c>
      <c r="IO28" s="8">
        <v>0</v>
      </c>
      <c r="IP28" s="8">
        <v>0</v>
      </c>
      <c r="IQ28" s="8">
        <v>0</v>
      </c>
      <c r="IR28" s="8">
        <v>0</v>
      </c>
      <c r="IS28" s="8">
        <v>0</v>
      </c>
      <c r="IT28" s="8">
        <v>0</v>
      </c>
      <c r="IU28" s="8">
        <v>0</v>
      </c>
      <c r="IV28" s="8">
        <v>0</v>
      </c>
    </row>
    <row r="29" spans="2:256" ht="12.75">
      <c r="B29" s="27" t="s">
        <v>213</v>
      </c>
      <c r="C29" s="24" t="s">
        <v>657</v>
      </c>
      <c r="D29" s="22"/>
      <c r="E29" s="27"/>
      <c r="F29" s="274">
        <v>0</v>
      </c>
      <c r="G29" s="274">
        <v>0</v>
      </c>
      <c r="H29" s="274">
        <v>0</v>
      </c>
      <c r="I29" s="274">
        <v>0</v>
      </c>
      <c r="J29" s="274">
        <v>0</v>
      </c>
      <c r="K29" s="274">
        <v>0</v>
      </c>
      <c r="L29" s="274">
        <v>0</v>
      </c>
      <c r="M29" s="274">
        <v>0</v>
      </c>
      <c r="N29" s="274">
        <v>0</v>
      </c>
      <c r="O29" s="274">
        <v>0</v>
      </c>
      <c r="P29" s="274">
        <v>0</v>
      </c>
      <c r="Q29" s="274">
        <v>0</v>
      </c>
      <c r="R29" s="274">
        <v>0</v>
      </c>
      <c r="S29" s="274">
        <v>0</v>
      </c>
      <c r="T29" s="273">
        <f t="shared" si="7"/>
        <v>0</v>
      </c>
      <c r="U29" s="274">
        <v>0</v>
      </c>
      <c r="V29" s="274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0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0</v>
      </c>
      <c r="HE29" s="8">
        <v>0</v>
      </c>
      <c r="HF29" s="8">
        <v>0</v>
      </c>
      <c r="HG29" s="8">
        <v>0</v>
      </c>
      <c r="HH29" s="8">
        <v>0</v>
      </c>
      <c r="HI29" s="8">
        <v>0</v>
      </c>
      <c r="HJ29" s="8">
        <v>0</v>
      </c>
      <c r="HK29" s="8">
        <v>0</v>
      </c>
      <c r="HL29" s="8">
        <v>0</v>
      </c>
      <c r="HM29" s="8">
        <v>0</v>
      </c>
      <c r="HN29" s="8">
        <v>0</v>
      </c>
      <c r="HO29" s="8">
        <v>0</v>
      </c>
      <c r="HP29" s="8">
        <v>0</v>
      </c>
      <c r="HQ29" s="8">
        <v>0</v>
      </c>
      <c r="HR29" s="8">
        <v>0</v>
      </c>
      <c r="HS29" s="8">
        <v>0</v>
      </c>
      <c r="HT29" s="8">
        <v>0</v>
      </c>
      <c r="HU29" s="8">
        <v>0</v>
      </c>
      <c r="HV29" s="8">
        <v>0</v>
      </c>
      <c r="HW29" s="8">
        <v>0</v>
      </c>
      <c r="HX29" s="8">
        <v>0</v>
      </c>
      <c r="HY29" s="8">
        <v>0</v>
      </c>
      <c r="HZ29" s="8">
        <v>0</v>
      </c>
      <c r="IA29" s="8">
        <v>0</v>
      </c>
      <c r="IB29" s="8">
        <v>0</v>
      </c>
      <c r="IC29" s="8">
        <v>0</v>
      </c>
      <c r="ID29" s="8">
        <v>0</v>
      </c>
      <c r="IE29" s="8">
        <v>0</v>
      </c>
      <c r="IF29" s="8">
        <v>0</v>
      </c>
      <c r="IG29" s="8">
        <v>0</v>
      </c>
      <c r="IH29" s="8">
        <v>0</v>
      </c>
      <c r="II29" s="8">
        <v>0</v>
      </c>
      <c r="IJ29" s="8">
        <v>0</v>
      </c>
      <c r="IK29" s="8">
        <v>0</v>
      </c>
      <c r="IL29" s="8">
        <v>0</v>
      </c>
      <c r="IM29" s="8">
        <v>0</v>
      </c>
      <c r="IN29" s="8">
        <v>0</v>
      </c>
      <c r="IO29" s="8">
        <v>0</v>
      </c>
      <c r="IP29" s="8">
        <v>0</v>
      </c>
      <c r="IQ29" s="8">
        <v>0</v>
      </c>
      <c r="IR29" s="8">
        <v>0</v>
      </c>
      <c r="IS29" s="8">
        <v>0</v>
      </c>
      <c r="IT29" s="8">
        <v>0</v>
      </c>
      <c r="IU29" s="8">
        <v>0</v>
      </c>
      <c r="IV29" s="8">
        <v>0</v>
      </c>
    </row>
    <row r="30" spans="2:256" ht="12.75" customHeight="1">
      <c r="B30" s="27" t="s">
        <v>692</v>
      </c>
      <c r="C30" s="22" t="s">
        <v>693</v>
      </c>
      <c r="D30" s="22"/>
      <c r="E30" s="27"/>
      <c r="F30" s="274">
        <v>0</v>
      </c>
      <c r="G30" s="274">
        <v>0</v>
      </c>
      <c r="H30" s="274">
        <v>0</v>
      </c>
      <c r="I30" s="274">
        <v>0</v>
      </c>
      <c r="J30" s="274">
        <v>0</v>
      </c>
      <c r="K30" s="274">
        <v>0</v>
      </c>
      <c r="L30" s="274">
        <v>0</v>
      </c>
      <c r="M30" s="274">
        <v>0</v>
      </c>
      <c r="N30" s="274">
        <v>0</v>
      </c>
      <c r="O30" s="274">
        <v>0</v>
      </c>
      <c r="P30" s="274">
        <v>0</v>
      </c>
      <c r="Q30" s="274">
        <v>0</v>
      </c>
      <c r="R30" s="274">
        <v>0</v>
      </c>
      <c r="S30" s="274">
        <v>0</v>
      </c>
      <c r="T30" s="273">
        <f t="shared" si="7"/>
        <v>0</v>
      </c>
      <c r="U30" s="274">
        <v>0</v>
      </c>
      <c r="V30" s="274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  <c r="HF30" s="8">
        <v>0</v>
      </c>
      <c r="HG30" s="8">
        <v>0</v>
      </c>
      <c r="HH30" s="8">
        <v>0</v>
      </c>
      <c r="HI30" s="8">
        <v>0</v>
      </c>
      <c r="HJ30" s="8">
        <v>0</v>
      </c>
      <c r="HK30" s="8">
        <v>0</v>
      </c>
      <c r="HL30" s="8">
        <v>0</v>
      </c>
      <c r="HM30" s="8">
        <v>0</v>
      </c>
      <c r="HN30" s="8">
        <v>0</v>
      </c>
      <c r="HO30" s="8">
        <v>0</v>
      </c>
      <c r="HP30" s="8">
        <v>0</v>
      </c>
      <c r="HQ30" s="8">
        <v>0</v>
      </c>
      <c r="HR30" s="8">
        <v>0</v>
      </c>
      <c r="HS30" s="8">
        <v>0</v>
      </c>
      <c r="HT30" s="8">
        <v>0</v>
      </c>
      <c r="HU30" s="8">
        <v>0</v>
      </c>
      <c r="HV30" s="8">
        <v>0</v>
      </c>
      <c r="HW30" s="8">
        <v>0</v>
      </c>
      <c r="HX30" s="8">
        <v>0</v>
      </c>
      <c r="HY30" s="8">
        <v>0</v>
      </c>
      <c r="HZ30" s="8">
        <v>0</v>
      </c>
      <c r="IA30" s="8">
        <v>0</v>
      </c>
      <c r="IB30" s="8">
        <v>0</v>
      </c>
      <c r="IC30" s="8">
        <v>0</v>
      </c>
      <c r="ID30" s="8">
        <v>0</v>
      </c>
      <c r="IE30" s="8">
        <v>0</v>
      </c>
      <c r="IF30" s="8">
        <v>0</v>
      </c>
      <c r="IG30" s="8">
        <v>0</v>
      </c>
      <c r="IH30" s="8">
        <v>0</v>
      </c>
      <c r="II30" s="8">
        <v>0</v>
      </c>
      <c r="IJ30" s="8">
        <v>0</v>
      </c>
      <c r="IK30" s="8">
        <v>0</v>
      </c>
      <c r="IL30" s="8">
        <v>0</v>
      </c>
      <c r="IM30" s="8">
        <v>0</v>
      </c>
      <c r="IN30" s="8">
        <v>0</v>
      </c>
      <c r="IO30" s="8">
        <v>0</v>
      </c>
      <c r="IP30" s="8">
        <v>0</v>
      </c>
      <c r="IQ30" s="8">
        <v>0</v>
      </c>
      <c r="IR30" s="8">
        <v>0</v>
      </c>
      <c r="IS30" s="8">
        <v>0</v>
      </c>
      <c r="IT30" s="8">
        <v>0</v>
      </c>
      <c r="IU30" s="8">
        <v>0</v>
      </c>
      <c r="IV30" s="8">
        <v>0</v>
      </c>
    </row>
    <row r="31" spans="6:22" ht="12.75"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</row>
    <row r="32" spans="2:22" s="13" customFormat="1" ht="12.75">
      <c r="B32" s="26" t="s">
        <v>700</v>
      </c>
      <c r="C32" s="32" t="s">
        <v>729</v>
      </c>
      <c r="D32" s="32"/>
      <c r="E32" s="27"/>
      <c r="F32" s="270">
        <f>SUM(F$33,F$37)</f>
        <v>0</v>
      </c>
      <c r="G32" s="270">
        <f aca="true" t="shared" si="9" ref="G32:S32">SUM(G$33,G$37)</f>
        <v>0</v>
      </c>
      <c r="H32" s="270">
        <f t="shared" si="9"/>
        <v>0</v>
      </c>
      <c r="I32" s="270">
        <f t="shared" si="9"/>
        <v>0</v>
      </c>
      <c r="J32" s="270">
        <f t="shared" si="9"/>
        <v>0</v>
      </c>
      <c r="K32" s="270">
        <f t="shared" si="9"/>
        <v>0</v>
      </c>
      <c r="L32" s="270">
        <f t="shared" si="9"/>
        <v>0</v>
      </c>
      <c r="M32" s="270">
        <f t="shared" si="9"/>
        <v>0</v>
      </c>
      <c r="N32" s="270">
        <f t="shared" si="9"/>
        <v>0</v>
      </c>
      <c r="O32" s="270">
        <f t="shared" si="9"/>
        <v>0</v>
      </c>
      <c r="P32" s="270">
        <f t="shared" si="9"/>
        <v>0</v>
      </c>
      <c r="Q32" s="270">
        <f t="shared" si="9"/>
        <v>0</v>
      </c>
      <c r="R32" s="270">
        <f t="shared" si="9"/>
        <v>0</v>
      </c>
      <c r="S32" s="270">
        <f t="shared" si="9"/>
        <v>0</v>
      </c>
      <c r="T32" s="271">
        <f aca="true" t="shared" si="10" ref="T32:T37">SUM(V32-SUM(F32:S32))</f>
        <v>0</v>
      </c>
      <c r="U32" s="270">
        <f>SUM(U$33,U$37)</f>
        <v>0</v>
      </c>
      <c r="V32" s="270">
        <f>SUM(V$33,V$37)</f>
        <v>0</v>
      </c>
    </row>
    <row r="33" spans="2:22" s="13" customFormat="1" ht="12.75">
      <c r="B33" s="27" t="s">
        <v>214</v>
      </c>
      <c r="C33" s="22" t="s">
        <v>699</v>
      </c>
      <c r="D33" s="32"/>
      <c r="E33" s="27"/>
      <c r="F33" s="270">
        <f aca="true" t="shared" si="11" ref="F33:V33">SUM(F$34:F$36)</f>
        <v>0</v>
      </c>
      <c r="G33" s="270">
        <f t="shared" si="11"/>
        <v>0</v>
      </c>
      <c r="H33" s="270">
        <f t="shared" si="11"/>
        <v>0</v>
      </c>
      <c r="I33" s="270">
        <f t="shared" si="11"/>
        <v>0</v>
      </c>
      <c r="J33" s="270">
        <f t="shared" si="11"/>
        <v>0</v>
      </c>
      <c r="K33" s="270">
        <f t="shared" si="11"/>
        <v>0</v>
      </c>
      <c r="L33" s="270">
        <f t="shared" si="11"/>
        <v>0</v>
      </c>
      <c r="M33" s="270">
        <f t="shared" si="11"/>
        <v>0</v>
      </c>
      <c r="N33" s="270">
        <f t="shared" si="11"/>
        <v>0</v>
      </c>
      <c r="O33" s="270">
        <f t="shared" si="11"/>
        <v>0</v>
      </c>
      <c r="P33" s="270">
        <f t="shared" si="11"/>
        <v>0</v>
      </c>
      <c r="Q33" s="270">
        <f t="shared" si="11"/>
        <v>0</v>
      </c>
      <c r="R33" s="270">
        <f t="shared" si="11"/>
        <v>0</v>
      </c>
      <c r="S33" s="270">
        <f t="shared" si="11"/>
        <v>0</v>
      </c>
      <c r="T33" s="271">
        <f t="shared" si="10"/>
        <v>0</v>
      </c>
      <c r="U33" s="270">
        <f t="shared" si="11"/>
        <v>0</v>
      </c>
      <c r="V33" s="270">
        <f t="shared" si="11"/>
        <v>0</v>
      </c>
    </row>
    <row r="34" spans="2:22" ht="12.75">
      <c r="B34" s="27" t="s">
        <v>215</v>
      </c>
      <c r="C34" s="24" t="s">
        <v>658</v>
      </c>
      <c r="D34" s="22"/>
      <c r="E34" s="27"/>
      <c r="F34" s="274">
        <v>0</v>
      </c>
      <c r="G34" s="274">
        <v>0</v>
      </c>
      <c r="H34" s="274">
        <v>0</v>
      </c>
      <c r="I34" s="274">
        <v>0</v>
      </c>
      <c r="J34" s="274">
        <v>0</v>
      </c>
      <c r="K34" s="274">
        <v>0</v>
      </c>
      <c r="L34" s="274">
        <v>0</v>
      </c>
      <c r="M34" s="274">
        <v>0</v>
      </c>
      <c r="N34" s="274">
        <v>0</v>
      </c>
      <c r="O34" s="274">
        <v>0</v>
      </c>
      <c r="P34" s="274">
        <v>0</v>
      </c>
      <c r="Q34" s="274">
        <v>0</v>
      </c>
      <c r="R34" s="274">
        <v>0</v>
      </c>
      <c r="S34" s="274">
        <v>0</v>
      </c>
      <c r="T34" s="273">
        <f t="shared" si="10"/>
        <v>0</v>
      </c>
      <c r="U34" s="274">
        <v>0</v>
      </c>
      <c r="V34" s="274">
        <v>0</v>
      </c>
    </row>
    <row r="35" spans="2:22" ht="38.25" customHeight="1">
      <c r="B35" s="27" t="s">
        <v>216</v>
      </c>
      <c r="C35" s="24" t="s">
        <v>744</v>
      </c>
      <c r="D35" s="22"/>
      <c r="E35" s="27"/>
      <c r="F35" s="274">
        <v>0</v>
      </c>
      <c r="G35" s="274">
        <v>0</v>
      </c>
      <c r="H35" s="274">
        <v>0</v>
      </c>
      <c r="I35" s="274">
        <v>0</v>
      </c>
      <c r="J35" s="274">
        <v>0</v>
      </c>
      <c r="K35" s="274">
        <v>0</v>
      </c>
      <c r="L35" s="274">
        <v>0</v>
      </c>
      <c r="M35" s="274">
        <v>0</v>
      </c>
      <c r="N35" s="274">
        <v>0</v>
      </c>
      <c r="O35" s="274">
        <v>0</v>
      </c>
      <c r="P35" s="274">
        <v>0</v>
      </c>
      <c r="Q35" s="274">
        <v>0</v>
      </c>
      <c r="R35" s="274">
        <v>0</v>
      </c>
      <c r="S35" s="274">
        <v>0</v>
      </c>
      <c r="T35" s="273">
        <f t="shared" si="10"/>
        <v>0</v>
      </c>
      <c r="U35" s="274">
        <v>0</v>
      </c>
      <c r="V35" s="274">
        <v>0</v>
      </c>
    </row>
    <row r="36" spans="2:22" ht="12.75">
      <c r="B36" s="27" t="s">
        <v>217</v>
      </c>
      <c r="C36" s="24" t="s">
        <v>659</v>
      </c>
      <c r="D36" s="22"/>
      <c r="E36" s="27"/>
      <c r="F36" s="274">
        <v>0</v>
      </c>
      <c r="G36" s="274">
        <v>0</v>
      </c>
      <c r="H36" s="274">
        <v>0</v>
      </c>
      <c r="I36" s="274">
        <v>0</v>
      </c>
      <c r="J36" s="274">
        <v>0</v>
      </c>
      <c r="K36" s="274">
        <v>0</v>
      </c>
      <c r="L36" s="274">
        <v>0</v>
      </c>
      <c r="M36" s="274">
        <v>0</v>
      </c>
      <c r="N36" s="274">
        <v>0</v>
      </c>
      <c r="O36" s="274">
        <v>0</v>
      </c>
      <c r="P36" s="274">
        <v>0</v>
      </c>
      <c r="Q36" s="274">
        <v>0</v>
      </c>
      <c r="R36" s="274">
        <v>0</v>
      </c>
      <c r="S36" s="274">
        <v>0</v>
      </c>
      <c r="T36" s="273">
        <f t="shared" si="10"/>
        <v>0</v>
      </c>
      <c r="U36" s="274">
        <v>0</v>
      </c>
      <c r="V36" s="274">
        <v>0</v>
      </c>
    </row>
    <row r="37" spans="2:22" ht="12.75">
      <c r="B37" s="27" t="s">
        <v>697</v>
      </c>
      <c r="C37" s="22" t="s">
        <v>698</v>
      </c>
      <c r="D37" s="22"/>
      <c r="E37" s="27"/>
      <c r="F37" s="274">
        <v>0</v>
      </c>
      <c r="G37" s="274">
        <v>0</v>
      </c>
      <c r="H37" s="274">
        <v>0</v>
      </c>
      <c r="I37" s="274">
        <v>0</v>
      </c>
      <c r="J37" s="274">
        <v>0</v>
      </c>
      <c r="K37" s="274">
        <v>0</v>
      </c>
      <c r="L37" s="274">
        <v>0</v>
      </c>
      <c r="M37" s="274">
        <v>0</v>
      </c>
      <c r="N37" s="274">
        <v>0</v>
      </c>
      <c r="O37" s="274">
        <v>0</v>
      </c>
      <c r="P37" s="274">
        <v>0</v>
      </c>
      <c r="Q37" s="274">
        <v>0</v>
      </c>
      <c r="R37" s="274">
        <v>0</v>
      </c>
      <c r="S37" s="274">
        <v>0</v>
      </c>
      <c r="T37" s="273">
        <f t="shared" si="10"/>
        <v>0</v>
      </c>
      <c r="U37" s="274">
        <v>0</v>
      </c>
      <c r="V37" s="274">
        <v>0</v>
      </c>
    </row>
    <row r="38" spans="6:22" ht="12.75"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</row>
    <row r="39" spans="2:22" s="13" customFormat="1" ht="12.75" customHeight="1">
      <c r="B39" s="27" t="s">
        <v>710</v>
      </c>
      <c r="C39" s="32" t="s">
        <v>745</v>
      </c>
      <c r="D39" s="32"/>
      <c r="E39" s="27"/>
      <c r="F39" s="270">
        <f>F23+F25-F32</f>
        <v>0</v>
      </c>
      <c r="G39" s="270">
        <f aca="true" t="shared" si="12" ref="G39:S39">G23+G25-G32</f>
        <v>0</v>
      </c>
      <c r="H39" s="270">
        <f t="shared" si="12"/>
        <v>0</v>
      </c>
      <c r="I39" s="270">
        <f t="shared" si="12"/>
        <v>0</v>
      </c>
      <c r="J39" s="270">
        <f t="shared" si="12"/>
        <v>0</v>
      </c>
      <c r="K39" s="270">
        <f t="shared" si="12"/>
        <v>0</v>
      </c>
      <c r="L39" s="270">
        <f t="shared" si="12"/>
        <v>0</v>
      </c>
      <c r="M39" s="270">
        <f t="shared" si="12"/>
        <v>0</v>
      </c>
      <c r="N39" s="270">
        <f t="shared" si="12"/>
        <v>0</v>
      </c>
      <c r="O39" s="270">
        <f t="shared" si="12"/>
        <v>0</v>
      </c>
      <c r="P39" s="270">
        <f t="shared" si="12"/>
        <v>0</v>
      </c>
      <c r="Q39" s="270">
        <f t="shared" si="12"/>
        <v>0</v>
      </c>
      <c r="R39" s="270">
        <f t="shared" si="12"/>
        <v>0</v>
      </c>
      <c r="S39" s="270">
        <f t="shared" si="12"/>
        <v>0</v>
      </c>
      <c r="T39" s="271">
        <f>SUM(V39-SUM(F39:S39))</f>
        <v>0</v>
      </c>
      <c r="U39" s="270">
        <f>U23+U25-U32</f>
        <v>0</v>
      </c>
      <c r="V39" s="270">
        <f>V23+V25-V32</f>
        <v>0</v>
      </c>
    </row>
    <row r="40" spans="2:22" s="13" customFormat="1" ht="12.75">
      <c r="B40" s="29"/>
      <c r="C40" s="18"/>
      <c r="D40" s="18"/>
      <c r="E40" s="29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</row>
    <row r="41" spans="2:22" s="13" customFormat="1" ht="12.75" customHeight="1">
      <c r="B41" s="27" t="s">
        <v>36</v>
      </c>
      <c r="C41" s="32" t="s">
        <v>730</v>
      </c>
      <c r="D41" s="32"/>
      <c r="E41" s="27"/>
      <c r="F41" s="278">
        <v>0</v>
      </c>
      <c r="G41" s="278">
        <v>0</v>
      </c>
      <c r="H41" s="278">
        <v>0</v>
      </c>
      <c r="I41" s="278">
        <v>0</v>
      </c>
      <c r="J41" s="278">
        <v>0</v>
      </c>
      <c r="K41" s="278">
        <v>0</v>
      </c>
      <c r="L41" s="278">
        <v>0</v>
      </c>
      <c r="M41" s="278">
        <v>0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78">
        <v>0</v>
      </c>
      <c r="T41" s="273">
        <f>SUM(V41-SUM(F41:S41))</f>
        <v>0</v>
      </c>
      <c r="U41" s="278">
        <v>0</v>
      </c>
      <c r="V41" s="278">
        <v>0</v>
      </c>
    </row>
    <row r="42" spans="2:22" s="13" customFormat="1" ht="12.75" customHeight="1">
      <c r="B42" s="27" t="s">
        <v>219</v>
      </c>
      <c r="C42" s="32" t="s">
        <v>731</v>
      </c>
      <c r="D42" s="32"/>
      <c r="E42" s="27"/>
      <c r="F42" s="278">
        <v>0</v>
      </c>
      <c r="G42" s="278">
        <v>0</v>
      </c>
      <c r="H42" s="278">
        <v>0</v>
      </c>
      <c r="I42" s="278">
        <v>0</v>
      </c>
      <c r="J42" s="278">
        <v>0</v>
      </c>
      <c r="K42" s="278">
        <v>0</v>
      </c>
      <c r="L42" s="278">
        <v>0</v>
      </c>
      <c r="M42" s="278">
        <v>0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78">
        <v>0</v>
      </c>
      <c r="T42" s="273">
        <f>SUM(V42-SUM(F42:S42))</f>
        <v>0</v>
      </c>
      <c r="U42" s="278">
        <v>0</v>
      </c>
      <c r="V42" s="278">
        <v>0</v>
      </c>
    </row>
    <row r="43" spans="6:22" ht="12.75"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</row>
    <row r="44" spans="2:22" s="13" customFormat="1" ht="12.75" customHeight="1">
      <c r="B44" s="27" t="s">
        <v>220</v>
      </c>
      <c r="C44" s="32" t="s">
        <v>736</v>
      </c>
      <c r="D44" s="32"/>
      <c r="E44" s="27"/>
      <c r="F44" s="270">
        <f>F45-F46</f>
        <v>0</v>
      </c>
      <c r="G44" s="270">
        <f aca="true" t="shared" si="13" ref="G44:S44">G45-G46</f>
        <v>0</v>
      </c>
      <c r="H44" s="270">
        <f t="shared" si="13"/>
        <v>0</v>
      </c>
      <c r="I44" s="270">
        <f t="shared" si="13"/>
        <v>0</v>
      </c>
      <c r="J44" s="270">
        <f t="shared" si="13"/>
        <v>0</v>
      </c>
      <c r="K44" s="270">
        <f t="shared" si="13"/>
        <v>0</v>
      </c>
      <c r="L44" s="270">
        <f t="shared" si="13"/>
        <v>0</v>
      </c>
      <c r="M44" s="270">
        <f t="shared" si="13"/>
        <v>0</v>
      </c>
      <c r="N44" s="270">
        <f t="shared" si="13"/>
        <v>0</v>
      </c>
      <c r="O44" s="270">
        <f t="shared" si="13"/>
        <v>0</v>
      </c>
      <c r="P44" s="270">
        <f t="shared" si="13"/>
        <v>0</v>
      </c>
      <c r="Q44" s="270">
        <f t="shared" si="13"/>
        <v>0</v>
      </c>
      <c r="R44" s="270">
        <f t="shared" si="13"/>
        <v>0</v>
      </c>
      <c r="S44" s="270">
        <f t="shared" si="13"/>
        <v>0</v>
      </c>
      <c r="T44" s="271">
        <f>SUM(V44-SUM(F44:S44))</f>
        <v>0</v>
      </c>
      <c r="U44" s="270">
        <f>U45-U46</f>
        <v>0</v>
      </c>
      <c r="V44" s="270">
        <f>V45-V46</f>
        <v>0</v>
      </c>
    </row>
    <row r="45" spans="2:22" ht="12.75">
      <c r="B45" s="28" t="s">
        <v>221</v>
      </c>
      <c r="C45" s="22" t="s">
        <v>626</v>
      </c>
      <c r="D45" s="22"/>
      <c r="E45" s="28"/>
      <c r="F45" s="274">
        <v>0</v>
      </c>
      <c r="G45" s="274">
        <v>0</v>
      </c>
      <c r="H45" s="274">
        <v>0</v>
      </c>
      <c r="I45" s="274">
        <v>0</v>
      </c>
      <c r="J45" s="274">
        <v>0</v>
      </c>
      <c r="K45" s="274">
        <v>0</v>
      </c>
      <c r="L45" s="274">
        <v>0</v>
      </c>
      <c r="M45" s="274">
        <v>0</v>
      </c>
      <c r="N45" s="274">
        <v>0</v>
      </c>
      <c r="O45" s="274">
        <v>0</v>
      </c>
      <c r="P45" s="274">
        <v>0</v>
      </c>
      <c r="Q45" s="274">
        <v>0</v>
      </c>
      <c r="R45" s="274">
        <v>0</v>
      </c>
      <c r="S45" s="274">
        <v>0</v>
      </c>
      <c r="T45" s="273">
        <f>SUM(V45-SUM(F45:S45))</f>
        <v>0</v>
      </c>
      <c r="U45" s="274">
        <v>0</v>
      </c>
      <c r="V45" s="274">
        <v>0</v>
      </c>
    </row>
    <row r="46" spans="2:22" ht="25.5" customHeight="1">
      <c r="B46" s="28" t="s">
        <v>222</v>
      </c>
      <c r="C46" s="22" t="s">
        <v>660</v>
      </c>
      <c r="D46" s="22"/>
      <c r="E46" s="28"/>
      <c r="F46" s="274">
        <v>0</v>
      </c>
      <c r="G46" s="274">
        <v>0</v>
      </c>
      <c r="H46" s="274">
        <v>0</v>
      </c>
      <c r="I46" s="274">
        <v>0</v>
      </c>
      <c r="J46" s="274">
        <v>0</v>
      </c>
      <c r="K46" s="274">
        <v>0</v>
      </c>
      <c r="L46" s="274">
        <v>0</v>
      </c>
      <c r="M46" s="274">
        <v>0</v>
      </c>
      <c r="N46" s="274">
        <v>0</v>
      </c>
      <c r="O46" s="274">
        <v>0</v>
      </c>
      <c r="P46" s="274">
        <v>0</v>
      </c>
      <c r="Q46" s="274">
        <v>0</v>
      </c>
      <c r="R46" s="274">
        <v>0</v>
      </c>
      <c r="S46" s="274">
        <v>0</v>
      </c>
      <c r="T46" s="273">
        <f>SUM(V46-SUM(F46:S46))</f>
        <v>0</v>
      </c>
      <c r="U46" s="274">
        <v>0</v>
      </c>
      <c r="V46" s="274">
        <v>0</v>
      </c>
    </row>
    <row r="47" spans="6:22" ht="12.75"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</row>
    <row r="48" spans="2:22" s="13" customFormat="1" ht="12.75" customHeight="1">
      <c r="B48" s="27" t="s">
        <v>713</v>
      </c>
      <c r="C48" s="32" t="s">
        <v>712</v>
      </c>
      <c r="D48" s="32"/>
      <c r="E48" s="27"/>
      <c r="F48" s="270">
        <f>F39+F41-F42-F44</f>
        <v>0</v>
      </c>
      <c r="G48" s="270">
        <f aca="true" t="shared" si="14" ref="G48:S48">G39+G41-G42-G44</f>
        <v>0</v>
      </c>
      <c r="H48" s="270">
        <f t="shared" si="14"/>
        <v>0</v>
      </c>
      <c r="I48" s="270">
        <f t="shared" si="14"/>
        <v>0</v>
      </c>
      <c r="J48" s="270">
        <f t="shared" si="14"/>
        <v>0</v>
      </c>
      <c r="K48" s="270">
        <f t="shared" si="14"/>
        <v>0</v>
      </c>
      <c r="L48" s="270">
        <f t="shared" si="14"/>
        <v>0</v>
      </c>
      <c r="M48" s="270">
        <f t="shared" si="14"/>
        <v>0</v>
      </c>
      <c r="N48" s="270">
        <f t="shared" si="14"/>
        <v>0</v>
      </c>
      <c r="O48" s="270">
        <f t="shared" si="14"/>
        <v>0</v>
      </c>
      <c r="P48" s="270">
        <f t="shared" si="14"/>
        <v>0</v>
      </c>
      <c r="Q48" s="270">
        <f t="shared" si="14"/>
        <v>0</v>
      </c>
      <c r="R48" s="270">
        <f t="shared" si="14"/>
        <v>0</v>
      </c>
      <c r="S48" s="270">
        <f t="shared" si="14"/>
        <v>0</v>
      </c>
      <c r="T48" s="271">
        <f>SUM(V48-SUM(F48:S48))</f>
        <v>0</v>
      </c>
      <c r="U48" s="270">
        <f>U39+U41-U42-U44</f>
        <v>0</v>
      </c>
      <c r="V48" s="270">
        <f>V39+V41-V42-V44</f>
        <v>0</v>
      </c>
    </row>
    <row r="49" spans="6:22" ht="12.75"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</row>
    <row r="50" spans="2:22" s="13" customFormat="1" ht="12.75" customHeight="1">
      <c r="B50" s="27" t="s">
        <v>223</v>
      </c>
      <c r="C50" s="32" t="s">
        <v>732</v>
      </c>
      <c r="D50" s="32"/>
      <c r="E50" s="27"/>
      <c r="F50" s="278">
        <v>0</v>
      </c>
      <c r="G50" s="278">
        <v>0</v>
      </c>
      <c r="H50" s="278">
        <v>0</v>
      </c>
      <c r="I50" s="278">
        <v>0</v>
      </c>
      <c r="J50" s="278">
        <v>0</v>
      </c>
      <c r="K50" s="278">
        <v>0</v>
      </c>
      <c r="L50" s="278">
        <v>0</v>
      </c>
      <c r="M50" s="278">
        <v>0</v>
      </c>
      <c r="N50" s="278">
        <v>0</v>
      </c>
      <c r="O50" s="278">
        <v>0</v>
      </c>
      <c r="P50" s="278">
        <v>0</v>
      </c>
      <c r="Q50" s="278">
        <v>0</v>
      </c>
      <c r="R50" s="278">
        <v>0</v>
      </c>
      <c r="S50" s="278">
        <v>0</v>
      </c>
      <c r="T50" s="273">
        <f>SUM(V50-SUM(F50:S50))</f>
        <v>0</v>
      </c>
      <c r="U50" s="278">
        <v>0</v>
      </c>
      <c r="V50" s="278">
        <v>0</v>
      </c>
    </row>
    <row r="51" spans="2:22" s="13" customFormat="1" ht="12.75" customHeight="1">
      <c r="B51" s="27" t="s">
        <v>224</v>
      </c>
      <c r="C51" s="32" t="s">
        <v>733</v>
      </c>
      <c r="D51" s="32"/>
      <c r="E51" s="27"/>
      <c r="F51" s="278">
        <v>0</v>
      </c>
      <c r="G51" s="278">
        <v>0</v>
      </c>
      <c r="H51" s="278">
        <v>0</v>
      </c>
      <c r="I51" s="278">
        <v>0</v>
      </c>
      <c r="J51" s="278">
        <v>0</v>
      </c>
      <c r="K51" s="278">
        <v>0</v>
      </c>
      <c r="L51" s="278">
        <v>0</v>
      </c>
      <c r="M51" s="278">
        <v>0</v>
      </c>
      <c r="N51" s="278">
        <v>0</v>
      </c>
      <c r="O51" s="278">
        <v>0</v>
      </c>
      <c r="P51" s="278">
        <v>0</v>
      </c>
      <c r="Q51" s="278">
        <v>0</v>
      </c>
      <c r="R51" s="278">
        <v>0</v>
      </c>
      <c r="S51" s="278">
        <v>0</v>
      </c>
      <c r="T51" s="273">
        <f>SUM(V51-SUM(F51:S51))</f>
        <v>0</v>
      </c>
      <c r="U51" s="278">
        <v>0</v>
      </c>
      <c r="V51" s="278">
        <v>0</v>
      </c>
    </row>
    <row r="52" spans="6:22" ht="12.75" customHeight="1"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</row>
    <row r="53" spans="2:22" s="13" customFormat="1" ht="12.75" customHeight="1">
      <c r="B53" s="27" t="s">
        <v>715</v>
      </c>
      <c r="C53" s="32" t="s">
        <v>716</v>
      </c>
      <c r="D53" s="32"/>
      <c r="E53" s="27"/>
      <c r="F53" s="270">
        <f>F48+F50-F51</f>
        <v>0</v>
      </c>
      <c r="G53" s="270">
        <f aca="true" t="shared" si="15" ref="G53:S53">G48+G50-G51</f>
        <v>0</v>
      </c>
      <c r="H53" s="270">
        <f t="shared" si="15"/>
        <v>0</v>
      </c>
      <c r="I53" s="270">
        <f t="shared" si="15"/>
        <v>0</v>
      </c>
      <c r="J53" s="270">
        <f t="shared" si="15"/>
        <v>0</v>
      </c>
      <c r="K53" s="270">
        <f t="shared" si="15"/>
        <v>0</v>
      </c>
      <c r="L53" s="270">
        <f t="shared" si="15"/>
        <v>0</v>
      </c>
      <c r="M53" s="270">
        <f t="shared" si="15"/>
        <v>0</v>
      </c>
      <c r="N53" s="270">
        <f t="shared" si="15"/>
        <v>0</v>
      </c>
      <c r="O53" s="270">
        <f t="shared" si="15"/>
        <v>0</v>
      </c>
      <c r="P53" s="270">
        <f t="shared" si="15"/>
        <v>0</v>
      </c>
      <c r="Q53" s="270">
        <f t="shared" si="15"/>
        <v>0</v>
      </c>
      <c r="R53" s="270">
        <f t="shared" si="15"/>
        <v>0</v>
      </c>
      <c r="S53" s="270">
        <f t="shared" si="15"/>
        <v>0</v>
      </c>
      <c r="T53" s="271">
        <f>SUM(V53-SUM(F53:S53))</f>
        <v>0</v>
      </c>
      <c r="U53" s="270">
        <f>U48+U50-U51</f>
        <v>0</v>
      </c>
      <c r="V53" s="270">
        <f>V48+V50-V51</f>
        <v>0</v>
      </c>
    </row>
    <row r="54" spans="6:22" ht="12.75"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</row>
    <row r="55" spans="3:22" ht="15">
      <c r="C55" s="31" t="s">
        <v>225</v>
      </c>
      <c r="D55" s="31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</row>
    <row r="56" spans="6:22" ht="12.75"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</row>
    <row r="57" spans="2:22" s="13" customFormat="1" ht="12.75">
      <c r="B57" s="27" t="s">
        <v>721</v>
      </c>
      <c r="C57" s="32" t="s">
        <v>718</v>
      </c>
      <c r="D57" s="32"/>
      <c r="E57" s="27"/>
      <c r="F57" s="270">
        <f>F58+F59</f>
        <v>0</v>
      </c>
      <c r="G57" s="270">
        <f aca="true" t="shared" si="16" ref="G57:S57">G58+G59</f>
        <v>0</v>
      </c>
      <c r="H57" s="270">
        <f t="shared" si="16"/>
        <v>0</v>
      </c>
      <c r="I57" s="270">
        <f t="shared" si="16"/>
        <v>0</v>
      </c>
      <c r="J57" s="270">
        <f t="shared" si="16"/>
        <v>0</v>
      </c>
      <c r="K57" s="270">
        <f t="shared" si="16"/>
        <v>0</v>
      </c>
      <c r="L57" s="270">
        <f t="shared" si="16"/>
        <v>0</v>
      </c>
      <c r="M57" s="270">
        <f t="shared" si="16"/>
        <v>0</v>
      </c>
      <c r="N57" s="270">
        <f t="shared" si="16"/>
        <v>0</v>
      </c>
      <c r="O57" s="270">
        <f t="shared" si="16"/>
        <v>0</v>
      </c>
      <c r="P57" s="270">
        <f t="shared" si="16"/>
        <v>0</v>
      </c>
      <c r="Q57" s="270">
        <f t="shared" si="16"/>
        <v>0</v>
      </c>
      <c r="R57" s="270">
        <f t="shared" si="16"/>
        <v>0</v>
      </c>
      <c r="S57" s="270">
        <f t="shared" si="16"/>
        <v>0</v>
      </c>
      <c r="T57" s="271">
        <f>SUM(V57-SUM(F57:S57))</f>
        <v>0</v>
      </c>
      <c r="U57" s="270">
        <f>U58+U59</f>
        <v>0</v>
      </c>
      <c r="V57" s="270">
        <f>V58+V59</f>
        <v>0</v>
      </c>
    </row>
    <row r="58" spans="2:22" ht="12.75" customHeight="1">
      <c r="B58" s="28" t="s">
        <v>725</v>
      </c>
      <c r="C58" s="22" t="s">
        <v>716</v>
      </c>
      <c r="D58" s="22"/>
      <c r="E58" s="28"/>
      <c r="F58" s="270">
        <f aca="true" t="shared" si="17" ref="F58:S58">F48+F50-F51</f>
        <v>0</v>
      </c>
      <c r="G58" s="270">
        <f t="shared" si="17"/>
        <v>0</v>
      </c>
      <c r="H58" s="270">
        <f t="shared" si="17"/>
        <v>0</v>
      </c>
      <c r="I58" s="270">
        <f t="shared" si="17"/>
        <v>0</v>
      </c>
      <c r="J58" s="270">
        <f t="shared" si="17"/>
        <v>0</v>
      </c>
      <c r="K58" s="270">
        <f t="shared" si="17"/>
        <v>0</v>
      </c>
      <c r="L58" s="270">
        <f t="shared" si="17"/>
        <v>0</v>
      </c>
      <c r="M58" s="270">
        <f t="shared" si="17"/>
        <v>0</v>
      </c>
      <c r="N58" s="270">
        <f t="shared" si="17"/>
        <v>0</v>
      </c>
      <c r="O58" s="270">
        <f t="shared" si="17"/>
        <v>0</v>
      </c>
      <c r="P58" s="270">
        <f t="shared" si="17"/>
        <v>0</v>
      </c>
      <c r="Q58" s="270">
        <f t="shared" si="17"/>
        <v>0</v>
      </c>
      <c r="R58" s="270">
        <f t="shared" si="17"/>
        <v>0</v>
      </c>
      <c r="S58" s="270">
        <f t="shared" si="17"/>
        <v>0</v>
      </c>
      <c r="T58" s="271">
        <f>SUM(V58-SUM(F58:S58))</f>
        <v>0</v>
      </c>
      <c r="U58" s="270">
        <f>U48+U50-U51</f>
        <v>0</v>
      </c>
      <c r="V58" s="270">
        <f>V48+V50-V51</f>
        <v>0</v>
      </c>
    </row>
    <row r="59" spans="2:22" ht="12.75" customHeight="1">
      <c r="B59" s="28" t="s">
        <v>720</v>
      </c>
      <c r="C59" s="22" t="s">
        <v>719</v>
      </c>
      <c r="D59" s="22"/>
      <c r="E59" s="28"/>
      <c r="F59" s="274">
        <v>0</v>
      </c>
      <c r="G59" s="274">
        <v>0</v>
      </c>
      <c r="H59" s="274">
        <v>0</v>
      </c>
      <c r="I59" s="274">
        <v>0</v>
      </c>
      <c r="J59" s="274">
        <v>0</v>
      </c>
      <c r="K59" s="274">
        <v>0</v>
      </c>
      <c r="L59" s="274">
        <v>0</v>
      </c>
      <c r="M59" s="274">
        <v>0</v>
      </c>
      <c r="N59" s="274">
        <v>0</v>
      </c>
      <c r="O59" s="274">
        <v>0</v>
      </c>
      <c r="P59" s="274">
        <v>0</v>
      </c>
      <c r="Q59" s="274">
        <v>0</v>
      </c>
      <c r="R59" s="274">
        <v>0</v>
      </c>
      <c r="S59" s="274">
        <v>0</v>
      </c>
      <c r="T59" s="273">
        <f>SUM(V59-SUM(F59:S59))</f>
        <v>0</v>
      </c>
      <c r="U59" s="274">
        <v>0</v>
      </c>
      <c r="V59" s="274">
        <v>0</v>
      </c>
    </row>
    <row r="60" spans="6:22" ht="12.75" customHeight="1"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</row>
    <row r="61" spans="2:22" s="13" customFormat="1" ht="12.75" customHeight="1">
      <c r="B61" s="27" t="s">
        <v>226</v>
      </c>
      <c r="C61" s="32" t="s">
        <v>661</v>
      </c>
      <c r="D61" s="32"/>
      <c r="E61" s="27"/>
      <c r="F61" s="270">
        <f aca="true" t="shared" si="18" ref="F61:V61">SUM(F$62:F$63)</f>
        <v>0</v>
      </c>
      <c r="G61" s="270">
        <f t="shared" si="18"/>
        <v>0</v>
      </c>
      <c r="H61" s="270">
        <f t="shared" si="18"/>
        <v>0</v>
      </c>
      <c r="I61" s="270">
        <f t="shared" si="18"/>
        <v>0</v>
      </c>
      <c r="J61" s="270">
        <f t="shared" si="18"/>
        <v>0</v>
      </c>
      <c r="K61" s="270">
        <f t="shared" si="18"/>
        <v>0</v>
      </c>
      <c r="L61" s="270">
        <f t="shared" si="18"/>
        <v>0</v>
      </c>
      <c r="M61" s="270">
        <f t="shared" si="18"/>
        <v>0</v>
      </c>
      <c r="N61" s="270">
        <f t="shared" si="18"/>
        <v>0</v>
      </c>
      <c r="O61" s="270">
        <f t="shared" si="18"/>
        <v>0</v>
      </c>
      <c r="P61" s="270">
        <f t="shared" si="18"/>
        <v>0</v>
      </c>
      <c r="Q61" s="270">
        <f t="shared" si="18"/>
        <v>0</v>
      </c>
      <c r="R61" s="270">
        <f t="shared" si="18"/>
        <v>0</v>
      </c>
      <c r="S61" s="270">
        <f t="shared" si="18"/>
        <v>0</v>
      </c>
      <c r="T61" s="271">
        <f>SUM(V61-SUM(F61:S61))</f>
        <v>0</v>
      </c>
      <c r="U61" s="270">
        <f t="shared" si="18"/>
        <v>0</v>
      </c>
      <c r="V61" s="270">
        <f t="shared" si="18"/>
        <v>0</v>
      </c>
    </row>
    <row r="62" spans="2:22" ht="12.75" customHeight="1">
      <c r="B62" s="28" t="s">
        <v>227</v>
      </c>
      <c r="C62" s="22" t="s">
        <v>768</v>
      </c>
      <c r="D62" s="22"/>
      <c r="E62" s="28"/>
      <c r="F62" s="274">
        <v>0</v>
      </c>
      <c r="G62" s="274">
        <v>0</v>
      </c>
      <c r="H62" s="274">
        <v>0</v>
      </c>
      <c r="I62" s="274">
        <v>0</v>
      </c>
      <c r="J62" s="274">
        <v>0</v>
      </c>
      <c r="K62" s="274">
        <v>0</v>
      </c>
      <c r="L62" s="274">
        <v>0</v>
      </c>
      <c r="M62" s="274">
        <v>0</v>
      </c>
      <c r="N62" s="274">
        <v>0</v>
      </c>
      <c r="O62" s="274">
        <v>0</v>
      </c>
      <c r="P62" s="274">
        <v>0</v>
      </c>
      <c r="Q62" s="274">
        <v>0</v>
      </c>
      <c r="R62" s="274">
        <v>0</v>
      </c>
      <c r="S62" s="274">
        <v>0</v>
      </c>
      <c r="T62" s="273">
        <f>SUM(V62-SUM(F62:S62))</f>
        <v>0</v>
      </c>
      <c r="U62" s="274">
        <v>0</v>
      </c>
      <c r="V62" s="274">
        <v>0</v>
      </c>
    </row>
    <row r="63" spans="2:22" ht="12.75" customHeight="1">
      <c r="B63" s="28" t="s">
        <v>228</v>
      </c>
      <c r="C63" s="22" t="s">
        <v>662</v>
      </c>
      <c r="D63" s="22"/>
      <c r="E63" s="28"/>
      <c r="F63" s="274">
        <v>0</v>
      </c>
      <c r="G63" s="274">
        <v>0</v>
      </c>
      <c r="H63" s="274">
        <v>0</v>
      </c>
      <c r="I63" s="274">
        <v>0</v>
      </c>
      <c r="J63" s="274">
        <v>0</v>
      </c>
      <c r="K63" s="274">
        <v>0</v>
      </c>
      <c r="L63" s="274">
        <v>0</v>
      </c>
      <c r="M63" s="274">
        <v>0</v>
      </c>
      <c r="N63" s="274">
        <v>0</v>
      </c>
      <c r="O63" s="274">
        <v>0</v>
      </c>
      <c r="P63" s="274">
        <v>0</v>
      </c>
      <c r="Q63" s="274">
        <v>0</v>
      </c>
      <c r="R63" s="274">
        <v>0</v>
      </c>
      <c r="S63" s="274">
        <v>0</v>
      </c>
      <c r="T63" s="273">
        <f>SUM(V63-SUM(F63:S63))</f>
        <v>0</v>
      </c>
      <c r="U63" s="274">
        <v>0</v>
      </c>
      <c r="V63" s="274">
        <v>0</v>
      </c>
    </row>
    <row r="64" spans="6:22" ht="12.75" customHeight="1"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</row>
    <row r="65" spans="2:22" s="13" customFormat="1" ht="12.75" customHeight="1">
      <c r="B65" s="27" t="s">
        <v>229</v>
      </c>
      <c r="C65" s="32" t="s">
        <v>734</v>
      </c>
      <c r="D65" s="32"/>
      <c r="E65" s="27"/>
      <c r="F65" s="270">
        <f>SUM(F$66:F$68)</f>
        <v>0</v>
      </c>
      <c r="G65" s="270">
        <f aca="true" t="shared" si="19" ref="G65:S65">SUM(G$66:G$68)</f>
        <v>0</v>
      </c>
      <c r="H65" s="270">
        <f t="shared" si="19"/>
        <v>0</v>
      </c>
      <c r="I65" s="270">
        <f t="shared" si="19"/>
        <v>0</v>
      </c>
      <c r="J65" s="270">
        <f t="shared" si="19"/>
        <v>0</v>
      </c>
      <c r="K65" s="270">
        <f t="shared" si="19"/>
        <v>0</v>
      </c>
      <c r="L65" s="270">
        <f t="shared" si="19"/>
        <v>0</v>
      </c>
      <c r="M65" s="270">
        <f t="shared" si="19"/>
        <v>0</v>
      </c>
      <c r="N65" s="270">
        <f t="shared" si="19"/>
        <v>0</v>
      </c>
      <c r="O65" s="270">
        <f t="shared" si="19"/>
        <v>0</v>
      </c>
      <c r="P65" s="270">
        <f t="shared" si="19"/>
        <v>0</v>
      </c>
      <c r="Q65" s="270">
        <f t="shared" si="19"/>
        <v>0</v>
      </c>
      <c r="R65" s="270">
        <f t="shared" si="19"/>
        <v>0</v>
      </c>
      <c r="S65" s="270">
        <f t="shared" si="19"/>
        <v>0</v>
      </c>
      <c r="T65" s="271">
        <f>SUM(V65-SUM(F65:S65))</f>
        <v>0</v>
      </c>
      <c r="U65" s="270">
        <f>SUM(U$66:U$68)</f>
        <v>0</v>
      </c>
      <c r="V65" s="270">
        <f>SUM(V$66:V$68)</f>
        <v>0</v>
      </c>
    </row>
    <row r="66" spans="2:22" ht="12.75" customHeight="1">
      <c r="B66" s="28" t="s">
        <v>230</v>
      </c>
      <c r="C66" s="22" t="s">
        <v>768</v>
      </c>
      <c r="D66" s="22"/>
      <c r="E66" s="28"/>
      <c r="F66" s="274">
        <v>0</v>
      </c>
      <c r="G66" s="274">
        <v>0</v>
      </c>
      <c r="H66" s="274">
        <v>0</v>
      </c>
      <c r="I66" s="274">
        <v>0</v>
      </c>
      <c r="J66" s="274">
        <v>0</v>
      </c>
      <c r="K66" s="274">
        <v>0</v>
      </c>
      <c r="L66" s="274">
        <v>0</v>
      </c>
      <c r="M66" s="274">
        <v>0</v>
      </c>
      <c r="N66" s="274">
        <v>0</v>
      </c>
      <c r="O66" s="274">
        <v>0</v>
      </c>
      <c r="P66" s="274">
        <v>0</v>
      </c>
      <c r="Q66" s="274">
        <v>0</v>
      </c>
      <c r="R66" s="274">
        <v>0</v>
      </c>
      <c r="S66" s="274">
        <v>0</v>
      </c>
      <c r="T66" s="273">
        <f>SUM(V66-SUM(F66:S66))</f>
        <v>0</v>
      </c>
      <c r="U66" s="274">
        <v>0</v>
      </c>
      <c r="V66" s="274">
        <v>0</v>
      </c>
    </row>
    <row r="67" spans="2:22" ht="12.75">
      <c r="B67" s="28" t="s">
        <v>231</v>
      </c>
      <c r="C67" s="22" t="s">
        <v>663</v>
      </c>
      <c r="D67" s="22"/>
      <c r="E67" s="28"/>
      <c r="F67" s="274">
        <v>0</v>
      </c>
      <c r="G67" s="274">
        <v>0</v>
      </c>
      <c r="H67" s="274">
        <v>0</v>
      </c>
      <c r="I67" s="274">
        <v>0</v>
      </c>
      <c r="J67" s="274">
        <v>0</v>
      </c>
      <c r="K67" s="274">
        <v>0</v>
      </c>
      <c r="L67" s="274">
        <v>0</v>
      </c>
      <c r="M67" s="274">
        <v>0</v>
      </c>
      <c r="N67" s="274">
        <v>0</v>
      </c>
      <c r="O67" s="274">
        <v>0</v>
      </c>
      <c r="P67" s="274">
        <v>0</v>
      </c>
      <c r="Q67" s="274">
        <v>0</v>
      </c>
      <c r="R67" s="274">
        <v>0</v>
      </c>
      <c r="S67" s="274">
        <v>0</v>
      </c>
      <c r="T67" s="273">
        <f>SUM(V67-SUM(F67:S67))</f>
        <v>0</v>
      </c>
      <c r="U67" s="274">
        <v>0</v>
      </c>
      <c r="V67" s="274">
        <v>0</v>
      </c>
    </row>
    <row r="68" spans="2:22" ht="12.75">
      <c r="B68" s="28" t="s">
        <v>232</v>
      </c>
      <c r="C68" s="22" t="s">
        <v>664</v>
      </c>
      <c r="D68" s="22"/>
      <c r="E68" s="28"/>
      <c r="F68" s="274">
        <v>0</v>
      </c>
      <c r="G68" s="274">
        <v>0</v>
      </c>
      <c r="H68" s="274">
        <v>0</v>
      </c>
      <c r="I68" s="274">
        <v>0</v>
      </c>
      <c r="J68" s="274">
        <v>0</v>
      </c>
      <c r="K68" s="274">
        <v>0</v>
      </c>
      <c r="L68" s="274">
        <v>0</v>
      </c>
      <c r="M68" s="274">
        <v>0</v>
      </c>
      <c r="N68" s="274">
        <v>0</v>
      </c>
      <c r="O68" s="274">
        <v>0</v>
      </c>
      <c r="P68" s="274">
        <v>0</v>
      </c>
      <c r="Q68" s="274">
        <v>0</v>
      </c>
      <c r="R68" s="274">
        <v>0</v>
      </c>
      <c r="S68" s="274">
        <v>0</v>
      </c>
      <c r="T68" s="273">
        <f>SUM(V68-SUM(F68:S68))</f>
        <v>0</v>
      </c>
      <c r="U68" s="274">
        <v>0</v>
      </c>
      <c r="V68" s="274">
        <v>0</v>
      </c>
    </row>
    <row r="69" spans="6:22" ht="12.75"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</row>
    <row r="70" spans="1:23" s="155" customFormat="1" ht="12.75">
      <c r="A70" s="8"/>
      <c r="B70" s="28" t="s">
        <v>726</v>
      </c>
      <c r="C70" s="32" t="s">
        <v>723</v>
      </c>
      <c r="D70" s="32"/>
      <c r="E70" s="27"/>
      <c r="F70" s="270">
        <f>F57+F61-F65+F72-F74</f>
        <v>0</v>
      </c>
      <c r="G70" s="270">
        <f aca="true" t="shared" si="20" ref="G70:S70">G57+G61-G65+G72-G74</f>
        <v>0</v>
      </c>
      <c r="H70" s="270">
        <f t="shared" si="20"/>
        <v>0</v>
      </c>
      <c r="I70" s="270">
        <f t="shared" si="20"/>
        <v>0</v>
      </c>
      <c r="J70" s="270">
        <f t="shared" si="20"/>
        <v>0</v>
      </c>
      <c r="K70" s="270">
        <f t="shared" si="20"/>
        <v>0</v>
      </c>
      <c r="L70" s="270">
        <f t="shared" si="20"/>
        <v>0</v>
      </c>
      <c r="M70" s="270">
        <f t="shared" si="20"/>
        <v>0</v>
      </c>
      <c r="N70" s="270">
        <f t="shared" si="20"/>
        <v>0</v>
      </c>
      <c r="O70" s="270">
        <f t="shared" si="20"/>
        <v>0</v>
      </c>
      <c r="P70" s="270">
        <f t="shared" si="20"/>
        <v>0</v>
      </c>
      <c r="Q70" s="270">
        <f t="shared" si="20"/>
        <v>0</v>
      </c>
      <c r="R70" s="270">
        <f t="shared" si="20"/>
        <v>0</v>
      </c>
      <c r="S70" s="270">
        <f t="shared" si="20"/>
        <v>0</v>
      </c>
      <c r="T70" s="271">
        <f>SUM(V70-SUM(F70:S70))</f>
        <v>0</v>
      </c>
      <c r="U70" s="270">
        <f>U57+U61-U65+U72-U74</f>
        <v>0</v>
      </c>
      <c r="V70" s="270">
        <f>V57+V61-V65+V72-V74</f>
        <v>0</v>
      </c>
      <c r="W70" s="168"/>
    </row>
    <row r="71" spans="6:22" ht="12.75"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</row>
    <row r="72" spans="2:22" s="13" customFormat="1" ht="12.75" customHeight="1">
      <c r="B72" s="27" t="s">
        <v>233</v>
      </c>
      <c r="C72" s="32" t="s">
        <v>665</v>
      </c>
      <c r="D72" s="32"/>
      <c r="E72" s="27"/>
      <c r="F72" s="278">
        <v>0</v>
      </c>
      <c r="G72" s="278">
        <v>0</v>
      </c>
      <c r="H72" s="278">
        <v>0</v>
      </c>
      <c r="I72" s="278">
        <v>0</v>
      </c>
      <c r="J72" s="278">
        <v>0</v>
      </c>
      <c r="K72" s="278">
        <v>0</v>
      </c>
      <c r="L72" s="278">
        <v>0</v>
      </c>
      <c r="M72" s="278">
        <v>0</v>
      </c>
      <c r="N72" s="278">
        <v>0</v>
      </c>
      <c r="O72" s="278">
        <v>0</v>
      </c>
      <c r="P72" s="278">
        <v>0</v>
      </c>
      <c r="Q72" s="278">
        <v>0</v>
      </c>
      <c r="R72" s="278">
        <v>0</v>
      </c>
      <c r="S72" s="278">
        <v>0</v>
      </c>
      <c r="T72" s="273">
        <f>SUM(V72-SUM(F72:S72))</f>
        <v>0</v>
      </c>
      <c r="U72" s="278">
        <v>0</v>
      </c>
      <c r="V72" s="278">
        <v>0</v>
      </c>
    </row>
    <row r="73" spans="6:22" ht="12.75"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</row>
    <row r="74" spans="2:22" s="13" customFormat="1" ht="12.75">
      <c r="B74" s="27" t="s">
        <v>705</v>
      </c>
      <c r="C74" s="32" t="s">
        <v>735</v>
      </c>
      <c r="D74" s="32"/>
      <c r="E74" s="27"/>
      <c r="F74" s="270">
        <f>SUM(F$75:F$78)</f>
        <v>0</v>
      </c>
      <c r="G74" s="270">
        <f aca="true" t="shared" si="21" ref="G74:S74">SUM(G$75:G$78)</f>
        <v>0</v>
      </c>
      <c r="H74" s="270">
        <f t="shared" si="21"/>
        <v>0</v>
      </c>
      <c r="I74" s="270">
        <f t="shared" si="21"/>
        <v>0</v>
      </c>
      <c r="J74" s="270">
        <f t="shared" si="21"/>
        <v>0</v>
      </c>
      <c r="K74" s="270">
        <f t="shared" si="21"/>
        <v>0</v>
      </c>
      <c r="L74" s="270">
        <f t="shared" si="21"/>
        <v>0</v>
      </c>
      <c r="M74" s="270">
        <f t="shared" si="21"/>
        <v>0</v>
      </c>
      <c r="N74" s="270">
        <f t="shared" si="21"/>
        <v>0</v>
      </c>
      <c r="O74" s="270">
        <f t="shared" si="21"/>
        <v>0</v>
      </c>
      <c r="P74" s="270">
        <f t="shared" si="21"/>
        <v>0</v>
      </c>
      <c r="Q74" s="270">
        <f t="shared" si="21"/>
        <v>0</v>
      </c>
      <c r="R74" s="270">
        <f t="shared" si="21"/>
        <v>0</v>
      </c>
      <c r="S74" s="270">
        <f t="shared" si="21"/>
        <v>0</v>
      </c>
      <c r="T74" s="271">
        <f>SUM(V74-SUM(F74:S74))</f>
        <v>0</v>
      </c>
      <c r="U74" s="270">
        <f>SUM(U$75:U$78)</f>
        <v>0</v>
      </c>
      <c r="V74" s="270">
        <f>SUM(V$75:V$78)</f>
        <v>0</v>
      </c>
    </row>
    <row r="75" spans="2:22" ht="12.75">
      <c r="B75" s="28" t="s">
        <v>234</v>
      </c>
      <c r="C75" s="22" t="s">
        <v>767</v>
      </c>
      <c r="D75" s="22"/>
      <c r="E75" s="28"/>
      <c r="F75" s="274">
        <v>0</v>
      </c>
      <c r="G75" s="274">
        <v>0</v>
      </c>
      <c r="H75" s="274">
        <v>0</v>
      </c>
      <c r="I75" s="274">
        <v>0</v>
      </c>
      <c r="J75" s="274">
        <v>0</v>
      </c>
      <c r="K75" s="274">
        <v>0</v>
      </c>
      <c r="L75" s="274">
        <v>0</v>
      </c>
      <c r="M75" s="274">
        <v>0</v>
      </c>
      <c r="N75" s="274">
        <v>0</v>
      </c>
      <c r="O75" s="274">
        <v>0</v>
      </c>
      <c r="P75" s="274">
        <v>0</v>
      </c>
      <c r="Q75" s="274">
        <v>0</v>
      </c>
      <c r="R75" s="274">
        <v>0</v>
      </c>
      <c r="S75" s="274">
        <v>0</v>
      </c>
      <c r="T75" s="273">
        <f>SUM(V75-SUM(F75:S75))</f>
        <v>0</v>
      </c>
      <c r="U75" s="274">
        <v>0</v>
      </c>
      <c r="V75" s="274">
        <v>0</v>
      </c>
    </row>
    <row r="76" spans="2:22" ht="12.75">
      <c r="B76" s="28" t="s">
        <v>235</v>
      </c>
      <c r="C76" s="22" t="s">
        <v>666</v>
      </c>
      <c r="D76" s="22"/>
      <c r="E76" s="28"/>
      <c r="F76" s="274">
        <v>0</v>
      </c>
      <c r="G76" s="274">
        <v>0</v>
      </c>
      <c r="H76" s="274">
        <v>0</v>
      </c>
      <c r="I76" s="274">
        <v>0</v>
      </c>
      <c r="J76" s="274">
        <v>0</v>
      </c>
      <c r="K76" s="274">
        <v>0</v>
      </c>
      <c r="L76" s="274">
        <v>0</v>
      </c>
      <c r="M76" s="274">
        <v>0</v>
      </c>
      <c r="N76" s="274">
        <v>0</v>
      </c>
      <c r="O76" s="274">
        <v>0</v>
      </c>
      <c r="P76" s="274">
        <v>0</v>
      </c>
      <c r="Q76" s="274">
        <v>0</v>
      </c>
      <c r="R76" s="274">
        <v>0</v>
      </c>
      <c r="S76" s="274">
        <v>0</v>
      </c>
      <c r="T76" s="273">
        <f>SUM(V76-SUM(F76:S76))</f>
        <v>0</v>
      </c>
      <c r="U76" s="274">
        <v>0</v>
      </c>
      <c r="V76" s="274">
        <v>0</v>
      </c>
    </row>
    <row r="77" spans="2:22" ht="12.75">
      <c r="B77" s="28" t="s">
        <v>236</v>
      </c>
      <c r="C77" s="21" t="s">
        <v>703</v>
      </c>
      <c r="D77" s="22"/>
      <c r="E77" s="28"/>
      <c r="F77" s="274">
        <v>0</v>
      </c>
      <c r="G77" s="274">
        <v>0</v>
      </c>
      <c r="H77" s="274">
        <v>0</v>
      </c>
      <c r="I77" s="274">
        <v>0</v>
      </c>
      <c r="J77" s="274">
        <v>0</v>
      </c>
      <c r="K77" s="274">
        <v>0</v>
      </c>
      <c r="L77" s="274">
        <v>0</v>
      </c>
      <c r="M77" s="274">
        <v>0</v>
      </c>
      <c r="N77" s="274">
        <v>0</v>
      </c>
      <c r="O77" s="274">
        <v>0</v>
      </c>
      <c r="P77" s="274">
        <v>0</v>
      </c>
      <c r="Q77" s="274">
        <v>0</v>
      </c>
      <c r="R77" s="274">
        <v>0</v>
      </c>
      <c r="S77" s="274">
        <v>0</v>
      </c>
      <c r="T77" s="273">
        <f>SUM(V77-SUM(F77:S77))</f>
        <v>0</v>
      </c>
      <c r="U77" s="274">
        <v>0</v>
      </c>
      <c r="V77" s="274">
        <v>0</v>
      </c>
    </row>
    <row r="78" spans="2:22" ht="12.75">
      <c r="B78" s="27" t="s">
        <v>704</v>
      </c>
      <c r="C78" s="22" t="s">
        <v>667</v>
      </c>
      <c r="D78" s="22"/>
      <c r="E78" s="28"/>
      <c r="F78" s="274">
        <v>0</v>
      </c>
      <c r="G78" s="274">
        <v>0</v>
      </c>
      <c r="H78" s="274">
        <v>0</v>
      </c>
      <c r="I78" s="274">
        <v>0</v>
      </c>
      <c r="J78" s="274">
        <v>0</v>
      </c>
      <c r="K78" s="274">
        <v>0</v>
      </c>
      <c r="L78" s="274">
        <v>0</v>
      </c>
      <c r="M78" s="274">
        <v>0</v>
      </c>
      <c r="N78" s="274">
        <v>0</v>
      </c>
      <c r="O78" s="274">
        <v>0</v>
      </c>
      <c r="P78" s="274">
        <v>0</v>
      </c>
      <c r="Q78" s="274">
        <v>0</v>
      </c>
      <c r="R78" s="274">
        <v>0</v>
      </c>
      <c r="S78" s="274">
        <v>0</v>
      </c>
      <c r="T78" s="273">
        <f>SUM(V78-SUM(F78:S78))</f>
        <v>0</v>
      </c>
      <c r="U78" s="274">
        <v>0</v>
      </c>
      <c r="V78" s="274">
        <v>0</v>
      </c>
    </row>
    <row r="80" ht="12.75" hidden="1"/>
    <row r="81" spans="6:22" ht="12.75" hidden="1"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</row>
    <row r="82" spans="6:22" ht="12.75" hidden="1"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</row>
    <row r="83" spans="6:22" ht="12.75" hidden="1"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</row>
    <row r="84" ht="12.75" hidden="1"/>
    <row r="85" spans="6:22" ht="12.75" hidden="1"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</row>
    <row r="86" spans="6:22" ht="12.75" hidden="1"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</row>
    <row r="87" spans="6:22" ht="12.75" hidden="1"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</row>
    <row r="88" spans="6:22" ht="12.75" hidden="1"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</row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</sheetData>
  <sheetProtection password="DFD9" sheet="1" objects="1" scenarios="1"/>
  <printOptions/>
  <pageMargins left="0.75" right="0.75" top="1" bottom="1" header="0.5" footer="0.5"/>
  <pageSetup horizontalDpi="300" verticalDpi="300" orientation="landscape" paperSize="9" r:id="rId1"/>
  <ignoredErrors>
    <ignoredError sqref="F11 G11:S11 U11:V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V20"/>
  <sheetViews>
    <sheetView showRowColHeaders="0" zoomScalePageLayoutView="0" workbookViewId="0" topLeftCell="A1">
      <pane xSplit="2" topLeftCell="C1" activePane="topRight" state="frozen"/>
      <selection pane="topLeft" activeCell="A1" sqref="A1"/>
      <selection pane="topRight" activeCell="F3" sqref="F3"/>
    </sheetView>
  </sheetViews>
  <sheetFormatPr defaultColWidth="0" defaultRowHeight="12.75"/>
  <cols>
    <col min="1" max="1" width="3.7109375" style="168" customWidth="1"/>
    <col min="2" max="2" width="11.28125" style="166" bestFit="1" customWidth="1"/>
    <col min="3" max="3" width="41.421875" style="192" customWidth="1"/>
    <col min="4" max="20" width="20.7109375" style="168" hidden="1" customWidth="1"/>
    <col min="21" max="21" width="20.7109375" style="168" customWidth="1"/>
    <col min="22" max="22" width="20.7109375" style="168" hidden="1" customWidth="1"/>
    <col min="23" max="23" width="1.8515625" style="168" customWidth="1"/>
    <col min="24" max="16384" width="0" style="168" hidden="1" customWidth="1"/>
  </cols>
  <sheetData>
    <row r="1" spans="2:22" s="220" customFormat="1" ht="27.75" customHeight="1">
      <c r="B1" s="218"/>
      <c r="C1" s="219" t="s">
        <v>237</v>
      </c>
      <c r="F1" s="221" t="s">
        <v>497</v>
      </c>
      <c r="G1" s="221" t="s">
        <v>258</v>
      </c>
      <c r="H1" s="221" t="s">
        <v>572</v>
      </c>
      <c r="I1" s="221" t="s">
        <v>495</v>
      </c>
      <c r="J1" s="221" t="s">
        <v>496</v>
      </c>
      <c r="K1" s="222" t="s">
        <v>259</v>
      </c>
      <c r="L1" s="223" t="s">
        <v>244</v>
      </c>
      <c r="M1" s="222" t="s">
        <v>400</v>
      </c>
      <c r="N1" s="222" t="s">
        <v>451</v>
      </c>
      <c r="O1" s="222" t="s">
        <v>401</v>
      </c>
      <c r="P1" s="222" t="s">
        <v>560</v>
      </c>
      <c r="Q1" s="223" t="s">
        <v>244</v>
      </c>
      <c r="R1" s="223" t="s">
        <v>574</v>
      </c>
      <c r="S1" s="223" t="s">
        <v>503</v>
      </c>
      <c r="T1" s="222" t="s">
        <v>257</v>
      </c>
      <c r="U1" s="223"/>
      <c r="V1" s="223" t="s">
        <v>246</v>
      </c>
    </row>
    <row r="3" spans="2:22" ht="13.5">
      <c r="B3" s="172" t="s">
        <v>68</v>
      </c>
      <c r="C3" s="191" t="s">
        <v>238</v>
      </c>
      <c r="F3" s="187">
        <v>0</v>
      </c>
      <c r="G3" s="187">
        <v>0</v>
      </c>
      <c r="H3" s="187">
        <v>0</v>
      </c>
      <c r="I3" s="187">
        <v>0</v>
      </c>
      <c r="J3" s="187">
        <v>0</v>
      </c>
      <c r="K3" s="187">
        <v>0</v>
      </c>
      <c r="L3" s="187">
        <v>0</v>
      </c>
      <c r="M3" s="230">
        <v>0</v>
      </c>
      <c r="N3" s="230">
        <v>0</v>
      </c>
      <c r="O3" s="230">
        <v>0</v>
      </c>
      <c r="P3" s="187">
        <v>0</v>
      </c>
      <c r="Q3" s="187">
        <v>0</v>
      </c>
      <c r="R3" s="187">
        <v>0</v>
      </c>
      <c r="S3" s="187">
        <v>0</v>
      </c>
      <c r="T3" s="207">
        <f aca="true" t="shared" si="0" ref="T3:T14">SUM(V3-SUM(F3:S3))</f>
        <v>0</v>
      </c>
      <c r="U3" s="187">
        <v>0</v>
      </c>
      <c r="V3" s="187">
        <v>0</v>
      </c>
    </row>
    <row r="4" spans="2:22" ht="13.5">
      <c r="B4" s="172" t="s">
        <v>69</v>
      </c>
      <c r="C4" s="191" t="s">
        <v>239</v>
      </c>
      <c r="F4" s="204">
        <v>0</v>
      </c>
      <c r="G4" s="204">
        <v>0</v>
      </c>
      <c r="H4" s="204">
        <v>0</v>
      </c>
      <c r="I4" s="204">
        <v>0</v>
      </c>
      <c r="J4" s="204">
        <v>0</v>
      </c>
      <c r="K4" s="204">
        <v>0</v>
      </c>
      <c r="L4" s="204">
        <v>0</v>
      </c>
      <c r="M4" s="231">
        <v>0</v>
      </c>
      <c r="N4" s="231">
        <v>0</v>
      </c>
      <c r="O4" s="231">
        <v>0</v>
      </c>
      <c r="P4" s="204">
        <v>0</v>
      </c>
      <c r="Q4" s="204">
        <v>0</v>
      </c>
      <c r="R4" s="204">
        <v>0</v>
      </c>
      <c r="S4" s="204">
        <v>0</v>
      </c>
      <c r="T4" s="205">
        <f t="shared" si="0"/>
        <v>0</v>
      </c>
      <c r="U4" s="204">
        <v>0</v>
      </c>
      <c r="V4" s="204">
        <v>0</v>
      </c>
    </row>
    <row r="5" spans="2:22" ht="13.5">
      <c r="B5" s="172" t="s">
        <v>66</v>
      </c>
      <c r="C5" s="191" t="s">
        <v>240</v>
      </c>
      <c r="F5" s="187">
        <v>0</v>
      </c>
      <c r="G5" s="187">
        <v>0</v>
      </c>
      <c r="H5" s="187">
        <v>0</v>
      </c>
      <c r="I5" s="187">
        <v>0</v>
      </c>
      <c r="J5" s="187">
        <v>0</v>
      </c>
      <c r="K5" s="187">
        <v>0</v>
      </c>
      <c r="L5" s="187">
        <v>0</v>
      </c>
      <c r="M5" s="230">
        <v>0</v>
      </c>
      <c r="N5" s="230">
        <v>0</v>
      </c>
      <c r="O5" s="230">
        <v>0</v>
      </c>
      <c r="P5" s="187">
        <v>0</v>
      </c>
      <c r="Q5" s="187">
        <v>0</v>
      </c>
      <c r="R5" s="187">
        <v>0</v>
      </c>
      <c r="S5" s="187">
        <v>0</v>
      </c>
      <c r="T5" s="207">
        <f t="shared" si="0"/>
        <v>0</v>
      </c>
      <c r="U5" s="187">
        <v>0</v>
      </c>
      <c r="V5" s="187">
        <v>0</v>
      </c>
    </row>
    <row r="6" spans="2:22" ht="13.5">
      <c r="B6" s="172" t="s">
        <v>67</v>
      </c>
      <c r="C6" s="191" t="s">
        <v>241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31">
        <v>0</v>
      </c>
      <c r="N6" s="231">
        <v>0</v>
      </c>
      <c r="O6" s="231">
        <v>0</v>
      </c>
      <c r="P6" s="204">
        <v>0</v>
      </c>
      <c r="Q6" s="204">
        <v>0</v>
      </c>
      <c r="R6" s="204">
        <v>0</v>
      </c>
      <c r="S6" s="204">
        <v>0</v>
      </c>
      <c r="T6" s="205">
        <f t="shared" si="0"/>
        <v>0</v>
      </c>
      <c r="U6" s="204">
        <v>0</v>
      </c>
      <c r="V6" s="204">
        <v>0</v>
      </c>
    </row>
    <row r="7" spans="2:22" ht="13.5">
      <c r="B7" s="172" t="s">
        <v>58</v>
      </c>
      <c r="C7" s="191" t="s">
        <v>59</v>
      </c>
      <c r="F7" s="187">
        <v>0</v>
      </c>
      <c r="G7" s="187">
        <v>0</v>
      </c>
      <c r="H7" s="187">
        <v>0</v>
      </c>
      <c r="I7" s="187">
        <v>0</v>
      </c>
      <c r="J7" s="187">
        <v>0</v>
      </c>
      <c r="K7" s="187">
        <v>0</v>
      </c>
      <c r="L7" s="187">
        <v>0</v>
      </c>
      <c r="M7" s="230">
        <v>0</v>
      </c>
      <c r="N7" s="230">
        <v>0</v>
      </c>
      <c r="O7" s="230">
        <v>0</v>
      </c>
      <c r="P7" s="187">
        <v>0</v>
      </c>
      <c r="Q7" s="187">
        <v>0</v>
      </c>
      <c r="R7" s="187">
        <v>0</v>
      </c>
      <c r="S7" s="187">
        <v>0</v>
      </c>
      <c r="T7" s="207">
        <f t="shared" si="0"/>
        <v>0</v>
      </c>
      <c r="U7" s="187">
        <v>0</v>
      </c>
      <c r="V7" s="187">
        <v>0</v>
      </c>
    </row>
    <row r="8" spans="2:22" ht="13.5">
      <c r="B8" s="172" t="s">
        <v>60</v>
      </c>
      <c r="C8" s="191" t="s">
        <v>61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31">
        <v>0</v>
      </c>
      <c r="N8" s="231">
        <v>0</v>
      </c>
      <c r="O8" s="231">
        <v>0</v>
      </c>
      <c r="P8" s="204">
        <v>0</v>
      </c>
      <c r="Q8" s="204">
        <v>0</v>
      </c>
      <c r="R8" s="204">
        <v>0</v>
      </c>
      <c r="S8" s="204">
        <v>0</v>
      </c>
      <c r="T8" s="205">
        <f t="shared" si="0"/>
        <v>0</v>
      </c>
      <c r="U8" s="204">
        <v>0</v>
      </c>
      <c r="V8" s="204">
        <v>0</v>
      </c>
    </row>
    <row r="9" spans="2:22" ht="13.5">
      <c r="B9" s="172" t="s">
        <v>62</v>
      </c>
      <c r="C9" s="191" t="s">
        <v>63</v>
      </c>
      <c r="F9" s="187">
        <v>0</v>
      </c>
      <c r="G9" s="187">
        <v>0</v>
      </c>
      <c r="H9" s="187">
        <v>0</v>
      </c>
      <c r="I9" s="187">
        <v>0</v>
      </c>
      <c r="J9" s="187">
        <v>0</v>
      </c>
      <c r="K9" s="187">
        <v>0</v>
      </c>
      <c r="L9" s="187">
        <v>0</v>
      </c>
      <c r="M9" s="230">
        <v>0</v>
      </c>
      <c r="N9" s="230">
        <v>0</v>
      </c>
      <c r="O9" s="230">
        <v>0</v>
      </c>
      <c r="P9" s="187">
        <v>0</v>
      </c>
      <c r="Q9" s="187">
        <v>0</v>
      </c>
      <c r="R9" s="187">
        <v>0</v>
      </c>
      <c r="S9" s="187">
        <v>0</v>
      </c>
      <c r="T9" s="207">
        <f t="shared" si="0"/>
        <v>0</v>
      </c>
      <c r="U9" s="187">
        <v>0</v>
      </c>
      <c r="V9" s="187">
        <v>0</v>
      </c>
    </row>
    <row r="10" spans="2:22" ht="13.5">
      <c r="B10" s="172" t="s">
        <v>64</v>
      </c>
      <c r="C10" s="191" t="s">
        <v>65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31">
        <v>0</v>
      </c>
      <c r="N10" s="231">
        <v>0</v>
      </c>
      <c r="O10" s="231">
        <v>0</v>
      </c>
      <c r="P10" s="204">
        <v>0</v>
      </c>
      <c r="Q10" s="204">
        <v>0</v>
      </c>
      <c r="R10" s="204">
        <v>0</v>
      </c>
      <c r="S10" s="204">
        <v>0</v>
      </c>
      <c r="T10" s="205">
        <f t="shared" si="0"/>
        <v>0</v>
      </c>
      <c r="U10" s="204">
        <v>0</v>
      </c>
      <c r="V10" s="204">
        <v>0</v>
      </c>
    </row>
    <row r="11" spans="2:22" ht="13.5">
      <c r="B11" s="172" t="s">
        <v>54</v>
      </c>
      <c r="C11" s="191" t="s">
        <v>55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230">
        <v>0</v>
      </c>
      <c r="N11" s="230">
        <v>0</v>
      </c>
      <c r="O11" s="230">
        <v>0</v>
      </c>
      <c r="P11" s="187">
        <v>0</v>
      </c>
      <c r="Q11" s="187">
        <v>0</v>
      </c>
      <c r="R11" s="187">
        <v>0</v>
      </c>
      <c r="S11" s="187">
        <v>0</v>
      </c>
      <c r="T11" s="207">
        <f t="shared" si="0"/>
        <v>0</v>
      </c>
      <c r="U11" s="187">
        <v>0</v>
      </c>
      <c r="V11" s="187">
        <v>0</v>
      </c>
    </row>
    <row r="12" spans="2:22" ht="13.5">
      <c r="B12" s="172" t="s">
        <v>56</v>
      </c>
      <c r="C12" s="191" t="s">
        <v>57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31">
        <v>0</v>
      </c>
      <c r="N12" s="231">
        <v>0</v>
      </c>
      <c r="O12" s="231">
        <v>0</v>
      </c>
      <c r="P12" s="204">
        <v>0</v>
      </c>
      <c r="Q12" s="204">
        <v>0</v>
      </c>
      <c r="R12" s="204">
        <v>0</v>
      </c>
      <c r="S12" s="204">
        <v>0</v>
      </c>
      <c r="T12" s="205">
        <f t="shared" si="0"/>
        <v>0</v>
      </c>
      <c r="U12" s="204">
        <v>0</v>
      </c>
      <c r="V12" s="204">
        <v>0</v>
      </c>
    </row>
    <row r="13" spans="2:22" ht="13.5">
      <c r="B13" s="172" t="s">
        <v>70</v>
      </c>
      <c r="C13" s="191" t="s">
        <v>71</v>
      </c>
      <c r="F13" s="188">
        <f aca="true" t="shared" si="1" ref="F13:V14">SUM(F3,F5,F7,F9,F11)</f>
        <v>0</v>
      </c>
      <c r="G13" s="188">
        <f t="shared" si="1"/>
        <v>0</v>
      </c>
      <c r="H13" s="188">
        <f t="shared" si="1"/>
        <v>0</v>
      </c>
      <c r="I13" s="188">
        <f t="shared" si="1"/>
        <v>0</v>
      </c>
      <c r="J13" s="188">
        <f t="shared" si="1"/>
        <v>0</v>
      </c>
      <c r="K13" s="188">
        <f t="shared" si="1"/>
        <v>0</v>
      </c>
      <c r="L13" s="188">
        <f t="shared" si="1"/>
        <v>0</v>
      </c>
      <c r="M13" s="232">
        <f t="shared" si="1"/>
        <v>0</v>
      </c>
      <c r="N13" s="232">
        <f t="shared" si="1"/>
        <v>0</v>
      </c>
      <c r="O13" s="232">
        <f t="shared" si="1"/>
        <v>0</v>
      </c>
      <c r="P13" s="188">
        <f t="shared" si="1"/>
        <v>0</v>
      </c>
      <c r="Q13" s="188">
        <f t="shared" si="1"/>
        <v>0</v>
      </c>
      <c r="R13" s="188">
        <f t="shared" si="1"/>
        <v>0</v>
      </c>
      <c r="S13" s="188">
        <f t="shared" si="1"/>
        <v>0</v>
      </c>
      <c r="T13" s="208">
        <f t="shared" si="0"/>
        <v>0</v>
      </c>
      <c r="U13" s="188">
        <f t="shared" si="1"/>
        <v>0</v>
      </c>
      <c r="V13" s="188">
        <f t="shared" si="1"/>
        <v>0</v>
      </c>
    </row>
    <row r="14" spans="2:22" ht="13.5">
      <c r="B14" s="172" t="s">
        <v>72</v>
      </c>
      <c r="C14" s="191" t="s">
        <v>73</v>
      </c>
      <c r="F14" s="206">
        <f t="shared" si="1"/>
        <v>0</v>
      </c>
      <c r="G14" s="206">
        <f t="shared" si="1"/>
        <v>0</v>
      </c>
      <c r="H14" s="206">
        <f t="shared" si="1"/>
        <v>0</v>
      </c>
      <c r="I14" s="206">
        <f t="shared" si="1"/>
        <v>0</v>
      </c>
      <c r="J14" s="206">
        <f t="shared" si="1"/>
        <v>0</v>
      </c>
      <c r="K14" s="206">
        <f t="shared" si="1"/>
        <v>0</v>
      </c>
      <c r="L14" s="206">
        <f t="shared" si="1"/>
        <v>0</v>
      </c>
      <c r="M14" s="233">
        <f t="shared" si="1"/>
        <v>0</v>
      </c>
      <c r="N14" s="233">
        <f t="shared" si="1"/>
        <v>0</v>
      </c>
      <c r="O14" s="233">
        <f t="shared" si="1"/>
        <v>0</v>
      </c>
      <c r="P14" s="206">
        <f t="shared" si="1"/>
        <v>0</v>
      </c>
      <c r="Q14" s="206">
        <f t="shared" si="1"/>
        <v>0</v>
      </c>
      <c r="R14" s="206">
        <f t="shared" si="1"/>
        <v>0</v>
      </c>
      <c r="S14" s="206">
        <f t="shared" si="1"/>
        <v>0</v>
      </c>
      <c r="T14" s="209">
        <f t="shared" si="0"/>
        <v>0</v>
      </c>
      <c r="U14" s="206">
        <f t="shared" si="1"/>
        <v>0</v>
      </c>
      <c r="V14" s="206">
        <f t="shared" si="1"/>
        <v>0</v>
      </c>
    </row>
    <row r="16" spans="2:22" ht="13.5">
      <c r="B16" s="172">
        <v>9921</v>
      </c>
      <c r="C16" s="191" t="s">
        <v>391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31">
        <v>0</v>
      </c>
      <c r="N16" s="231">
        <v>0</v>
      </c>
      <c r="O16" s="231">
        <v>0</v>
      </c>
      <c r="P16" s="204">
        <v>0</v>
      </c>
      <c r="Q16" s="204">
        <v>0</v>
      </c>
      <c r="R16" s="204">
        <v>0</v>
      </c>
      <c r="S16" s="204">
        <v>0</v>
      </c>
      <c r="T16" s="205">
        <f>SUM(V16-SUM(F16:S16))</f>
        <v>0</v>
      </c>
      <c r="U16" s="204">
        <v>0</v>
      </c>
      <c r="V16" s="204">
        <v>0</v>
      </c>
    </row>
    <row r="17" spans="2:22" ht="13.5">
      <c r="B17" s="172">
        <v>9922</v>
      </c>
      <c r="C17" s="191" t="s">
        <v>392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31">
        <v>0</v>
      </c>
      <c r="N17" s="231">
        <v>0</v>
      </c>
      <c r="O17" s="231">
        <v>0</v>
      </c>
      <c r="P17" s="204">
        <v>0</v>
      </c>
      <c r="Q17" s="204">
        <v>0</v>
      </c>
      <c r="R17" s="204">
        <v>0</v>
      </c>
      <c r="S17" s="204">
        <v>0</v>
      </c>
      <c r="T17" s="205">
        <f>SUM(V17-SUM(F17:S17))</f>
        <v>0</v>
      </c>
      <c r="U17" s="204">
        <v>0</v>
      </c>
      <c r="V17" s="204">
        <v>0</v>
      </c>
    </row>
    <row r="18" spans="2:22" ht="13.5">
      <c r="B18" s="172">
        <v>9923</v>
      </c>
      <c r="C18" s="191" t="s">
        <v>393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31">
        <v>0</v>
      </c>
      <c r="N18" s="231">
        <v>0</v>
      </c>
      <c r="O18" s="231">
        <v>0</v>
      </c>
      <c r="P18" s="204">
        <v>0</v>
      </c>
      <c r="Q18" s="204">
        <v>0</v>
      </c>
      <c r="R18" s="204">
        <v>0</v>
      </c>
      <c r="S18" s="204">
        <v>0</v>
      </c>
      <c r="T18" s="205">
        <f>SUM(V18-SUM(F18:S18))</f>
        <v>0</v>
      </c>
      <c r="U18" s="204">
        <v>0</v>
      </c>
      <c r="V18" s="204">
        <v>0</v>
      </c>
    </row>
    <row r="19" spans="2:22" ht="13.5">
      <c r="B19" s="172">
        <v>9924</v>
      </c>
      <c r="C19" s="191" t="s">
        <v>394</v>
      </c>
      <c r="F19" s="206">
        <f aca="true" t="shared" si="2" ref="F19:S19">SUM(F16:F17)-F18</f>
        <v>0</v>
      </c>
      <c r="G19" s="206">
        <f t="shared" si="2"/>
        <v>0</v>
      </c>
      <c r="H19" s="206">
        <f t="shared" si="2"/>
        <v>0</v>
      </c>
      <c r="I19" s="206">
        <f t="shared" si="2"/>
        <v>0</v>
      </c>
      <c r="J19" s="206">
        <f t="shared" si="2"/>
        <v>0</v>
      </c>
      <c r="K19" s="206">
        <f t="shared" si="2"/>
        <v>0</v>
      </c>
      <c r="L19" s="206">
        <f t="shared" si="2"/>
        <v>0</v>
      </c>
      <c r="M19" s="233">
        <f t="shared" si="2"/>
        <v>0</v>
      </c>
      <c r="N19" s="233">
        <f t="shared" si="2"/>
        <v>0</v>
      </c>
      <c r="O19" s="233">
        <f t="shared" si="2"/>
        <v>0</v>
      </c>
      <c r="P19" s="206">
        <f t="shared" si="2"/>
        <v>0</v>
      </c>
      <c r="Q19" s="206">
        <f t="shared" si="2"/>
        <v>0</v>
      </c>
      <c r="R19" s="206">
        <f t="shared" si="2"/>
        <v>0</v>
      </c>
      <c r="S19" s="206">
        <f t="shared" si="2"/>
        <v>0</v>
      </c>
      <c r="T19" s="209">
        <f>SUM(V19-SUM(F19:S19))</f>
        <v>0</v>
      </c>
      <c r="U19" s="206">
        <f>SUM(U16:U17)-U18</f>
        <v>0</v>
      </c>
      <c r="V19" s="206">
        <f>SUM(V16:V17)-V18</f>
        <v>0</v>
      </c>
    </row>
    <row r="20" spans="2:22" ht="13.5">
      <c r="B20" s="172">
        <v>9925</v>
      </c>
      <c r="C20" s="191" t="s">
        <v>396</v>
      </c>
      <c r="F20" s="204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31">
        <v>0</v>
      </c>
      <c r="N20" s="231">
        <v>0</v>
      </c>
      <c r="O20" s="231">
        <v>0</v>
      </c>
      <c r="P20" s="204">
        <v>0</v>
      </c>
      <c r="Q20" s="204">
        <v>0</v>
      </c>
      <c r="R20" s="204">
        <v>0</v>
      </c>
      <c r="S20" s="204">
        <v>0</v>
      </c>
      <c r="T20" s="205">
        <f>SUM(V20-SUM(F20:S20))</f>
        <v>0</v>
      </c>
      <c r="U20" s="204">
        <v>0</v>
      </c>
      <c r="V20" s="204">
        <v>0</v>
      </c>
    </row>
  </sheetData>
  <sheetProtection password="DFD9" sheet="1" objects="1" scenarios="1"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1:J23"/>
  <sheetViews>
    <sheetView showRowColHeaders="0" zoomScalePageLayoutView="0" workbookViewId="0" topLeftCell="A1">
      <pane xSplit="2" topLeftCell="C1" activePane="topRight" state="frozen"/>
      <selection pane="topLeft" activeCell="A6" sqref="A6"/>
      <selection pane="topRight" activeCell="D5" sqref="D5"/>
    </sheetView>
  </sheetViews>
  <sheetFormatPr defaultColWidth="2.28125" defaultRowHeight="12.75"/>
  <cols>
    <col min="1" max="1" width="1.7109375" style="166" customWidth="1"/>
    <col min="2" max="2" width="43.7109375" style="168" customWidth="1"/>
    <col min="3" max="3" width="6.7109375" style="166" customWidth="1"/>
    <col min="4" max="4" width="14.7109375" style="168" customWidth="1"/>
    <col min="5" max="5" width="6.7109375" style="166" customWidth="1"/>
    <col min="6" max="6" width="14.7109375" style="168" customWidth="1"/>
    <col min="7" max="7" width="6.7109375" style="166" customWidth="1"/>
    <col min="8" max="8" width="14.7109375" style="168" customWidth="1"/>
    <col min="9" max="9" width="0.9921875" style="166" customWidth="1"/>
    <col min="10" max="10" width="0.5625" style="168" customWidth="1"/>
    <col min="11" max="11" width="6.7109375" style="166" hidden="1" customWidth="1"/>
    <col min="12" max="12" width="20.7109375" style="168" hidden="1" customWidth="1"/>
    <col min="13" max="255" width="0" style="168" hidden="1" customWidth="1"/>
    <col min="256" max="16384" width="2.28125" style="168" customWidth="1"/>
  </cols>
  <sheetData>
    <row r="1" ht="15">
      <c r="B1" s="167" t="s">
        <v>247</v>
      </c>
    </row>
    <row r="2" ht="15.75" thickBot="1">
      <c r="B2" s="167"/>
    </row>
    <row r="3" ht="27" thickBot="1" thickTop="1">
      <c r="B3" s="242" t="s">
        <v>429</v>
      </c>
    </row>
    <row r="4" ht="13.5" thickTop="1"/>
    <row r="5" spans="2:4" ht="25.5" customHeight="1">
      <c r="B5" s="198" t="s">
        <v>368</v>
      </c>
      <c r="C5" s="172">
        <v>9701</v>
      </c>
      <c r="D5" s="187">
        <v>0</v>
      </c>
    </row>
    <row r="6" spans="2:4" ht="12.75" customHeight="1">
      <c r="B6" s="198" t="s">
        <v>427</v>
      </c>
      <c r="C6" s="172">
        <v>9818</v>
      </c>
      <c r="D6" s="187">
        <v>0</v>
      </c>
    </row>
    <row r="7" spans="2:4" ht="12.75" customHeight="1">
      <c r="B7" s="198" t="s">
        <v>428</v>
      </c>
      <c r="C7" s="172">
        <v>9821</v>
      </c>
      <c r="D7" s="187">
        <v>0</v>
      </c>
    </row>
    <row r="8" ht="25.5" customHeight="1" thickBot="1"/>
    <row r="9" spans="4:10" ht="15" customHeight="1">
      <c r="D9" s="312" t="s">
        <v>430</v>
      </c>
      <c r="F9" s="312" t="s">
        <v>397</v>
      </c>
      <c r="H9" s="312" t="s">
        <v>398</v>
      </c>
      <c r="I9" s="227"/>
      <c r="J9" s="239"/>
    </row>
    <row r="10" spans="2:10" ht="26.25" customHeight="1" thickBot="1">
      <c r="B10" s="241" t="s">
        <v>548</v>
      </c>
      <c r="D10" s="313"/>
      <c r="F10" s="313"/>
      <c r="H10" s="313"/>
      <c r="I10" s="227"/>
      <c r="J10" s="239"/>
    </row>
    <row r="11" spans="2:10" ht="12.75">
      <c r="B11" s="174" t="s">
        <v>423</v>
      </c>
      <c r="C11" s="172">
        <v>9880</v>
      </c>
      <c r="D11" s="187">
        <v>0</v>
      </c>
      <c r="E11" s="172">
        <v>9881</v>
      </c>
      <c r="F11" s="187">
        <v>0</v>
      </c>
      <c r="G11" s="172">
        <v>9882</v>
      </c>
      <c r="H11" s="187">
        <v>0</v>
      </c>
      <c r="I11" s="240"/>
      <c r="J11" s="228"/>
    </row>
    <row r="12" spans="2:10" ht="12.75">
      <c r="B12" s="197" t="s">
        <v>424</v>
      </c>
      <c r="C12" s="172">
        <v>9703</v>
      </c>
      <c r="D12" s="187">
        <v>0</v>
      </c>
      <c r="E12" s="172">
        <v>9704</v>
      </c>
      <c r="F12" s="187">
        <v>0</v>
      </c>
      <c r="G12" s="172">
        <v>9705</v>
      </c>
      <c r="H12" s="187">
        <v>0</v>
      </c>
      <c r="I12" s="240"/>
      <c r="J12" s="228"/>
    </row>
    <row r="13" spans="2:10" ht="12.75">
      <c r="B13" s="197" t="s">
        <v>549</v>
      </c>
      <c r="C13" s="172">
        <v>9739</v>
      </c>
      <c r="D13" s="188">
        <f>SUM(D11:D12)</f>
        <v>0</v>
      </c>
      <c r="E13" s="172">
        <v>9740</v>
      </c>
      <c r="F13" s="188">
        <f>SUM(F11:F12)</f>
        <v>0</v>
      </c>
      <c r="G13" s="172">
        <v>9741</v>
      </c>
      <c r="H13" s="188">
        <f>SUM(H11:H12)</f>
        <v>0</v>
      </c>
      <c r="I13" s="240"/>
      <c r="J13" s="228"/>
    </row>
    <row r="14" spans="2:10" ht="12.75">
      <c r="B14" s="166"/>
      <c r="D14" s="166"/>
      <c r="F14" s="166"/>
      <c r="H14" s="166"/>
      <c r="J14" s="166"/>
    </row>
    <row r="15" spans="2:8" ht="26.25" customHeight="1">
      <c r="B15" s="241" t="s">
        <v>550</v>
      </c>
      <c r="C15" s="172">
        <v>9883</v>
      </c>
      <c r="D15" s="187">
        <v>0</v>
      </c>
      <c r="E15" s="172">
        <v>9884</v>
      </c>
      <c r="F15" s="187">
        <v>0</v>
      </c>
      <c r="G15" s="172">
        <v>9885</v>
      </c>
      <c r="H15" s="187">
        <v>0</v>
      </c>
    </row>
    <row r="16" spans="2:8" ht="12.75">
      <c r="B16" s="226"/>
      <c r="C16" s="227"/>
      <c r="D16" s="228"/>
      <c r="E16" s="227"/>
      <c r="F16" s="228"/>
      <c r="G16" s="227"/>
      <c r="H16" s="228"/>
    </row>
    <row r="17" spans="2:8" ht="26.25" customHeight="1">
      <c r="B17" s="241" t="s">
        <v>425</v>
      </c>
      <c r="C17" s="172">
        <v>9764</v>
      </c>
      <c r="D17" s="187">
        <v>0</v>
      </c>
      <c r="E17" s="172">
        <v>9765</v>
      </c>
      <c r="F17" s="187">
        <v>0</v>
      </c>
      <c r="G17" s="172">
        <v>9766</v>
      </c>
      <c r="H17" s="187">
        <v>0</v>
      </c>
    </row>
    <row r="18" spans="2:8" ht="12.75">
      <c r="B18" s="226"/>
      <c r="C18" s="227"/>
      <c r="D18" s="228"/>
      <c r="E18" s="227"/>
      <c r="F18" s="228"/>
      <c r="G18" s="227"/>
      <c r="H18" s="228"/>
    </row>
    <row r="19" spans="2:8" ht="26.25" customHeight="1">
      <c r="B19" s="241" t="s">
        <v>426</v>
      </c>
      <c r="C19" s="235"/>
      <c r="D19" s="237"/>
      <c r="E19" s="172">
        <v>9886</v>
      </c>
      <c r="F19" s="187">
        <v>0</v>
      </c>
      <c r="G19" s="172">
        <v>9887</v>
      </c>
      <c r="H19" s="187">
        <v>0</v>
      </c>
    </row>
    <row r="20" spans="2:8" ht="12.75">
      <c r="B20" s="226"/>
      <c r="C20" s="227"/>
      <c r="D20" s="228"/>
      <c r="E20" s="227"/>
      <c r="F20" s="228"/>
      <c r="G20" s="227"/>
      <c r="H20" s="228"/>
    </row>
    <row r="21" spans="2:8" ht="12.75">
      <c r="B21" s="197" t="s">
        <v>372</v>
      </c>
      <c r="C21" s="172">
        <v>9875</v>
      </c>
      <c r="D21" s="201">
        <f>SUM(D13,D15,D17)</f>
        <v>0</v>
      </c>
      <c r="E21" s="172">
        <v>9876</v>
      </c>
      <c r="F21" s="201">
        <f>SUM(F13,F15,F17,F19)</f>
        <v>0</v>
      </c>
      <c r="G21" s="172">
        <v>9877</v>
      </c>
      <c r="H21" s="201">
        <f>SUM(H13,H15,H17,H19)</f>
        <v>0</v>
      </c>
    </row>
    <row r="22" spans="2:8" ht="12.75">
      <c r="B22" s="226"/>
      <c r="C22" s="227"/>
      <c r="D22" s="228"/>
      <c r="E22" s="227"/>
      <c r="F22" s="228"/>
      <c r="G22" s="227"/>
      <c r="H22" s="228"/>
    </row>
    <row r="23" spans="2:8" ht="12.75">
      <c r="B23" s="226"/>
      <c r="C23" s="227"/>
      <c r="D23" s="228"/>
      <c r="E23" s="227"/>
      <c r="F23" s="228"/>
      <c r="G23" s="227"/>
      <c r="H23" s="228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</sheetData>
  <sheetProtection password="DFD9" sheet="1" objects="1" scenarios="1"/>
  <mergeCells count="3">
    <mergeCell ref="D9:D10"/>
    <mergeCell ref="F9:F10"/>
    <mergeCell ref="H9:H10"/>
  </mergeCells>
  <printOptions/>
  <pageMargins left="0.6299212598425197" right="0.70866141732283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F27"/>
  <sheetViews>
    <sheetView showRowColHeaders="0" zoomScalePageLayoutView="0" workbookViewId="0" topLeftCell="A1">
      <selection activeCell="E5" sqref="E5"/>
    </sheetView>
  </sheetViews>
  <sheetFormatPr defaultColWidth="0" defaultRowHeight="12.75"/>
  <cols>
    <col min="1" max="1" width="5.7109375" style="166" customWidth="1"/>
    <col min="2" max="2" width="26.8515625" style="168" customWidth="1"/>
    <col min="3" max="3" width="20.7109375" style="168" customWidth="1"/>
    <col min="4" max="4" width="6.7109375" style="166" customWidth="1"/>
    <col min="5" max="5" width="20.7109375" style="168" customWidth="1"/>
    <col min="6" max="6" width="5.8515625" style="168" customWidth="1"/>
    <col min="7" max="16384" width="9.140625" style="168" hidden="1" customWidth="1"/>
  </cols>
  <sheetData>
    <row r="1" spans="2:3" ht="15">
      <c r="B1" s="181" t="s">
        <v>247</v>
      </c>
      <c r="C1" s="167"/>
    </row>
    <row r="2" ht="13.5" thickBot="1"/>
    <row r="3" spans="2:3" ht="14.25" thickBot="1" thickTop="1">
      <c r="B3" s="170" t="s">
        <v>173</v>
      </c>
      <c r="C3" s="166"/>
    </row>
    <row r="4" ht="13.5" thickTop="1"/>
    <row r="5" spans="2:6" ht="12.75">
      <c r="B5" s="202" t="s">
        <v>378</v>
      </c>
      <c r="C5" s="182" t="s">
        <v>174</v>
      </c>
      <c r="D5" s="184">
        <v>9823</v>
      </c>
      <c r="E5" s="187">
        <v>0</v>
      </c>
      <c r="F5" s="169" t="s">
        <v>154</v>
      </c>
    </row>
    <row r="6" spans="2:6" ht="12.75">
      <c r="B6" s="203"/>
      <c r="C6" s="182" t="s">
        <v>175</v>
      </c>
      <c r="D6" s="184">
        <v>9824</v>
      </c>
      <c r="E6" s="187">
        <v>0</v>
      </c>
      <c r="F6" s="169" t="s">
        <v>154</v>
      </c>
    </row>
    <row r="7" spans="2:6" ht="12.75">
      <c r="B7" s="203"/>
      <c r="C7" s="183" t="s">
        <v>366</v>
      </c>
      <c r="D7" s="184">
        <v>9825</v>
      </c>
      <c r="E7" s="188">
        <f>SUM(E5:E6)</f>
        <v>0</v>
      </c>
      <c r="F7" s="169" t="s">
        <v>154</v>
      </c>
    </row>
    <row r="8" spans="2:6" ht="12.75">
      <c r="B8" s="203"/>
      <c r="C8" s="182" t="s">
        <v>376</v>
      </c>
      <c r="D8" s="184">
        <v>9826</v>
      </c>
      <c r="E8" s="187">
        <v>0</v>
      </c>
      <c r="F8" s="169" t="s">
        <v>399</v>
      </c>
    </row>
    <row r="9" spans="2:6" ht="12.75">
      <c r="B9" s="177"/>
      <c r="C9" s="182" t="s">
        <v>377</v>
      </c>
      <c r="D9" s="184">
        <v>9827</v>
      </c>
      <c r="E9" s="187">
        <v>0</v>
      </c>
      <c r="F9" s="169" t="s">
        <v>399</v>
      </c>
    </row>
    <row r="11" spans="2:6" ht="12.75">
      <c r="B11" s="202" t="s">
        <v>379</v>
      </c>
      <c r="C11" s="182" t="s">
        <v>174</v>
      </c>
      <c r="D11" s="184">
        <v>9828</v>
      </c>
      <c r="E11" s="187">
        <v>0</v>
      </c>
      <c r="F11" s="169" t="s">
        <v>154</v>
      </c>
    </row>
    <row r="12" spans="2:6" ht="12.75">
      <c r="B12" s="203"/>
      <c r="C12" s="182" t="s">
        <v>175</v>
      </c>
      <c r="D12" s="184">
        <v>9829</v>
      </c>
      <c r="E12" s="187">
        <v>0</v>
      </c>
      <c r="F12" s="169" t="s">
        <v>154</v>
      </c>
    </row>
    <row r="13" spans="2:6" ht="12.75">
      <c r="B13" s="203"/>
      <c r="C13" s="183" t="s">
        <v>366</v>
      </c>
      <c r="D13" s="184">
        <v>9830</v>
      </c>
      <c r="E13" s="188">
        <f>SUM(E11:E12)</f>
        <v>0</v>
      </c>
      <c r="F13" s="169" t="s">
        <v>154</v>
      </c>
    </row>
    <row r="14" spans="2:6" ht="12.75">
      <c r="B14" s="203"/>
      <c r="C14" s="182" t="s">
        <v>376</v>
      </c>
      <c r="D14" s="184">
        <v>9831</v>
      </c>
      <c r="E14" s="187">
        <v>0</v>
      </c>
      <c r="F14" s="169" t="s">
        <v>399</v>
      </c>
    </row>
    <row r="15" spans="2:6" ht="12.75">
      <c r="B15" s="177"/>
      <c r="C15" s="182" t="s">
        <v>377</v>
      </c>
      <c r="D15" s="184">
        <v>9832</v>
      </c>
      <c r="E15" s="187">
        <v>0</v>
      </c>
      <c r="F15" s="169" t="s">
        <v>399</v>
      </c>
    </row>
    <row r="17" spans="2:6" ht="12.75">
      <c r="B17" s="202" t="s">
        <v>380</v>
      </c>
      <c r="C17" s="182" t="s">
        <v>174</v>
      </c>
      <c r="D17" s="184">
        <v>9833</v>
      </c>
      <c r="E17" s="187">
        <v>0</v>
      </c>
      <c r="F17" s="169" t="s">
        <v>154</v>
      </c>
    </row>
    <row r="18" spans="2:6" ht="12.75">
      <c r="B18" s="203"/>
      <c r="C18" s="182" t="s">
        <v>175</v>
      </c>
      <c r="D18" s="184">
        <v>9834</v>
      </c>
      <c r="E18" s="187">
        <v>0</v>
      </c>
      <c r="F18" s="169" t="s">
        <v>154</v>
      </c>
    </row>
    <row r="19" spans="2:6" ht="12.75">
      <c r="B19" s="203"/>
      <c r="C19" s="183" t="s">
        <v>366</v>
      </c>
      <c r="D19" s="184">
        <v>9835</v>
      </c>
      <c r="E19" s="188">
        <f>SUM(E17:E18)</f>
        <v>0</v>
      </c>
      <c r="F19" s="169" t="s">
        <v>154</v>
      </c>
    </row>
    <row r="20" spans="2:6" ht="12.75">
      <c r="B20" s="203"/>
      <c r="C20" s="182" t="s">
        <v>376</v>
      </c>
      <c r="D20" s="184">
        <v>9836</v>
      </c>
      <c r="E20" s="187">
        <v>0</v>
      </c>
      <c r="F20" s="169" t="s">
        <v>399</v>
      </c>
    </row>
    <row r="21" spans="2:6" ht="12.75">
      <c r="B21" s="177"/>
      <c r="C21" s="182" t="s">
        <v>377</v>
      </c>
      <c r="D21" s="184">
        <v>9837</v>
      </c>
      <c r="E21" s="187">
        <v>0</v>
      </c>
      <c r="F21" s="169" t="s">
        <v>399</v>
      </c>
    </row>
    <row r="23" spans="2:6" ht="12.75">
      <c r="B23" s="202" t="s">
        <v>381</v>
      </c>
      <c r="C23" s="182" t="s">
        <v>174</v>
      </c>
      <c r="D23" s="184">
        <v>9838</v>
      </c>
      <c r="E23" s="187">
        <v>0</v>
      </c>
      <c r="F23" s="169" t="s">
        <v>154</v>
      </c>
    </row>
    <row r="24" spans="2:6" ht="12.75">
      <c r="B24" s="203"/>
      <c r="C24" s="182" t="s">
        <v>175</v>
      </c>
      <c r="D24" s="184">
        <v>9839</v>
      </c>
      <c r="E24" s="187">
        <v>0</v>
      </c>
      <c r="F24" s="169" t="s">
        <v>154</v>
      </c>
    </row>
    <row r="25" spans="2:6" ht="12.75">
      <c r="B25" s="203"/>
      <c r="C25" s="183" t="s">
        <v>366</v>
      </c>
      <c r="D25" s="184">
        <v>9840</v>
      </c>
      <c r="E25" s="188">
        <f>SUM(E23:E24)</f>
        <v>0</v>
      </c>
      <c r="F25" s="169" t="s">
        <v>154</v>
      </c>
    </row>
    <row r="26" spans="2:6" ht="12.75">
      <c r="B26" s="203"/>
      <c r="C26" s="182" t="s">
        <v>376</v>
      </c>
      <c r="D26" s="184">
        <v>9841</v>
      </c>
      <c r="E26" s="187">
        <v>0</v>
      </c>
      <c r="F26" s="169" t="s">
        <v>399</v>
      </c>
    </row>
    <row r="27" spans="2:6" ht="12.75">
      <c r="B27" s="177"/>
      <c r="C27" s="182" t="s">
        <v>377</v>
      </c>
      <c r="D27" s="184">
        <v>9842</v>
      </c>
      <c r="E27" s="187">
        <v>0</v>
      </c>
      <c r="F27" s="169" t="s">
        <v>399</v>
      </c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</sheetData>
  <sheetProtection password="DFD9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B1:L25"/>
  <sheetViews>
    <sheetView showRowColHeaders="0" zoomScalePageLayoutView="0" workbookViewId="0" topLeftCell="A1">
      <pane xSplit="2" topLeftCell="C1" activePane="topRight" state="frozen"/>
      <selection pane="topLeft" activeCell="A1" sqref="A1"/>
      <selection pane="topRight" activeCell="D3" sqref="D3"/>
    </sheetView>
  </sheetViews>
  <sheetFormatPr defaultColWidth="0" defaultRowHeight="12.75"/>
  <cols>
    <col min="1" max="1" width="2.57421875" style="166" customWidth="1"/>
    <col min="2" max="2" width="44.8515625" style="168" customWidth="1"/>
    <col min="3" max="3" width="6.7109375" style="166" customWidth="1"/>
    <col min="4" max="4" width="15.7109375" style="168" customWidth="1"/>
    <col min="5" max="5" width="6.7109375" style="166" customWidth="1"/>
    <col min="6" max="6" width="15.7109375" style="168" customWidth="1"/>
    <col min="7" max="7" width="6.7109375" style="166" customWidth="1"/>
    <col min="8" max="8" width="15.7109375" style="168" customWidth="1"/>
    <col min="9" max="9" width="6.7109375" style="166" customWidth="1"/>
    <col min="10" max="10" width="15.7109375" style="168" customWidth="1"/>
    <col min="11" max="11" width="6.7109375" style="166" customWidth="1"/>
    <col min="12" max="12" width="15.7109375" style="168" customWidth="1"/>
    <col min="13" max="13" width="3.57421875" style="168" customWidth="1"/>
    <col min="14" max="16384" width="0" style="168" hidden="1" customWidth="1"/>
  </cols>
  <sheetData>
    <row r="1" ht="15">
      <c r="B1" s="167" t="s">
        <v>247</v>
      </c>
    </row>
    <row r="3" spans="2:4" ht="12.75">
      <c r="B3" s="174" t="s">
        <v>402</v>
      </c>
      <c r="C3" s="172">
        <v>9817</v>
      </c>
      <c r="D3" s="187">
        <v>0</v>
      </c>
    </row>
    <row r="4" spans="2:4" ht="12.75">
      <c r="B4" s="174" t="s">
        <v>170</v>
      </c>
      <c r="C4" s="172">
        <v>9819</v>
      </c>
      <c r="D4" s="187">
        <v>0</v>
      </c>
    </row>
    <row r="5" spans="2:4" ht="12.75">
      <c r="B5" s="174" t="s">
        <v>37</v>
      </c>
      <c r="C5" s="172">
        <v>9820</v>
      </c>
      <c r="D5" s="187">
        <v>0</v>
      </c>
    </row>
    <row r="7" ht="13.5" thickBot="1"/>
    <row r="8" ht="14.25" thickBot="1" thickTop="1">
      <c r="B8" s="170" t="s">
        <v>406</v>
      </c>
    </row>
    <row r="9" ht="14.25" thickBot="1" thickTop="1"/>
    <row r="10" spans="4:12" ht="31.5" customHeight="1">
      <c r="D10" s="312" t="s">
        <v>409</v>
      </c>
      <c r="F10" s="312" t="s">
        <v>410</v>
      </c>
      <c r="H10" s="312" t="s">
        <v>242</v>
      </c>
      <c r="J10" s="312" t="s">
        <v>411</v>
      </c>
      <c r="L10" s="312" t="s">
        <v>412</v>
      </c>
    </row>
    <row r="11" spans="2:12" ht="20.25" customHeight="1" thickBot="1">
      <c r="B11" s="200" t="s">
        <v>369</v>
      </c>
      <c r="D11" s="313"/>
      <c r="F11" s="313"/>
      <c r="H11" s="313"/>
      <c r="J11" s="313"/>
      <c r="L11" s="313"/>
    </row>
    <row r="12" spans="2:12" ht="12.75">
      <c r="B12" s="174" t="s">
        <v>171</v>
      </c>
      <c r="C12" s="172">
        <v>9769</v>
      </c>
      <c r="D12" s="189">
        <v>0</v>
      </c>
      <c r="E12" s="172">
        <v>9770</v>
      </c>
      <c r="F12" s="189">
        <v>0</v>
      </c>
      <c r="G12" s="172">
        <v>9771</v>
      </c>
      <c r="H12" s="199">
        <f aca="true" t="shared" si="0" ref="H12:H18">SUM(D12,F12)</f>
        <v>0</v>
      </c>
      <c r="I12" s="172">
        <v>9772</v>
      </c>
      <c r="J12" s="189">
        <v>0</v>
      </c>
      <c r="K12" s="172">
        <v>9773</v>
      </c>
      <c r="L12" s="189">
        <v>0</v>
      </c>
    </row>
    <row r="13" spans="2:12" ht="12.75">
      <c r="B13" s="174" t="s">
        <v>172</v>
      </c>
      <c r="C13" s="172">
        <v>9774</v>
      </c>
      <c r="D13" s="187">
        <v>0</v>
      </c>
      <c r="E13" s="172">
        <v>9775</v>
      </c>
      <c r="F13" s="187">
        <v>0</v>
      </c>
      <c r="G13" s="172">
        <v>9776</v>
      </c>
      <c r="H13" s="188">
        <f t="shared" si="0"/>
        <v>0</v>
      </c>
      <c r="I13" s="172">
        <v>9777</v>
      </c>
      <c r="J13" s="187">
        <v>0</v>
      </c>
      <c r="K13" s="172">
        <v>9778</v>
      </c>
      <c r="L13" s="187">
        <v>0</v>
      </c>
    </row>
    <row r="14" spans="2:12" ht="12.75">
      <c r="B14" s="174" t="s">
        <v>403</v>
      </c>
      <c r="C14" s="172">
        <v>9779</v>
      </c>
      <c r="D14" s="187">
        <v>0</v>
      </c>
      <c r="E14" s="172">
        <v>9780</v>
      </c>
      <c r="F14" s="187">
        <v>0</v>
      </c>
      <c r="G14" s="172">
        <v>9781</v>
      </c>
      <c r="H14" s="188">
        <f t="shared" si="0"/>
        <v>0</v>
      </c>
      <c r="I14" s="172">
        <v>9782</v>
      </c>
      <c r="J14" s="187">
        <v>0</v>
      </c>
      <c r="K14" s="172">
        <v>9783</v>
      </c>
      <c r="L14" s="187">
        <v>0</v>
      </c>
    </row>
    <row r="15" spans="2:12" ht="12.75">
      <c r="B15" s="174" t="s">
        <v>404</v>
      </c>
      <c r="C15" s="172">
        <v>9888</v>
      </c>
      <c r="D15" s="187">
        <v>0</v>
      </c>
      <c r="E15" s="172">
        <v>9889</v>
      </c>
      <c r="F15" s="187">
        <v>0</v>
      </c>
      <c r="G15" s="172">
        <v>9890</v>
      </c>
      <c r="H15" s="188">
        <f t="shared" si="0"/>
        <v>0</v>
      </c>
      <c r="I15" s="172">
        <v>9891</v>
      </c>
      <c r="J15" s="187">
        <v>0</v>
      </c>
      <c r="K15" s="172">
        <v>9892</v>
      </c>
      <c r="L15" s="187">
        <v>0</v>
      </c>
    </row>
    <row r="16" spans="2:12" ht="12.75">
      <c r="B16" s="174" t="s">
        <v>367</v>
      </c>
      <c r="C16" s="172">
        <v>9784</v>
      </c>
      <c r="D16" s="187">
        <v>0</v>
      </c>
      <c r="E16" s="172">
        <v>9785</v>
      </c>
      <c r="F16" s="187">
        <v>0</v>
      </c>
      <c r="G16" s="172">
        <v>9786</v>
      </c>
      <c r="H16" s="188">
        <f t="shared" si="0"/>
        <v>0</v>
      </c>
      <c r="I16" s="172">
        <v>9787</v>
      </c>
      <c r="J16" s="187">
        <v>0</v>
      </c>
      <c r="K16" s="172">
        <v>9788</v>
      </c>
      <c r="L16" s="187">
        <v>0</v>
      </c>
    </row>
    <row r="17" spans="2:12" ht="12.75">
      <c r="B17" s="174" t="s">
        <v>407</v>
      </c>
      <c r="C17" s="172">
        <v>9893</v>
      </c>
      <c r="D17" s="187">
        <v>0</v>
      </c>
      <c r="E17" s="180">
        <v>9894</v>
      </c>
      <c r="F17" s="189">
        <v>0</v>
      </c>
      <c r="G17" s="180">
        <v>9895</v>
      </c>
      <c r="H17" s="188">
        <f t="shared" si="0"/>
        <v>0</v>
      </c>
      <c r="I17" s="172">
        <v>9896</v>
      </c>
      <c r="J17" s="187">
        <v>0</v>
      </c>
      <c r="K17" s="172">
        <v>9897</v>
      </c>
      <c r="L17" s="187">
        <v>0</v>
      </c>
    </row>
    <row r="18" spans="2:12" ht="12.75">
      <c r="B18" s="174" t="s">
        <v>405</v>
      </c>
      <c r="C18" s="172">
        <v>9812</v>
      </c>
      <c r="D18" s="187">
        <v>0</v>
      </c>
      <c r="E18" s="180">
        <v>9813</v>
      </c>
      <c r="F18" s="189">
        <v>0</v>
      </c>
      <c r="G18" s="180">
        <v>9814</v>
      </c>
      <c r="H18" s="188">
        <f t="shared" si="0"/>
        <v>0</v>
      </c>
      <c r="I18" s="172">
        <v>9815</v>
      </c>
      <c r="J18" s="187">
        <v>0</v>
      </c>
      <c r="K18" s="172">
        <v>9816</v>
      </c>
      <c r="L18" s="187">
        <v>0</v>
      </c>
    </row>
    <row r="19" spans="2:12" ht="12.75">
      <c r="B19" s="174" t="s">
        <v>371</v>
      </c>
      <c r="C19" s="172">
        <v>9860</v>
      </c>
      <c r="D19" s="199">
        <f>SUM(D12:D18)</f>
        <v>0</v>
      </c>
      <c r="E19" s="180">
        <v>9861</v>
      </c>
      <c r="F19" s="199">
        <f>SUM(F12:F18)</f>
        <v>0</v>
      </c>
      <c r="G19" s="180">
        <v>9862</v>
      </c>
      <c r="H19" s="188">
        <f>SUM(H12:H18)</f>
        <v>0</v>
      </c>
      <c r="I19" s="172">
        <v>9863</v>
      </c>
      <c r="J19" s="188">
        <f>SUM(J12:J18)</f>
        <v>0</v>
      </c>
      <c r="K19" s="172">
        <v>9864</v>
      </c>
      <c r="L19" s="188">
        <f>SUM(L12:L18)</f>
        <v>0</v>
      </c>
    </row>
    <row r="21" spans="2:12" ht="18" customHeight="1">
      <c r="B21" s="200" t="s">
        <v>370</v>
      </c>
      <c r="C21" s="172">
        <v>9865</v>
      </c>
      <c r="D21" s="190">
        <v>0</v>
      </c>
      <c r="E21" s="172">
        <v>9866</v>
      </c>
      <c r="F21" s="187">
        <v>0</v>
      </c>
      <c r="G21" s="172">
        <v>9867</v>
      </c>
      <c r="H21" s="188">
        <f>SUM(D21,F21)</f>
        <v>0</v>
      </c>
      <c r="I21" s="179">
        <v>9868</v>
      </c>
      <c r="J21" s="187">
        <v>0</v>
      </c>
      <c r="K21" s="172">
        <v>9869</v>
      </c>
      <c r="L21" s="187">
        <v>0</v>
      </c>
    </row>
    <row r="23" spans="2:12" ht="18" customHeight="1">
      <c r="B23" s="234" t="s">
        <v>408</v>
      </c>
      <c r="C23" s="235"/>
      <c r="D23" s="238"/>
      <c r="E23" s="236"/>
      <c r="F23" s="238"/>
      <c r="G23" s="236"/>
      <c r="H23" s="237"/>
      <c r="I23" s="179">
        <v>9898</v>
      </c>
      <c r="J23" s="187">
        <v>0</v>
      </c>
      <c r="K23" s="172">
        <v>9899</v>
      </c>
      <c r="L23" s="187">
        <v>0</v>
      </c>
    </row>
    <row r="24" ht="25.5" customHeight="1"/>
    <row r="25" spans="2:12" ht="12.75">
      <c r="B25" s="174" t="s">
        <v>372</v>
      </c>
      <c r="C25" s="172">
        <v>9870</v>
      </c>
      <c r="D25" s="201">
        <f>SUM(D19,D21)</f>
        <v>0</v>
      </c>
      <c r="E25" s="172">
        <v>9871</v>
      </c>
      <c r="F25" s="201">
        <f>SUM(F19,F21)</f>
        <v>0</v>
      </c>
      <c r="G25" s="172">
        <v>9872</v>
      </c>
      <c r="H25" s="201">
        <f>SUM(H19,H21)</f>
        <v>0</v>
      </c>
      <c r="I25" s="172">
        <v>9873</v>
      </c>
      <c r="J25" s="201">
        <f>SUM(J19,J21,J23)</f>
        <v>0</v>
      </c>
      <c r="K25" s="172">
        <v>9874</v>
      </c>
      <c r="L25" s="201">
        <f>SUM(L19,L21,L23)</f>
        <v>0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</sheetData>
  <sheetProtection password="DFD9" sheet="1" objects="1" scenarios="1"/>
  <mergeCells count="5">
    <mergeCell ref="L10:L11"/>
    <mergeCell ref="D10:D11"/>
    <mergeCell ref="F10:F11"/>
    <mergeCell ref="H10:H11"/>
    <mergeCell ref="J10:J11"/>
  </mergeCells>
  <printOptions headings="1"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I21"/>
  <sheetViews>
    <sheetView showRowColHeaders="0" zoomScalePageLayoutView="0" workbookViewId="0" topLeftCell="A1">
      <selection activeCell="E6" sqref="E6"/>
    </sheetView>
  </sheetViews>
  <sheetFormatPr defaultColWidth="0" defaultRowHeight="12.75"/>
  <cols>
    <col min="1" max="1" width="2.140625" style="168" customWidth="1"/>
    <col min="2" max="2" width="53.140625" style="168" customWidth="1"/>
    <col min="3" max="3" width="2.28125" style="166" hidden="1" customWidth="1"/>
    <col min="4" max="4" width="6.7109375" style="166" customWidth="1"/>
    <col min="5" max="5" width="17.7109375" style="166" customWidth="1"/>
    <col min="6" max="6" width="6.7109375" style="166" customWidth="1"/>
    <col min="7" max="7" width="17.7109375" style="166" customWidth="1"/>
    <col min="8" max="8" width="6.7109375" style="166" customWidth="1"/>
    <col min="9" max="9" width="17.7109375" style="168" customWidth="1"/>
    <col min="10" max="10" width="4.28125" style="169" customWidth="1"/>
    <col min="11" max="11" width="9.421875" style="168" hidden="1" customWidth="1"/>
    <col min="12" max="12" width="10.421875" style="168" hidden="1" customWidth="1"/>
    <col min="13" max="14" width="0" style="168" hidden="1" customWidth="1"/>
    <col min="15" max="15" width="9.421875" style="168" hidden="1" customWidth="1"/>
    <col min="16" max="17" width="10.421875" style="168" hidden="1" customWidth="1"/>
    <col min="18" max="16384" width="0" style="168" hidden="1" customWidth="1"/>
  </cols>
  <sheetData>
    <row r="1" ht="15.75">
      <c r="B1" s="167" t="s">
        <v>41</v>
      </c>
    </row>
    <row r="2" ht="13.5" thickBot="1"/>
    <row r="3" ht="14.25" thickBot="1" thickTop="1">
      <c r="B3" s="170" t="s">
        <v>541</v>
      </c>
    </row>
    <row r="4" ht="13.5" thickTop="1">
      <c r="B4" s="291"/>
    </row>
    <row r="5" spans="2:9" ht="12.75">
      <c r="B5" s="300"/>
      <c r="E5" s="182" t="s">
        <v>561</v>
      </c>
      <c r="G5" s="182" t="s">
        <v>562</v>
      </c>
      <c r="I5" s="182" t="s">
        <v>563</v>
      </c>
    </row>
    <row r="6" spans="2:9" ht="12.75">
      <c r="B6" s="295" t="s">
        <v>542</v>
      </c>
      <c r="C6" s="178">
        <v>9601</v>
      </c>
      <c r="D6" s="172">
        <v>9531</v>
      </c>
      <c r="E6" s="304">
        <v>0</v>
      </c>
      <c r="F6" s="172">
        <v>9546</v>
      </c>
      <c r="G6" s="304">
        <v>0</v>
      </c>
      <c r="H6" s="172">
        <v>9534</v>
      </c>
      <c r="I6" s="229">
        <v>0</v>
      </c>
    </row>
    <row r="7" spans="2:9" ht="12.75">
      <c r="B7" s="295" t="s">
        <v>523</v>
      </c>
      <c r="C7" s="178">
        <v>9603</v>
      </c>
      <c r="D7" s="172">
        <v>9530</v>
      </c>
      <c r="E7" s="304">
        <v>0</v>
      </c>
      <c r="F7" s="172">
        <v>9547</v>
      </c>
      <c r="G7" s="304">
        <v>0</v>
      </c>
      <c r="H7" s="172">
        <v>9533</v>
      </c>
      <c r="I7" s="229">
        <v>0</v>
      </c>
    </row>
    <row r="8" spans="2:9" ht="12.75">
      <c r="B8" s="174" t="s">
        <v>524</v>
      </c>
      <c r="C8" s="178">
        <v>9605</v>
      </c>
      <c r="D8" s="172">
        <v>9548</v>
      </c>
      <c r="E8" s="298">
        <f>SUM(E6:E7)</f>
        <v>0</v>
      </c>
      <c r="F8" s="172">
        <v>9549</v>
      </c>
      <c r="G8" s="298">
        <f>SUM(G6:G7)</f>
        <v>0</v>
      </c>
      <c r="H8" s="297"/>
      <c r="I8" s="301"/>
    </row>
    <row r="9" spans="2:9" ht="12.75">
      <c r="B9" s="292"/>
      <c r="C9" s="293"/>
      <c r="D9" s="293"/>
      <c r="E9" s="293"/>
      <c r="F9" s="293"/>
      <c r="G9" s="293"/>
      <c r="H9" s="227"/>
      <c r="I9" s="228"/>
    </row>
    <row r="10" spans="2:9" ht="12.75">
      <c r="B10" s="182" t="s">
        <v>530</v>
      </c>
      <c r="C10" s="294"/>
      <c r="D10" s="294"/>
      <c r="E10" s="294"/>
      <c r="F10" s="227"/>
      <c r="G10" s="227"/>
      <c r="H10" s="227"/>
      <c r="I10" s="228"/>
    </row>
    <row r="11" spans="2:9" ht="12.75">
      <c r="B11" s="174" t="s">
        <v>37</v>
      </c>
      <c r="C11" s="178">
        <v>9607</v>
      </c>
      <c r="D11" s="172">
        <v>9500</v>
      </c>
      <c r="E11" s="304">
        <v>0</v>
      </c>
      <c r="F11" s="296"/>
      <c r="G11" s="227"/>
      <c r="H11" s="227"/>
      <c r="I11" s="228"/>
    </row>
    <row r="12" spans="2:9" ht="12.75">
      <c r="B12" s="174" t="s">
        <v>40</v>
      </c>
      <c r="C12" s="178">
        <v>9611</v>
      </c>
      <c r="D12" s="172">
        <v>9501</v>
      </c>
      <c r="E12" s="304">
        <v>0</v>
      </c>
      <c r="F12" s="296"/>
      <c r="G12" s="227"/>
      <c r="H12" s="227"/>
      <c r="I12" s="228"/>
    </row>
    <row r="13" spans="2:9" ht="12.75">
      <c r="B13" s="174" t="s">
        <v>42</v>
      </c>
      <c r="C13" s="178">
        <v>9631</v>
      </c>
      <c r="D13" s="172">
        <v>9503</v>
      </c>
      <c r="E13" s="304">
        <v>0</v>
      </c>
      <c r="F13" s="296"/>
      <c r="G13" s="227"/>
      <c r="H13" s="227"/>
      <c r="I13" s="228"/>
    </row>
    <row r="14" spans="2:9" ht="12.75">
      <c r="B14" s="174" t="s">
        <v>152</v>
      </c>
      <c r="C14" s="178">
        <v>9633</v>
      </c>
      <c r="D14" s="172">
        <v>9505</v>
      </c>
      <c r="E14" s="304">
        <v>0</v>
      </c>
      <c r="F14" s="296" t="s">
        <v>399</v>
      </c>
      <c r="G14" s="227"/>
      <c r="H14" s="227"/>
      <c r="I14" s="228"/>
    </row>
    <row r="15" spans="2:9" ht="12.75">
      <c r="B15" s="174" t="s">
        <v>525</v>
      </c>
      <c r="C15" s="178">
        <v>9637</v>
      </c>
      <c r="D15" s="172">
        <v>9511</v>
      </c>
      <c r="E15" s="304">
        <v>0</v>
      </c>
      <c r="F15" s="296" t="s">
        <v>153</v>
      </c>
      <c r="G15" s="227"/>
      <c r="H15" s="227"/>
      <c r="I15" s="228"/>
    </row>
    <row r="16" spans="2:9" ht="12.75">
      <c r="B16" s="292"/>
      <c r="C16" s="293"/>
      <c r="D16" s="293"/>
      <c r="E16" s="293"/>
      <c r="F16" s="227"/>
      <c r="G16" s="227"/>
      <c r="H16" s="227"/>
      <c r="I16" s="228"/>
    </row>
    <row r="17" spans="2:9" ht="12.75">
      <c r="B17" s="300"/>
      <c r="C17" s="294"/>
      <c r="D17" s="294"/>
      <c r="E17" s="182" t="s">
        <v>561</v>
      </c>
      <c r="F17" s="294"/>
      <c r="G17" s="182" t="s">
        <v>564</v>
      </c>
      <c r="H17" s="227"/>
      <c r="I17" s="302"/>
    </row>
    <row r="18" spans="2:9" ht="12.75">
      <c r="B18" s="295" t="s">
        <v>526</v>
      </c>
      <c r="C18" s="178">
        <v>9641</v>
      </c>
      <c r="D18" s="172">
        <v>9532</v>
      </c>
      <c r="E18" s="304">
        <v>0</v>
      </c>
      <c r="F18" s="172">
        <v>9556</v>
      </c>
      <c r="G18" s="304">
        <v>0</v>
      </c>
      <c r="H18" s="240"/>
      <c r="I18" s="228"/>
    </row>
    <row r="19" spans="2:9" ht="12.75">
      <c r="B19" s="295" t="s">
        <v>527</v>
      </c>
      <c r="C19" s="178">
        <v>9643</v>
      </c>
      <c r="D19" s="172">
        <v>9560</v>
      </c>
      <c r="E19" s="304">
        <v>0</v>
      </c>
      <c r="F19" s="172">
        <v>9557</v>
      </c>
      <c r="G19" s="304">
        <v>0</v>
      </c>
      <c r="H19" s="240"/>
      <c r="I19" s="228"/>
    </row>
    <row r="20" spans="2:9" ht="12.75">
      <c r="B20" s="295" t="s">
        <v>528</v>
      </c>
      <c r="C20" s="178">
        <v>9645</v>
      </c>
      <c r="D20" s="172">
        <v>9555</v>
      </c>
      <c r="E20" s="304">
        <v>0</v>
      </c>
      <c r="F20" s="282"/>
      <c r="G20" s="299"/>
      <c r="H20" s="227"/>
      <c r="I20" s="228"/>
    </row>
    <row r="21" spans="2:9" ht="12.75">
      <c r="B21" s="174" t="s">
        <v>529</v>
      </c>
      <c r="C21" s="178">
        <v>9651</v>
      </c>
      <c r="D21" s="172">
        <v>9558</v>
      </c>
      <c r="E21" s="298">
        <f>SUM(E18:E20)</f>
        <v>0</v>
      </c>
      <c r="F21" s="172">
        <v>9559</v>
      </c>
      <c r="G21" s="298">
        <f>SUM(G18:G19)</f>
        <v>0</v>
      </c>
      <c r="H21" s="227"/>
      <c r="I21" s="303"/>
    </row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</sheetData>
  <sheetProtection password="DFD9" sheet="1" objects="1" scenarios="1"/>
  <printOptions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1:F22"/>
  <sheetViews>
    <sheetView showRowColHeaders="0" zoomScalePageLayoutView="0" workbookViewId="0" topLeftCell="A1">
      <selection activeCell="E6" sqref="E6"/>
    </sheetView>
  </sheetViews>
  <sheetFormatPr defaultColWidth="0" defaultRowHeight="12.75"/>
  <cols>
    <col min="1" max="1" width="2.140625" style="168" customWidth="1"/>
    <col min="2" max="2" width="6.7109375" style="166" customWidth="1"/>
    <col min="3" max="3" width="53.140625" style="168" customWidth="1"/>
    <col min="4" max="4" width="2.28125" style="166" hidden="1" customWidth="1"/>
    <col min="5" max="5" width="20.7109375" style="168" customWidth="1"/>
    <col min="6" max="6" width="4.28125" style="169" customWidth="1"/>
    <col min="7" max="7" width="2.57421875" style="169" customWidth="1"/>
    <col min="8" max="8" width="9.421875" style="168" hidden="1" customWidth="1"/>
    <col min="9" max="9" width="10.421875" style="168" hidden="1" customWidth="1"/>
    <col min="10" max="16384" width="0" style="168" hidden="1" customWidth="1"/>
  </cols>
  <sheetData>
    <row r="1" ht="15">
      <c r="C1" s="167" t="s">
        <v>41</v>
      </c>
    </row>
    <row r="2" ht="13.5" thickBot="1"/>
    <row r="3" ht="14.25" thickBot="1" thickTop="1">
      <c r="C3" s="170" t="s">
        <v>505</v>
      </c>
    </row>
    <row r="4" ht="13.5" thickTop="1">
      <c r="C4" s="291"/>
    </row>
    <row r="5" ht="12.75">
      <c r="C5" s="182" t="s">
        <v>506</v>
      </c>
    </row>
    <row r="6" spans="2:5" ht="12.75">
      <c r="B6" s="172">
        <v>9563</v>
      </c>
      <c r="C6" s="177" t="s">
        <v>507</v>
      </c>
      <c r="D6" s="178">
        <v>9602</v>
      </c>
      <c r="E6" s="187">
        <v>0</v>
      </c>
    </row>
    <row r="7" spans="2:5" ht="12.75">
      <c r="B7" s="172">
        <v>9564</v>
      </c>
      <c r="C7" s="174" t="s">
        <v>508</v>
      </c>
      <c r="D7" s="178">
        <v>9604</v>
      </c>
      <c r="E7" s="187">
        <v>0</v>
      </c>
    </row>
    <row r="8" spans="2:6" ht="12.75">
      <c r="B8" s="172">
        <v>9565</v>
      </c>
      <c r="C8" s="174" t="s">
        <v>509</v>
      </c>
      <c r="D8" s="178">
        <v>9606</v>
      </c>
      <c r="E8" s="187">
        <v>0</v>
      </c>
      <c r="F8" s="169" t="s">
        <v>399</v>
      </c>
    </row>
    <row r="9" spans="2:5" ht="12.75">
      <c r="B9" s="172">
        <v>9566</v>
      </c>
      <c r="C9" s="174" t="s">
        <v>510</v>
      </c>
      <c r="D9" s="178">
        <v>9608</v>
      </c>
      <c r="E9" s="187">
        <v>0</v>
      </c>
    </row>
    <row r="10" spans="2:6" ht="12.75">
      <c r="B10" s="172">
        <v>9567</v>
      </c>
      <c r="C10" s="174" t="s">
        <v>511</v>
      </c>
      <c r="D10" s="178">
        <v>9612</v>
      </c>
      <c r="E10" s="187">
        <v>0</v>
      </c>
      <c r="F10" s="169" t="s">
        <v>399</v>
      </c>
    </row>
    <row r="11" spans="2:5" ht="12.75">
      <c r="B11" s="172">
        <v>9568</v>
      </c>
      <c r="C11" s="174" t="s">
        <v>512</v>
      </c>
      <c r="D11" s="178">
        <v>9620</v>
      </c>
      <c r="E11" s="187">
        <v>0</v>
      </c>
    </row>
    <row r="12" spans="2:6" ht="12.75">
      <c r="B12" s="172">
        <v>9569</v>
      </c>
      <c r="C12" s="174" t="s">
        <v>513</v>
      </c>
      <c r="D12" s="178">
        <v>9621</v>
      </c>
      <c r="E12" s="187">
        <v>0</v>
      </c>
      <c r="F12" s="169" t="s">
        <v>399</v>
      </c>
    </row>
    <row r="13" spans="2:5" ht="12.75">
      <c r="B13" s="227"/>
      <c r="C13" s="287"/>
      <c r="D13" s="227"/>
      <c r="E13" s="228"/>
    </row>
    <row r="14" spans="2:5" ht="12.75">
      <c r="B14" s="227"/>
      <c r="C14" s="182" t="s">
        <v>514</v>
      </c>
      <c r="D14" s="227"/>
      <c r="E14" s="228"/>
    </row>
    <row r="15" spans="2:5" ht="12.75">
      <c r="B15" s="172">
        <v>9573</v>
      </c>
      <c r="C15" s="174" t="s">
        <v>515</v>
      </c>
      <c r="D15" s="178">
        <v>9622</v>
      </c>
      <c r="E15" s="187">
        <v>0</v>
      </c>
    </row>
    <row r="16" spans="2:5" ht="12.75">
      <c r="B16" s="172">
        <v>9574</v>
      </c>
      <c r="C16" s="174" t="s">
        <v>516</v>
      </c>
      <c r="D16" s="178">
        <v>9623</v>
      </c>
      <c r="E16" s="187">
        <v>0</v>
      </c>
    </row>
    <row r="17" spans="2:6" ht="12.75">
      <c r="B17" s="172">
        <v>9575</v>
      </c>
      <c r="C17" s="174" t="s">
        <v>517</v>
      </c>
      <c r="D17" s="178">
        <v>9624</v>
      </c>
      <c r="E17" s="187">
        <v>0</v>
      </c>
      <c r="F17" s="169" t="s">
        <v>399</v>
      </c>
    </row>
    <row r="18" spans="2:5" ht="12.75">
      <c r="B18" s="172">
        <v>9576</v>
      </c>
      <c r="C18" s="174" t="s">
        <v>518</v>
      </c>
      <c r="D18" s="178">
        <v>9632</v>
      </c>
      <c r="E18" s="187">
        <v>0</v>
      </c>
    </row>
    <row r="19" spans="2:6" ht="12.75">
      <c r="B19" s="172">
        <v>9577</v>
      </c>
      <c r="C19" s="174" t="s">
        <v>519</v>
      </c>
      <c r="D19" s="178">
        <v>9634</v>
      </c>
      <c r="E19" s="187">
        <v>0</v>
      </c>
      <c r="F19" s="169" t="s">
        <v>399</v>
      </c>
    </row>
    <row r="20" spans="2:5" ht="12.75">
      <c r="B20" s="172">
        <v>9578</v>
      </c>
      <c r="C20" s="174" t="s">
        <v>520</v>
      </c>
      <c r="D20" s="178">
        <v>9636</v>
      </c>
      <c r="E20" s="187">
        <v>0</v>
      </c>
    </row>
    <row r="21" spans="2:6" ht="12.75">
      <c r="B21" s="172">
        <v>9579</v>
      </c>
      <c r="C21" s="174" t="s">
        <v>521</v>
      </c>
      <c r="D21" s="178">
        <v>9638</v>
      </c>
      <c r="E21" s="187">
        <v>0</v>
      </c>
      <c r="F21" s="169" t="s">
        <v>399</v>
      </c>
    </row>
    <row r="22" spans="2:6" ht="12.75">
      <c r="B22" s="172">
        <v>9572</v>
      </c>
      <c r="C22" s="174" t="s">
        <v>522</v>
      </c>
      <c r="D22" s="178">
        <v>9642</v>
      </c>
      <c r="E22" s="187">
        <v>0</v>
      </c>
      <c r="F22" s="169" t="s">
        <v>153</v>
      </c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</sheetData>
  <sheetProtection sheet="1" objects="1" scenarios="1"/>
  <printOptions headings="1"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Borremans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Borremans</dc:creator>
  <cp:keywords/>
  <dc:description/>
  <cp:lastModifiedBy>De Vulder Nico</cp:lastModifiedBy>
  <cp:lastPrinted>2017-03-15T14:12:58Z</cp:lastPrinted>
  <dcterms:created xsi:type="dcterms:W3CDTF">2000-10-30T10:00:15Z</dcterms:created>
  <dcterms:modified xsi:type="dcterms:W3CDTF">2022-05-10T08:42:58Z</dcterms:modified>
  <cp:category/>
  <cp:version/>
  <cp:contentType/>
  <cp:contentStatus/>
</cp:coreProperties>
</file>