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rtengg\OneDrive - Vlaamse overheid - Office 365\BBC_2020\Regelgeving_actueel\Actuele_versies\Zonder_prov\MB_def\Minister\"/>
    </mc:Choice>
  </mc:AlternateContent>
  <bookViews>
    <workbookView xWindow="0" yWindow="0" windowWidth="20496" windowHeight="7752" tabRatio="937" firstSheet="4" activeTab="4"/>
  </bookViews>
  <sheets>
    <sheet name="Intro" sheetId="237" state="hidden" r:id="rId1"/>
    <sheet name="Versie" sheetId="229" state="hidden" r:id="rId2"/>
    <sheet name="M1 FDP_U" sheetId="200" state="hidden" r:id="rId3"/>
    <sheet name="M1 FDP_K" sheetId="219" state="hidden" r:id="rId4"/>
    <sheet name="Inhoudsopgave" sheetId="244" r:id="rId5"/>
    <sheet name="M1 FDP" sheetId="233" r:id="rId6"/>
    <sheet name="M2 FE" sheetId="223" r:id="rId7"/>
    <sheet name="M3 Kr" sheetId="221" r:id="rId8"/>
    <sheet name="J1 DR_U" sheetId="212" state="hidden" r:id="rId9"/>
    <sheet name="J1 DR_K" sheetId="220" state="hidden" r:id="rId10"/>
    <sheet name="J1 DR" sheetId="242" r:id="rId11"/>
    <sheet name="J2 FE" sheetId="224" r:id="rId12"/>
    <sheet name="J3 KR" sheetId="222" r:id="rId13"/>
    <sheet name="J4 BAL" sheetId="81" r:id="rId14"/>
    <sheet name="J5 SOK_oud" sheetId="82" state="hidden" r:id="rId15"/>
    <sheet name="T1 FUNCT (VBDOM)" sheetId="218" state="hidden" r:id="rId16"/>
    <sheet name="J5 SOK" sheetId="231" r:id="rId17"/>
    <sheet name="J5 SOK (3)" sheetId="232" state="hidden" r:id="rId18"/>
    <sheet name="T1 FUNCT" sheetId="217" r:id="rId19"/>
    <sheet name="T1 FUNCT (2)" sheetId="235" state="hidden" r:id="rId20"/>
    <sheet name="T2 ECON" sheetId="228" r:id="rId21"/>
    <sheet name="T2 ECON (2)" sheetId="230" state="hidden" r:id="rId22"/>
    <sheet name="T2 ECON (oud)" sheetId="214" state="hidden" r:id="rId23"/>
    <sheet name="T3 IP (2)" sheetId="236" state="hidden" r:id="rId24"/>
    <sheet name="T3 IP" sheetId="243" r:id="rId25"/>
    <sheet name="T4 FS" sheetId="226" r:id="rId26"/>
    <sheet name="T4 Financiële vorderingen" sheetId="227" state="hidden" r:id="rId27"/>
    <sheet name="T5 BA" sheetId="225" r:id="rId28"/>
    <sheet name="BV" sheetId="245" r:id="rId29"/>
    <sheet name="MAR AB_MB" sheetId="246" r:id="rId30"/>
    <sheet name="Voetnoten MAR _AB" sheetId="247" r:id="rId31"/>
    <sheet name="MAR BB_MB" sheetId="248" r:id="rId32"/>
    <sheet name="Voetnoten MAR_BB" sheetId="249" r:id="rId33"/>
    <sheet name="ESC" sheetId="250" r:id="rId34"/>
    <sheet name="MAR BB_ESC" sheetId="251" r:id="rId35"/>
    <sheet name="BEC" sheetId="252" r:id="rId36"/>
    <sheet name="Uitbreiding MAR VEN_BBC" sheetId="253" r:id="rId37"/>
    <sheet name="MAR BB VEN_BBC" sheetId="254" r:id="rId38"/>
    <sheet name="Voetnoten_MAR_BB" sheetId="255" r:id="rId39"/>
    <sheet name="T5 BA (2)" sheetId="238" state="hidden" r:id="rId40"/>
    <sheet name="Inhoud" sheetId="191" state="hidden" r:id="rId41"/>
  </sheets>
  <externalReferences>
    <externalReference r:id="rId42"/>
  </externalReferences>
  <definedNames>
    <definedName name="_xlnm._FilterDatabase" localSheetId="28" hidden="1">BV!$A$3:$D$5</definedName>
    <definedName name="_xlnm._FilterDatabase" localSheetId="13" hidden="1">'J4 BAL'!#REF!</definedName>
    <definedName name="_xlnm._FilterDatabase" localSheetId="16" hidden="1">'J5 SOK'!#REF!</definedName>
    <definedName name="_xlnm._FilterDatabase" localSheetId="17" hidden="1">'J5 SOK (3)'!#REF!</definedName>
    <definedName name="_xlnm._FilterDatabase" localSheetId="14" hidden="1">'J5 SOK_oud'!#REF!</definedName>
    <definedName name="_xlnm._FilterDatabase" localSheetId="29" hidden="1">'MAR AB_MB'!$B$3:$G$630</definedName>
    <definedName name="_xlnm._FilterDatabase" localSheetId="20" hidden="1">'T2 ECON'!#REF!</definedName>
    <definedName name="_xlnm._FilterDatabase" localSheetId="21" hidden="1">'T2 ECON (2)'!#REF!</definedName>
    <definedName name="_xlnm._FilterDatabase" localSheetId="22" hidden="1">'T2 ECON (oud)'!#REF!</definedName>
    <definedName name="_xlnm._FilterDatabase" localSheetId="36" hidden="1">'Uitbreiding MAR VEN_BBC'!$A$4:$E$4</definedName>
    <definedName name="_xlnm.Print_Area" localSheetId="33">ESC!$A$1:$B$33</definedName>
    <definedName name="_xlnm.Print_Area" localSheetId="11">'J2 FE'!$A$1:$F$62</definedName>
    <definedName name="_xlnm.Print_Area" localSheetId="12">'J3 KR'!$A$1:$H$20</definedName>
    <definedName name="_xlnm.Print_Area" localSheetId="6">'M2 FE'!$A$1:$J$62</definedName>
    <definedName name="_xlnm.Print_Area" localSheetId="7">'M3 Kr'!$A$1:$F$20</definedName>
    <definedName name="_xlnm.Print_Area" localSheetId="34">'MAR BB_ESC'!$A$1:$H$106</definedName>
    <definedName name="_xlnm.Print_Area" localSheetId="20">'T2 ECON'!$B$1:$H$172</definedName>
    <definedName name="_xlnm.Print_Area" localSheetId="25">'T4 FS'!$A$1:$I$18</definedName>
    <definedName name="_xlnm.Print_Area" localSheetId="30">'Voetnoten MAR _AB'!$A$1:$B$134</definedName>
    <definedName name="_xlnm.Print_Area" localSheetId="32">'Voetnoten MAR_BB'!$A$1:$B$42</definedName>
    <definedName name="_xlnm.Print_Area" localSheetId="38">Voetnoten_MAR_BB!$A$1:$B$25</definedName>
    <definedName name="_xlnm.Print_Titles" localSheetId="35">BEC!$3:$3</definedName>
    <definedName name="_xlnm.Print_Titles" localSheetId="28">BV!$3:$4</definedName>
    <definedName name="_xlnm.Print_Titles" localSheetId="33">ESC!$3:$3</definedName>
    <definedName name="_xlnm.Print_Titles" localSheetId="10">'J1 DR'!$A:$B,'J1 DR'!$4:$4</definedName>
    <definedName name="_xlnm.Print_Titles" localSheetId="9">'J1 DR_K'!$A:$B</definedName>
    <definedName name="_xlnm.Print_Titles" localSheetId="8">'J1 DR_U'!$B:$B</definedName>
    <definedName name="_xlnm.Print_Titles" localSheetId="16">'J5 SOK'!$4:$30</definedName>
    <definedName name="_xlnm.Print_Titles" localSheetId="17">'J5 SOK (3)'!$4:$32</definedName>
    <definedName name="_xlnm.Print_Titles" localSheetId="14">'J5 SOK_oud'!$4:$31</definedName>
    <definedName name="_xlnm.Print_Titles" localSheetId="5">'M1 FDP'!$A:$B,'M1 FDP'!$4:$4</definedName>
    <definedName name="_xlnm.Print_Titles" localSheetId="3">'M1 FDP_K'!$A:$B</definedName>
    <definedName name="_xlnm.Print_Titles" localSheetId="2">'M1 FDP_U'!$A:$B</definedName>
    <definedName name="_xlnm.Print_Titles" localSheetId="7">'M3 Kr'!$A:$B</definedName>
    <definedName name="_xlnm.Print_Titles" localSheetId="29">'MAR AB_MB'!$3:$3</definedName>
    <definedName name="_xlnm.Print_Titles" localSheetId="37">'MAR BB VEN_BBC'!$3:$4</definedName>
    <definedName name="_xlnm.Print_Titles" localSheetId="34">'MAR BB_ESC'!$2:$2</definedName>
    <definedName name="_xlnm.Print_Titles" localSheetId="31">'MAR BB_MB'!$3:$4</definedName>
    <definedName name="_xlnm.Print_Titles" localSheetId="18">'T1 FUNCT'!$4:$4</definedName>
    <definedName name="_xlnm.Print_Titles" localSheetId="15">'T1 FUNCT (VBDOM)'!$A:$B</definedName>
    <definedName name="_xlnm.Print_Titles" localSheetId="20">'T2 ECON'!$A:$B</definedName>
    <definedName name="_xlnm.Print_Titles" localSheetId="21">'T2 ECON (2)'!$A:$B</definedName>
    <definedName name="_xlnm.Print_Titles" localSheetId="24">'T3 IP'!$A:$B</definedName>
    <definedName name="_xlnm.Print_Titles" localSheetId="23">'T3 IP (2)'!$A:$B</definedName>
    <definedName name="_xlnm.Print_Titles" localSheetId="36">'Uitbreiding MAR VEN_BBC'!$3:$3</definedName>
    <definedName name="_xlnm.Print_Titles" localSheetId="32">'Voetnoten MAR_BB'!$1:$1</definedName>
    <definedName name="_xlnm.Print_Titles" localSheetId="38">Voetnoten_MAR_BB!$1:$1</definedName>
    <definedName name="Budgetjaar" localSheetId="9">#REF!</definedName>
    <definedName name="Budgetjaar" localSheetId="8">#REF!</definedName>
    <definedName name="Budgetjaar" localSheetId="17">#REF!</definedName>
    <definedName name="Budgetjaar" localSheetId="3">#REF!</definedName>
    <definedName name="Budgetjaar" localSheetId="29">[1]VB!$A$6</definedName>
    <definedName name="Budgetjaar" localSheetId="37">[1]VB!$A$6</definedName>
    <definedName name="Budgetjaar" localSheetId="34">[1]VB!$A$6</definedName>
    <definedName name="Budgetjaar" localSheetId="31">[1]VB!$A$6</definedName>
    <definedName name="Budgetjaar" localSheetId="19">#REF!</definedName>
    <definedName name="Budgetjaar" localSheetId="15">#REF!</definedName>
    <definedName name="Budgetjaar" localSheetId="21">#REF!</definedName>
    <definedName name="Budgetjaar" localSheetId="22">#REF!</definedName>
    <definedName name="Budgetjaar" localSheetId="23">#REF!</definedName>
    <definedName name="Budgetjaar" localSheetId="26">#REF!</definedName>
    <definedName name="Budgetjaar" localSheetId="39">#REF!</definedName>
    <definedName name="Budgetjaar" localSheetId="30">[1]VB!$A$6</definedName>
    <definedName name="Budgetjaar" localSheetId="32">[1]VB!$A$6</definedName>
    <definedName name="Budgetjaar" localSheetId="38">[1]VB!$A$6</definedName>
  </definedNames>
  <calcPr calcId="152511"/>
</workbook>
</file>

<file path=xl/calcChain.xml><?xml version="1.0" encoding="utf-8"?>
<calcChain xmlns="http://schemas.openxmlformats.org/spreadsheetml/2006/main">
  <c r="E2" i="253" l="1"/>
  <c r="C2" i="252"/>
  <c r="G2" i="251"/>
  <c r="B2" i="250"/>
  <c r="A41" i="249"/>
  <c r="A29" i="249"/>
  <c r="A26" i="249"/>
  <c r="A23" i="249"/>
  <c r="A21" i="249"/>
  <c r="A17" i="249"/>
  <c r="A15" i="249"/>
  <c r="A13" i="249"/>
  <c r="A11" i="249"/>
  <c r="A9" i="249"/>
  <c r="A7" i="249"/>
  <c r="A5" i="249"/>
  <c r="A3" i="249"/>
  <c r="B2" i="249"/>
  <c r="J2" i="248"/>
  <c r="A131" i="247"/>
  <c r="A129" i="247"/>
  <c r="A126" i="247"/>
  <c r="A124" i="247"/>
  <c r="A122" i="247"/>
  <c r="A119" i="247"/>
  <c r="A116" i="247"/>
  <c r="A114" i="247"/>
  <c r="A112" i="247"/>
  <c r="A110" i="247"/>
  <c r="A108" i="247"/>
  <c r="A106" i="247"/>
  <c r="A104" i="247"/>
  <c r="A102" i="247"/>
  <c r="A100" i="247"/>
  <c r="A98" i="247"/>
  <c r="A96" i="247"/>
  <c r="A94" i="247"/>
  <c r="A92" i="247"/>
  <c r="A90" i="247"/>
  <c r="A88" i="247"/>
  <c r="A79" i="247"/>
  <c r="A77" i="247"/>
  <c r="A75" i="247"/>
  <c r="A73" i="247"/>
  <c r="A71" i="247"/>
  <c r="A69" i="247"/>
  <c r="A67" i="247"/>
  <c r="A65" i="247"/>
  <c r="A63" i="247"/>
  <c r="A61" i="247"/>
  <c r="A59" i="247"/>
  <c r="A57" i="247"/>
  <c r="A55" i="247"/>
  <c r="A47" i="247"/>
  <c r="A45" i="247"/>
  <c r="A43" i="247"/>
  <c r="A41" i="247"/>
  <c r="A39" i="247"/>
  <c r="A25" i="247"/>
  <c r="A13" i="247"/>
  <c r="A10" i="247"/>
  <c r="A3" i="247"/>
  <c r="B2" i="247"/>
  <c r="E2" i="246"/>
  <c r="D2" i="245"/>
  <c r="H42" i="243" l="1"/>
  <c r="H41" i="243"/>
  <c r="H40" i="243"/>
  <c r="H39" i="243"/>
  <c r="N38" i="243"/>
  <c r="M38" i="243"/>
  <c r="L38" i="243"/>
  <c r="K38" i="243"/>
  <c r="J38" i="243"/>
  <c r="I38" i="243"/>
  <c r="G38" i="243"/>
  <c r="E38" i="243"/>
  <c r="D38" i="243"/>
  <c r="C38" i="243"/>
  <c r="H38" i="243" s="1"/>
  <c r="H37" i="243"/>
  <c r="H36" i="243"/>
  <c r="H35" i="243"/>
  <c r="H34" i="243"/>
  <c r="H33" i="243"/>
  <c r="N32" i="243"/>
  <c r="M32" i="243"/>
  <c r="L32" i="243"/>
  <c r="L31" i="243" s="1"/>
  <c r="K32" i="243"/>
  <c r="J32" i="243"/>
  <c r="I32" i="243"/>
  <c r="G32" i="243"/>
  <c r="E32" i="243"/>
  <c r="D32" i="243"/>
  <c r="C32" i="243"/>
  <c r="C31" i="243" s="1"/>
  <c r="H31" i="243" s="1"/>
  <c r="N31" i="243"/>
  <c r="M31" i="243"/>
  <c r="K31" i="243"/>
  <c r="J31" i="243"/>
  <c r="I31" i="243"/>
  <c r="G31" i="243"/>
  <c r="E31" i="243"/>
  <c r="D31" i="243"/>
  <c r="H30" i="243"/>
  <c r="H29" i="243"/>
  <c r="H28" i="243"/>
  <c r="H27" i="243"/>
  <c r="N26" i="243"/>
  <c r="M26" i="243"/>
  <c r="L26" i="243"/>
  <c r="K26" i="243"/>
  <c r="J26" i="243"/>
  <c r="I26" i="243"/>
  <c r="G26" i="243"/>
  <c r="E26" i="243"/>
  <c r="E25" i="243" s="1"/>
  <c r="D26" i="243"/>
  <c r="C26" i="243"/>
  <c r="H26" i="243" s="1"/>
  <c r="G25" i="243"/>
  <c r="D25" i="243"/>
  <c r="H23" i="243"/>
  <c r="H22" i="243"/>
  <c r="H21" i="243"/>
  <c r="H20" i="243"/>
  <c r="N19" i="243"/>
  <c r="M19" i="243"/>
  <c r="L19" i="243"/>
  <c r="K19" i="243"/>
  <c r="J19" i="243"/>
  <c r="I19" i="243"/>
  <c r="G19" i="243"/>
  <c r="E19" i="243"/>
  <c r="D19" i="243"/>
  <c r="C19" i="243"/>
  <c r="H19" i="243" s="1"/>
  <c r="H18" i="243"/>
  <c r="H17" i="243"/>
  <c r="H16" i="243"/>
  <c r="H15" i="243"/>
  <c r="H14" i="243"/>
  <c r="N13" i="243"/>
  <c r="N12" i="243" s="1"/>
  <c r="M13" i="243"/>
  <c r="L13" i="243"/>
  <c r="L12" i="243" s="1"/>
  <c r="K13" i="243"/>
  <c r="J13" i="243"/>
  <c r="J12" i="243" s="1"/>
  <c r="I13" i="243"/>
  <c r="G13" i="243"/>
  <c r="E13" i="243"/>
  <c r="D13" i="243"/>
  <c r="C13" i="243"/>
  <c r="H13" i="243" s="1"/>
  <c r="M12" i="243"/>
  <c r="K12" i="243"/>
  <c r="I12" i="243"/>
  <c r="G12" i="243"/>
  <c r="E12" i="243"/>
  <c r="E6" i="243" s="1"/>
  <c r="D12" i="243"/>
  <c r="C12" i="243"/>
  <c r="H12" i="243" s="1"/>
  <c r="H11" i="243"/>
  <c r="H10" i="243"/>
  <c r="H9" i="243"/>
  <c r="H8" i="243"/>
  <c r="N7" i="243"/>
  <c r="M7" i="243"/>
  <c r="L7" i="243"/>
  <c r="K7" i="243"/>
  <c r="J7" i="243"/>
  <c r="I7" i="243"/>
  <c r="G7" i="243"/>
  <c r="G6" i="243" s="1"/>
  <c r="E7" i="243"/>
  <c r="D7" i="243"/>
  <c r="C7" i="243"/>
  <c r="C6" i="243" s="1"/>
  <c r="D6" i="243"/>
  <c r="H6" i="243" l="1"/>
  <c r="H7" i="243"/>
  <c r="H32" i="243"/>
  <c r="C25" i="243"/>
  <c r="H25" i="243" s="1"/>
  <c r="F39" i="81" l="1"/>
  <c r="F34" i="81"/>
  <c r="F27" i="81"/>
  <c r="F17" i="81"/>
  <c r="E73" i="242" l="1"/>
  <c r="E74" i="242" s="1"/>
  <c r="E72" i="242"/>
  <c r="E70" i="242"/>
  <c r="E71" i="242" s="1"/>
  <c r="E69" i="242"/>
  <c r="E67" i="242"/>
  <c r="E68" i="242" s="1"/>
  <c r="E66" i="242"/>
  <c r="D73" i="242"/>
  <c r="D72" i="242"/>
  <c r="D70" i="242"/>
  <c r="D69" i="242"/>
  <c r="D71" i="242" s="1"/>
  <c r="D67" i="242"/>
  <c r="D68" i="242" s="1"/>
  <c r="D66" i="242"/>
  <c r="E64" i="242"/>
  <c r="D64" i="242"/>
  <c r="E61" i="242"/>
  <c r="D61" i="242"/>
  <c r="E58" i="242"/>
  <c r="D58" i="242"/>
  <c r="E54" i="242"/>
  <c r="D54" i="242"/>
  <c r="E51" i="242"/>
  <c r="D51" i="242"/>
  <c r="E48" i="242"/>
  <c r="D48" i="242"/>
  <c r="E44" i="242"/>
  <c r="D44" i="242"/>
  <c r="E41" i="242"/>
  <c r="D41" i="242"/>
  <c r="E38" i="242"/>
  <c r="D38" i="242"/>
  <c r="E34" i="242"/>
  <c r="D34" i="242"/>
  <c r="E31" i="242"/>
  <c r="D31" i="242"/>
  <c r="E28" i="242"/>
  <c r="D28" i="242"/>
  <c r="E24" i="242"/>
  <c r="D24" i="242"/>
  <c r="E21" i="242"/>
  <c r="D21" i="242"/>
  <c r="E18" i="242"/>
  <c r="D18" i="242"/>
  <c r="E14" i="242"/>
  <c r="D14" i="242"/>
  <c r="E11" i="242"/>
  <c r="D11" i="242"/>
  <c r="E8" i="242"/>
  <c r="D8" i="242"/>
  <c r="E1" i="242"/>
  <c r="I73" i="233"/>
  <c r="H73" i="233"/>
  <c r="G73" i="233"/>
  <c r="F73" i="233"/>
  <c r="E73" i="233"/>
  <c r="I72" i="233"/>
  <c r="H72" i="233"/>
  <c r="G72" i="233"/>
  <c r="F72" i="233"/>
  <c r="E72" i="233"/>
  <c r="I70" i="233"/>
  <c r="H70" i="233"/>
  <c r="G70" i="233"/>
  <c r="F70" i="233"/>
  <c r="E70" i="233"/>
  <c r="I69" i="233"/>
  <c r="H69" i="233"/>
  <c r="G69" i="233"/>
  <c r="F69" i="233"/>
  <c r="E69" i="233"/>
  <c r="I67" i="233"/>
  <c r="H67" i="233"/>
  <c r="G67" i="233"/>
  <c r="F67" i="233"/>
  <c r="E67" i="233"/>
  <c r="I66" i="233"/>
  <c r="H66" i="233"/>
  <c r="G66" i="233"/>
  <c r="F66" i="233"/>
  <c r="E66" i="233"/>
  <c r="I64" i="233"/>
  <c r="H64" i="233"/>
  <c r="G64" i="233"/>
  <c r="F64" i="233"/>
  <c r="E64" i="233"/>
  <c r="I61" i="233"/>
  <c r="H61" i="233"/>
  <c r="G61" i="233"/>
  <c r="F61" i="233"/>
  <c r="E61" i="233"/>
  <c r="I58" i="233"/>
  <c r="H58" i="233"/>
  <c r="G58" i="233"/>
  <c r="F58" i="233"/>
  <c r="E58" i="233"/>
  <c r="D73" i="233"/>
  <c r="D72" i="233"/>
  <c r="D70" i="233"/>
  <c r="D69" i="233"/>
  <c r="D67" i="233"/>
  <c r="D66" i="233"/>
  <c r="D64" i="233"/>
  <c r="D61" i="233"/>
  <c r="D58" i="233"/>
  <c r="I54" i="233"/>
  <c r="H54" i="233"/>
  <c r="G54" i="233"/>
  <c r="F54" i="233"/>
  <c r="E54" i="233"/>
  <c r="D54" i="233"/>
  <c r="I51" i="233"/>
  <c r="H51" i="233"/>
  <c r="G51" i="233"/>
  <c r="F51" i="233"/>
  <c r="E51" i="233"/>
  <c r="D51" i="233"/>
  <c r="I48" i="233"/>
  <c r="H48" i="233"/>
  <c r="G48" i="233"/>
  <c r="F48" i="233"/>
  <c r="E48" i="233"/>
  <c r="D48" i="233"/>
  <c r="I44" i="233"/>
  <c r="H44" i="233"/>
  <c r="G44" i="233"/>
  <c r="F44" i="233"/>
  <c r="E44" i="233"/>
  <c r="D44" i="233"/>
  <c r="I41" i="233"/>
  <c r="H41" i="233"/>
  <c r="G41" i="233"/>
  <c r="F41" i="233"/>
  <c r="E41" i="233"/>
  <c r="D41" i="233"/>
  <c r="I38" i="233"/>
  <c r="H38" i="233"/>
  <c r="G38" i="233"/>
  <c r="F38" i="233"/>
  <c r="E38" i="233"/>
  <c r="D38" i="233"/>
  <c r="I34" i="233"/>
  <c r="H34" i="233"/>
  <c r="G34" i="233"/>
  <c r="F34" i="233"/>
  <c r="E34" i="233"/>
  <c r="D34" i="233"/>
  <c r="I31" i="233"/>
  <c r="H31" i="233"/>
  <c r="G31" i="233"/>
  <c r="F31" i="233"/>
  <c r="E31" i="233"/>
  <c r="D31" i="233"/>
  <c r="I28" i="233"/>
  <c r="H28" i="233"/>
  <c r="G28" i="233"/>
  <c r="F28" i="233"/>
  <c r="E28" i="233"/>
  <c r="D28" i="233"/>
  <c r="I24" i="233"/>
  <c r="H24" i="233"/>
  <c r="G24" i="233"/>
  <c r="F24" i="233"/>
  <c r="E24" i="233"/>
  <c r="D24" i="233"/>
  <c r="I21" i="233"/>
  <c r="H21" i="233"/>
  <c r="G21" i="233"/>
  <c r="F21" i="233"/>
  <c r="E21" i="233"/>
  <c r="D21" i="233"/>
  <c r="I18" i="233"/>
  <c r="H18" i="233"/>
  <c r="G18" i="233"/>
  <c r="F18" i="233"/>
  <c r="E18" i="233"/>
  <c r="D18" i="233"/>
  <c r="I11" i="233"/>
  <c r="H11" i="233"/>
  <c r="G11" i="233"/>
  <c r="F11" i="233"/>
  <c r="E11" i="233"/>
  <c r="D11" i="233"/>
  <c r="D74" i="242" l="1"/>
  <c r="D5" i="242"/>
  <c r="H71" i="233"/>
  <c r="F74" i="233"/>
  <c r="G68" i="233"/>
  <c r="E71" i="233"/>
  <c r="I71" i="233"/>
  <c r="G74" i="233"/>
  <c r="H68" i="233"/>
  <c r="H74" i="233"/>
  <c r="E74" i="233"/>
  <c r="E68" i="233"/>
  <c r="I68" i="233"/>
  <c r="F71" i="233"/>
  <c r="I74" i="233"/>
  <c r="F68" i="233"/>
  <c r="G71" i="233"/>
  <c r="D74" i="233"/>
  <c r="D71" i="233"/>
  <c r="D68" i="233"/>
  <c r="F48" i="225" l="1"/>
  <c r="G48" i="225" s="1"/>
  <c r="F47" i="225"/>
  <c r="G47" i="225" s="1"/>
  <c r="G44" i="225"/>
  <c r="G43" i="225"/>
  <c r="G45" i="225" s="1"/>
  <c r="G40" i="225"/>
  <c r="G39" i="225"/>
  <c r="G36" i="225"/>
  <c r="G35" i="225"/>
  <c r="G37" i="225" s="1"/>
  <c r="G32" i="225"/>
  <c r="G31" i="225"/>
  <c r="G33" i="225" s="1"/>
  <c r="C49" i="225"/>
  <c r="F45" i="225"/>
  <c r="D45" i="225"/>
  <c r="C45" i="225"/>
  <c r="G41" i="225"/>
  <c r="F41" i="225"/>
  <c r="E41" i="225"/>
  <c r="D41" i="225"/>
  <c r="C41" i="225"/>
  <c r="F37" i="225"/>
  <c r="E37" i="225"/>
  <c r="D37" i="225"/>
  <c r="C37" i="225"/>
  <c r="F33" i="225"/>
  <c r="E33" i="225"/>
  <c r="D33" i="225"/>
  <c r="C33" i="225"/>
  <c r="G49" i="225" l="1"/>
  <c r="F49" i="225"/>
  <c r="H51" i="238"/>
  <c r="H50" i="238"/>
  <c r="H46" i="238"/>
  <c r="H45" i="238"/>
  <c r="F41" i="238"/>
  <c r="F40" i="238"/>
  <c r="G36" i="238"/>
  <c r="G35" i="238"/>
  <c r="J28" i="238"/>
  <c r="J27" i="238"/>
  <c r="J26" i="238"/>
  <c r="K25" i="238"/>
  <c r="I25" i="238"/>
  <c r="H25" i="238"/>
  <c r="G25" i="238"/>
  <c r="F25" i="238"/>
  <c r="E25" i="238"/>
  <c r="D25" i="238"/>
  <c r="C25" i="238"/>
  <c r="J25" i="238" s="1"/>
  <c r="J24" i="238"/>
  <c r="J23" i="238"/>
  <c r="J22" i="238"/>
  <c r="J21" i="238"/>
  <c r="K20" i="238"/>
  <c r="I20" i="238"/>
  <c r="I12" i="238" s="1"/>
  <c r="H20" i="238"/>
  <c r="H12" i="238" s="1"/>
  <c r="G20" i="238"/>
  <c r="F20" i="238"/>
  <c r="E20" i="238"/>
  <c r="E12" i="238" s="1"/>
  <c r="D20" i="238"/>
  <c r="D12" i="238" s="1"/>
  <c r="C20" i="238"/>
  <c r="J20" i="238" s="1"/>
  <c r="J19" i="238"/>
  <c r="J18" i="238"/>
  <c r="J17" i="238"/>
  <c r="J16" i="238"/>
  <c r="J15" i="238"/>
  <c r="J14" i="238"/>
  <c r="K13" i="238"/>
  <c r="I13" i="238"/>
  <c r="H13" i="238"/>
  <c r="G13" i="238"/>
  <c r="F13" i="238"/>
  <c r="E13" i="238"/>
  <c r="D13" i="238"/>
  <c r="C13" i="238"/>
  <c r="J13" i="238" s="1"/>
  <c r="G12" i="238"/>
  <c r="F12" i="238"/>
  <c r="C12" i="238"/>
  <c r="J11" i="238"/>
  <c r="J10" i="238"/>
  <c r="J9" i="238"/>
  <c r="J8" i="238"/>
  <c r="I7" i="238"/>
  <c r="H7" i="238"/>
  <c r="G7" i="238"/>
  <c r="F7" i="238"/>
  <c r="E7" i="238"/>
  <c r="D7" i="238"/>
  <c r="C7" i="238"/>
  <c r="J7" i="238" s="1"/>
  <c r="J1" i="238"/>
  <c r="J12" i="238" l="1"/>
  <c r="G44" i="236"/>
  <c r="G43" i="236"/>
  <c r="G42" i="236"/>
  <c r="G41" i="236"/>
  <c r="M40" i="236"/>
  <c r="L40" i="236"/>
  <c r="K40" i="236"/>
  <c r="J40" i="236"/>
  <c r="I40" i="236"/>
  <c r="H40" i="236"/>
  <c r="F40" i="236"/>
  <c r="E40" i="236"/>
  <c r="D40" i="236"/>
  <c r="C40" i="236"/>
  <c r="G40" i="236" s="1"/>
  <c r="G39" i="236"/>
  <c r="G38" i="236"/>
  <c r="G37" i="236"/>
  <c r="G36" i="236"/>
  <c r="G35" i="236"/>
  <c r="M34" i="236"/>
  <c r="L34" i="236"/>
  <c r="K34" i="236"/>
  <c r="K33" i="236" s="1"/>
  <c r="J34" i="236"/>
  <c r="J33" i="236" s="1"/>
  <c r="I34" i="236"/>
  <c r="H34" i="236"/>
  <c r="F34" i="236"/>
  <c r="F33" i="236" s="1"/>
  <c r="E34" i="236"/>
  <c r="D34" i="236"/>
  <c r="C34" i="236"/>
  <c r="C33" i="236" s="1"/>
  <c r="M33" i="236"/>
  <c r="L33" i="236"/>
  <c r="I33" i="236"/>
  <c r="H33" i="236"/>
  <c r="E33" i="236"/>
  <c r="D33" i="236"/>
  <c r="G32" i="236"/>
  <c r="G31" i="236"/>
  <c r="G30" i="236"/>
  <c r="G29" i="236"/>
  <c r="M28" i="236"/>
  <c r="L28" i="236"/>
  <c r="K28" i="236"/>
  <c r="J28" i="236"/>
  <c r="I28" i="236"/>
  <c r="H28" i="236"/>
  <c r="F28" i="236"/>
  <c r="E28" i="236"/>
  <c r="D28" i="236"/>
  <c r="C28" i="236"/>
  <c r="G28" i="236" s="1"/>
  <c r="G22" i="236"/>
  <c r="G21" i="236"/>
  <c r="G20" i="236"/>
  <c r="G19" i="236"/>
  <c r="M18" i="236"/>
  <c r="L18" i="236"/>
  <c r="K18" i="236"/>
  <c r="J18" i="236"/>
  <c r="I18" i="236"/>
  <c r="H18" i="236"/>
  <c r="F18" i="236"/>
  <c r="E18" i="236"/>
  <c r="D18" i="236"/>
  <c r="C18" i="236"/>
  <c r="G18" i="236" s="1"/>
  <c r="G17" i="236"/>
  <c r="G16" i="236"/>
  <c r="G15" i="236"/>
  <c r="G14" i="236"/>
  <c r="G13" i="236"/>
  <c r="M12" i="236"/>
  <c r="L12" i="236"/>
  <c r="K12" i="236"/>
  <c r="K11" i="236" s="1"/>
  <c r="J12" i="236"/>
  <c r="I12" i="236"/>
  <c r="H12" i="236"/>
  <c r="F12" i="236"/>
  <c r="E12" i="236"/>
  <c r="D12" i="236"/>
  <c r="C12" i="236"/>
  <c r="G12" i="236" s="1"/>
  <c r="M11" i="236"/>
  <c r="L11" i="236"/>
  <c r="J11" i="236"/>
  <c r="I11" i="236"/>
  <c r="H11" i="236"/>
  <c r="F11" i="236"/>
  <c r="E11" i="236"/>
  <c r="D11" i="236"/>
  <c r="G10" i="236"/>
  <c r="G9" i="236"/>
  <c r="G8" i="236"/>
  <c r="G7" i="236"/>
  <c r="M6" i="236"/>
  <c r="L6" i="236"/>
  <c r="K6" i="236"/>
  <c r="J6" i="236"/>
  <c r="I6" i="236"/>
  <c r="H6" i="236"/>
  <c r="F6" i="236"/>
  <c r="E6" i="236"/>
  <c r="D6" i="236"/>
  <c r="C6" i="236"/>
  <c r="G6" i="236" s="1"/>
  <c r="G1" i="236"/>
  <c r="H56" i="217"/>
  <c r="G56" i="217"/>
  <c r="F56" i="217"/>
  <c r="E56" i="217"/>
  <c r="D56" i="217"/>
  <c r="C56" i="217"/>
  <c r="H52" i="217"/>
  <c r="G52" i="217"/>
  <c r="F52" i="217"/>
  <c r="E52" i="217"/>
  <c r="D52" i="217"/>
  <c r="C52" i="217"/>
  <c r="H48" i="217"/>
  <c r="G48" i="217"/>
  <c r="F48" i="217"/>
  <c r="E48" i="217"/>
  <c r="D48" i="217"/>
  <c r="C48" i="217"/>
  <c r="H43" i="217"/>
  <c r="G43" i="217"/>
  <c r="F43" i="217"/>
  <c r="E43" i="217"/>
  <c r="D43" i="217"/>
  <c r="C43" i="217"/>
  <c r="H39" i="217"/>
  <c r="G39" i="217"/>
  <c r="F39" i="217"/>
  <c r="E39" i="217"/>
  <c r="D39" i="217"/>
  <c r="C39" i="217"/>
  <c r="H35" i="217"/>
  <c r="G35" i="217"/>
  <c r="F35" i="217"/>
  <c r="E35" i="217"/>
  <c r="D35" i="217"/>
  <c r="C35" i="217"/>
  <c r="H30" i="217"/>
  <c r="G30" i="217"/>
  <c r="F30" i="217"/>
  <c r="E30" i="217"/>
  <c r="D30" i="217"/>
  <c r="C30" i="217"/>
  <c r="H26" i="217"/>
  <c r="G26" i="217"/>
  <c r="F26" i="217"/>
  <c r="E26" i="217"/>
  <c r="D26" i="217"/>
  <c r="C26" i="217"/>
  <c r="H22" i="217"/>
  <c r="G22" i="217"/>
  <c r="F22" i="217"/>
  <c r="E22" i="217"/>
  <c r="D22" i="217"/>
  <c r="C22" i="217"/>
  <c r="H17" i="217"/>
  <c r="G17" i="217"/>
  <c r="F17" i="217"/>
  <c r="E17" i="217"/>
  <c r="D17" i="217"/>
  <c r="C17" i="217"/>
  <c r="H13" i="217"/>
  <c r="G13" i="217"/>
  <c r="F13" i="217"/>
  <c r="E13" i="217"/>
  <c r="D13" i="217"/>
  <c r="C13" i="217"/>
  <c r="H9" i="217"/>
  <c r="G9" i="217"/>
  <c r="F9" i="217"/>
  <c r="E9" i="217"/>
  <c r="D9" i="217"/>
  <c r="C9" i="217"/>
  <c r="K44" i="235"/>
  <c r="H44" i="235"/>
  <c r="E44" i="235"/>
  <c r="K43" i="235"/>
  <c r="H43" i="235"/>
  <c r="E43" i="235"/>
  <c r="K42" i="235"/>
  <c r="H42" i="235"/>
  <c r="E42" i="235"/>
  <c r="N41" i="235"/>
  <c r="M41" i="235"/>
  <c r="L41" i="235"/>
  <c r="K41" i="235"/>
  <c r="J41" i="235"/>
  <c r="I41" i="235"/>
  <c r="G41" i="235"/>
  <c r="H41" i="235" s="1"/>
  <c r="F41" i="235"/>
  <c r="D41" i="235"/>
  <c r="C41" i="235"/>
  <c r="E41" i="235" s="1"/>
  <c r="K40" i="235"/>
  <c r="H40" i="235"/>
  <c r="E40" i="235"/>
  <c r="K39" i="235"/>
  <c r="H39" i="235"/>
  <c r="E39" i="235"/>
  <c r="K38" i="235"/>
  <c r="H38" i="235"/>
  <c r="E38" i="235"/>
  <c r="M37" i="235"/>
  <c r="L37" i="235"/>
  <c r="N37" i="235" s="1"/>
  <c r="J37" i="235"/>
  <c r="K37" i="235" s="1"/>
  <c r="I37" i="235"/>
  <c r="H37" i="235"/>
  <c r="G37" i="235"/>
  <c r="F37" i="235"/>
  <c r="D37" i="235"/>
  <c r="E37" i="235" s="1"/>
  <c r="C37" i="235"/>
  <c r="K36" i="235"/>
  <c r="H36" i="235"/>
  <c r="E36" i="235"/>
  <c r="K35" i="235"/>
  <c r="H35" i="235"/>
  <c r="E35" i="235"/>
  <c r="K34" i="235"/>
  <c r="H34" i="235"/>
  <c r="E34" i="235"/>
  <c r="M33" i="235"/>
  <c r="N33" i="235" s="1"/>
  <c r="L33" i="235"/>
  <c r="J33" i="235"/>
  <c r="I33" i="235"/>
  <c r="K33" i="235" s="1"/>
  <c r="G33" i="235"/>
  <c r="H33" i="235" s="1"/>
  <c r="F33" i="235"/>
  <c r="E33" i="235"/>
  <c r="D33" i="235"/>
  <c r="C33" i="235"/>
  <c r="K32" i="235"/>
  <c r="H32" i="235"/>
  <c r="E32" i="235"/>
  <c r="K31" i="235"/>
  <c r="H31" i="235"/>
  <c r="E31" i="235"/>
  <c r="K30" i="235"/>
  <c r="H30" i="235"/>
  <c r="E30" i="235"/>
  <c r="N29" i="235"/>
  <c r="M29" i="235"/>
  <c r="L29" i="235"/>
  <c r="J29" i="235"/>
  <c r="K29" i="235" s="1"/>
  <c r="I29" i="235"/>
  <c r="G29" i="235"/>
  <c r="F29" i="235"/>
  <c r="H29" i="235" s="1"/>
  <c r="D29" i="235"/>
  <c r="E29" i="235" s="1"/>
  <c r="C29" i="235"/>
  <c r="K21" i="235"/>
  <c r="H21" i="235"/>
  <c r="E21" i="235"/>
  <c r="K20" i="235"/>
  <c r="H20" i="235"/>
  <c r="E20" i="235"/>
  <c r="K19" i="235"/>
  <c r="H19" i="235"/>
  <c r="E19" i="235"/>
  <c r="M18" i="235"/>
  <c r="N18" i="235" s="1"/>
  <c r="L18" i="235"/>
  <c r="K18" i="235"/>
  <c r="J18" i="235"/>
  <c r="I18" i="235"/>
  <c r="G18" i="235"/>
  <c r="H18" i="235" s="1"/>
  <c r="F18" i="235"/>
  <c r="D18" i="235"/>
  <c r="C18" i="235"/>
  <c r="E18" i="235" s="1"/>
  <c r="K17" i="235"/>
  <c r="H17" i="235"/>
  <c r="E17" i="235"/>
  <c r="K16" i="235"/>
  <c r="H16" i="235"/>
  <c r="E16" i="235"/>
  <c r="K15" i="235"/>
  <c r="H15" i="235"/>
  <c r="E15" i="235"/>
  <c r="M14" i="235"/>
  <c r="L14" i="235"/>
  <c r="N14" i="235" s="1"/>
  <c r="J14" i="235"/>
  <c r="K14" i="235" s="1"/>
  <c r="I14" i="235"/>
  <c r="H14" i="235"/>
  <c r="G14" i="235"/>
  <c r="F14" i="235"/>
  <c r="D14" i="235"/>
  <c r="E14" i="235" s="1"/>
  <c r="C14" i="235"/>
  <c r="K13" i="235"/>
  <c r="H13" i="235"/>
  <c r="E13" i="235"/>
  <c r="K12" i="235"/>
  <c r="H12" i="235"/>
  <c r="E12" i="235"/>
  <c r="K11" i="235"/>
  <c r="H11" i="235"/>
  <c r="E11" i="235"/>
  <c r="M10" i="235"/>
  <c r="N10" i="235" s="1"/>
  <c r="L10" i="235"/>
  <c r="J10" i="235"/>
  <c r="I10" i="235"/>
  <c r="K10" i="235" s="1"/>
  <c r="G10" i="235"/>
  <c r="H10" i="235" s="1"/>
  <c r="F10" i="235"/>
  <c r="E10" i="235"/>
  <c r="D10" i="235"/>
  <c r="C10" i="235"/>
  <c r="K9" i="235"/>
  <c r="H9" i="235"/>
  <c r="E9" i="235"/>
  <c r="K8" i="235"/>
  <c r="H8" i="235"/>
  <c r="E8" i="235"/>
  <c r="K7" i="235"/>
  <c r="H7" i="235"/>
  <c r="E7" i="235"/>
  <c r="N6" i="235"/>
  <c r="M6" i="235"/>
  <c r="L6" i="235"/>
  <c r="J6" i="235"/>
  <c r="K6" i="235" s="1"/>
  <c r="I6" i="235"/>
  <c r="G6" i="235"/>
  <c r="F6" i="235"/>
  <c r="H6" i="235" s="1"/>
  <c r="D6" i="235"/>
  <c r="E6" i="235" s="1"/>
  <c r="C6" i="235"/>
  <c r="K1" i="235"/>
  <c r="G33" i="236" l="1"/>
  <c r="C11" i="236"/>
  <c r="G11" i="236" s="1"/>
  <c r="G34" i="236"/>
  <c r="I14" i="233" l="1"/>
  <c r="H14" i="233"/>
  <c r="G14" i="233"/>
  <c r="F14" i="233"/>
  <c r="E14" i="233"/>
  <c r="D14" i="233"/>
  <c r="I8" i="233"/>
  <c r="H8" i="233"/>
  <c r="G8" i="233"/>
  <c r="F8" i="233"/>
  <c r="E8" i="233"/>
  <c r="D8" i="233"/>
  <c r="I1" i="233"/>
  <c r="H11" i="226" l="1"/>
  <c r="G11" i="226"/>
  <c r="F11" i="226"/>
  <c r="E11" i="226"/>
  <c r="D11" i="226"/>
  <c r="C11" i="226"/>
  <c r="H5" i="226"/>
  <c r="G5" i="226"/>
  <c r="F5" i="226"/>
  <c r="E5" i="226"/>
  <c r="D5" i="226"/>
  <c r="C5" i="226"/>
  <c r="J26" i="225"/>
  <c r="J25" i="225"/>
  <c r="J24" i="225"/>
  <c r="J22" i="225"/>
  <c r="J21" i="225"/>
  <c r="J20" i="225"/>
  <c r="J19" i="225"/>
  <c r="J17" i="225"/>
  <c r="J16" i="225"/>
  <c r="J15" i="225"/>
  <c r="J14" i="225"/>
  <c r="J13" i="225"/>
  <c r="J12" i="225"/>
  <c r="J9" i="225"/>
  <c r="J8" i="225"/>
  <c r="J7" i="225"/>
  <c r="J6" i="225"/>
  <c r="I23" i="225"/>
  <c r="I18" i="225"/>
  <c r="I11" i="225"/>
  <c r="I5" i="225"/>
  <c r="I10" i="225" l="1"/>
  <c r="C154" i="228"/>
  <c r="D154" i="228"/>
  <c r="E154" i="228"/>
  <c r="F154" i="228"/>
  <c r="G154" i="228"/>
  <c r="H154" i="228"/>
  <c r="F9" i="232" l="1"/>
  <c r="F6" i="232" s="1"/>
  <c r="D9" i="232"/>
  <c r="D6" i="232" s="1"/>
  <c r="D26" i="232" s="1"/>
  <c r="D32" i="232" s="1"/>
  <c r="C9" i="232"/>
  <c r="C6" i="232" s="1"/>
  <c r="D16" i="232"/>
  <c r="C16" i="232"/>
  <c r="B3" i="232"/>
  <c r="D32" i="231"/>
  <c r="C32" i="231"/>
  <c r="F22" i="231"/>
  <c r="F19" i="231" s="1"/>
  <c r="F18" i="231" s="1"/>
  <c r="D22" i="231"/>
  <c r="D19" i="231" s="1"/>
  <c r="C22" i="231"/>
  <c r="C19" i="231"/>
  <c r="D7" i="231"/>
  <c r="C7" i="231"/>
  <c r="C6" i="231" s="1"/>
  <c r="D1" i="231"/>
  <c r="C26" i="232" l="1"/>
  <c r="C32" i="232" s="1"/>
  <c r="C37" i="232"/>
  <c r="C34" i="232" s="1"/>
  <c r="D37" i="232"/>
  <c r="D34" i="232" s="1"/>
  <c r="D31" i="231"/>
  <c r="C31" i="231"/>
  <c r="D6" i="231"/>
  <c r="C18" i="231"/>
  <c r="C30" i="231" s="1"/>
  <c r="C37" i="231" s="1"/>
  <c r="C34" i="231" s="1"/>
  <c r="D18" i="231"/>
  <c r="D30" i="231" l="1"/>
  <c r="D37" i="231" s="1"/>
  <c r="D34" i="231" s="1"/>
  <c r="H50" i="228" l="1"/>
  <c r="G50" i="228"/>
  <c r="G48" i="228" s="1"/>
  <c r="G47" i="228" s="1"/>
  <c r="F50" i="228"/>
  <c r="F48" i="228" s="1"/>
  <c r="F47" i="228" s="1"/>
  <c r="E50" i="228"/>
  <c r="E48" i="228" s="1"/>
  <c r="E47" i="228" s="1"/>
  <c r="D50" i="228"/>
  <c r="D48" i="228" s="1"/>
  <c r="C50" i="228"/>
  <c r="C48" i="228" s="1"/>
  <c r="C47" i="228" s="1"/>
  <c r="H48" i="228"/>
  <c r="H31" i="228"/>
  <c r="H30" i="228" s="1"/>
  <c r="G31" i="228"/>
  <c r="G30" i="228" s="1"/>
  <c r="F31" i="228"/>
  <c r="F30" i="228"/>
  <c r="E31" i="228"/>
  <c r="D31" i="228"/>
  <c r="E30" i="228"/>
  <c r="D30" i="228"/>
  <c r="H17" i="228"/>
  <c r="H8" i="228"/>
  <c r="H6" i="228" s="1"/>
  <c r="G17" i="228"/>
  <c r="G8" i="228"/>
  <c r="F17" i="228"/>
  <c r="E17" i="228"/>
  <c r="D17" i="228"/>
  <c r="D8" i="228"/>
  <c r="D6" i="228" s="1"/>
  <c r="F8" i="228"/>
  <c r="F6" i="228" s="1"/>
  <c r="E8" i="228"/>
  <c r="E6" i="228"/>
  <c r="C8" i="228"/>
  <c r="C6" i="228" s="1"/>
  <c r="H154" i="230"/>
  <c r="G154" i="230"/>
  <c r="F154" i="230"/>
  <c r="F153" i="230"/>
  <c r="E154" i="230"/>
  <c r="E153" i="230"/>
  <c r="D154" i="230"/>
  <c r="C154" i="230"/>
  <c r="H153" i="230"/>
  <c r="G153" i="230"/>
  <c r="D153" i="230"/>
  <c r="C153" i="230"/>
  <c r="H149" i="230"/>
  <c r="G149" i="230"/>
  <c r="F149" i="230"/>
  <c r="E149" i="230"/>
  <c r="D149" i="230"/>
  <c r="C149" i="230"/>
  <c r="H148" i="230"/>
  <c r="H129" i="230"/>
  <c r="H134" i="230"/>
  <c r="H133" i="230"/>
  <c r="H128" i="230"/>
  <c r="H161" i="230"/>
  <c r="G148" i="230"/>
  <c r="G129" i="230"/>
  <c r="G134" i="230"/>
  <c r="G133" i="230"/>
  <c r="G128" i="230"/>
  <c r="G161" i="230"/>
  <c r="D148" i="230"/>
  <c r="D129" i="230"/>
  <c r="D134" i="230"/>
  <c r="D133" i="230"/>
  <c r="D128" i="230"/>
  <c r="D161" i="230"/>
  <c r="C148" i="230"/>
  <c r="C129" i="230"/>
  <c r="C134" i="230"/>
  <c r="C133" i="230"/>
  <c r="C128" i="230"/>
  <c r="C161" i="230"/>
  <c r="F134" i="230"/>
  <c r="F133" i="230"/>
  <c r="E134" i="230"/>
  <c r="E133" i="230"/>
  <c r="F129" i="230"/>
  <c r="E129" i="230"/>
  <c r="L127" i="230"/>
  <c r="J127" i="230"/>
  <c r="H127" i="230"/>
  <c r="G127" i="230"/>
  <c r="F127" i="230"/>
  <c r="E127" i="230"/>
  <c r="D127" i="230"/>
  <c r="C127" i="230"/>
  <c r="H115" i="230"/>
  <c r="G115" i="230"/>
  <c r="F115" i="230"/>
  <c r="E115" i="230"/>
  <c r="D115" i="230"/>
  <c r="C115" i="230"/>
  <c r="H111" i="230"/>
  <c r="G111" i="230"/>
  <c r="F111" i="230"/>
  <c r="E111" i="230"/>
  <c r="D111" i="230"/>
  <c r="C111" i="230"/>
  <c r="H105" i="230"/>
  <c r="G105" i="230"/>
  <c r="F105" i="230"/>
  <c r="F104" i="230"/>
  <c r="E105" i="230"/>
  <c r="E104" i="230"/>
  <c r="D105" i="230"/>
  <c r="C105" i="230"/>
  <c r="H104" i="230"/>
  <c r="G104" i="230"/>
  <c r="D104" i="230"/>
  <c r="C104" i="230"/>
  <c r="H99" i="230"/>
  <c r="G99" i="230"/>
  <c r="F99" i="230"/>
  <c r="E99" i="230"/>
  <c r="E98" i="230"/>
  <c r="D99" i="230"/>
  <c r="C99" i="230"/>
  <c r="H98" i="230"/>
  <c r="H69" i="230"/>
  <c r="H75" i="230"/>
  <c r="H81" i="230"/>
  <c r="H74" i="230"/>
  <c r="H85" i="230"/>
  <c r="H68" i="230"/>
  <c r="H123" i="230"/>
  <c r="G98" i="230"/>
  <c r="G69" i="230"/>
  <c r="G75" i="230"/>
  <c r="G81" i="230"/>
  <c r="G74" i="230"/>
  <c r="G85" i="230"/>
  <c r="G68" i="230"/>
  <c r="G123" i="230"/>
  <c r="D98" i="230"/>
  <c r="D69" i="230"/>
  <c r="D75" i="230"/>
  <c r="D81" i="230"/>
  <c r="D74" i="230"/>
  <c r="D85" i="230"/>
  <c r="D68" i="230"/>
  <c r="D123" i="230"/>
  <c r="C98" i="230"/>
  <c r="C69" i="230"/>
  <c r="C75" i="230"/>
  <c r="C81" i="230"/>
  <c r="C74" i="230"/>
  <c r="C85" i="230"/>
  <c r="C68" i="230"/>
  <c r="C123" i="230"/>
  <c r="L97" i="230"/>
  <c r="J97" i="230"/>
  <c r="H97" i="230"/>
  <c r="G97" i="230"/>
  <c r="F97" i="230"/>
  <c r="E97" i="230"/>
  <c r="D97" i="230"/>
  <c r="C97" i="230"/>
  <c r="F85" i="230"/>
  <c r="E85" i="230"/>
  <c r="F81" i="230"/>
  <c r="E81" i="230"/>
  <c r="F75" i="230"/>
  <c r="F74" i="230"/>
  <c r="E75" i="230"/>
  <c r="E74" i="230"/>
  <c r="F69" i="230"/>
  <c r="E69" i="230"/>
  <c r="L67" i="230"/>
  <c r="J67" i="230"/>
  <c r="H67" i="230"/>
  <c r="G67" i="230"/>
  <c r="F67" i="230"/>
  <c r="E67" i="230"/>
  <c r="D67" i="230"/>
  <c r="C67" i="230"/>
  <c r="H53" i="230"/>
  <c r="G53" i="230"/>
  <c r="F53" i="230"/>
  <c r="E53" i="230"/>
  <c r="D53" i="230"/>
  <c r="C53" i="230"/>
  <c r="H44" i="230"/>
  <c r="G44" i="230"/>
  <c r="F44" i="230"/>
  <c r="F43" i="230"/>
  <c r="E44" i="230"/>
  <c r="E43" i="230"/>
  <c r="D44" i="230"/>
  <c r="C44" i="230"/>
  <c r="H43" i="230"/>
  <c r="G43" i="230"/>
  <c r="D43" i="230"/>
  <c r="C43" i="230"/>
  <c r="H38" i="230"/>
  <c r="G38" i="230"/>
  <c r="F38" i="230"/>
  <c r="F37" i="230"/>
  <c r="F35" i="230"/>
  <c r="F34" i="230"/>
  <c r="F8" i="230"/>
  <c r="F14" i="230"/>
  <c r="F6" i="230"/>
  <c r="F27" i="230"/>
  <c r="F26" i="230"/>
  <c r="F5" i="230"/>
  <c r="F65" i="230"/>
  <c r="E38" i="230"/>
  <c r="E37" i="230"/>
  <c r="E35" i="230"/>
  <c r="E34" i="230"/>
  <c r="E8" i="230"/>
  <c r="E14" i="230"/>
  <c r="E6" i="230"/>
  <c r="E27" i="230"/>
  <c r="E26" i="230"/>
  <c r="E5" i="230"/>
  <c r="E65" i="230"/>
  <c r="D38" i="230"/>
  <c r="C38" i="230"/>
  <c r="H37" i="230"/>
  <c r="H35" i="230"/>
  <c r="H34" i="230"/>
  <c r="G37" i="230"/>
  <c r="G35" i="230"/>
  <c r="G34" i="230"/>
  <c r="D37" i="230"/>
  <c r="D35" i="230"/>
  <c r="D34" i="230"/>
  <c r="C37" i="230"/>
  <c r="C35" i="230"/>
  <c r="C34" i="230"/>
  <c r="L33" i="230"/>
  <c r="J33" i="230"/>
  <c r="H33" i="230"/>
  <c r="G33" i="230"/>
  <c r="F33" i="230"/>
  <c r="E33" i="230"/>
  <c r="D33" i="230"/>
  <c r="C33" i="230"/>
  <c r="H27" i="230"/>
  <c r="G27" i="230"/>
  <c r="D27" i="230"/>
  <c r="C27" i="230"/>
  <c r="H26" i="230"/>
  <c r="G26" i="230"/>
  <c r="D26" i="230"/>
  <c r="C26" i="230"/>
  <c r="H14" i="230"/>
  <c r="G14" i="230"/>
  <c r="D14" i="230"/>
  <c r="C14" i="230"/>
  <c r="H8" i="230"/>
  <c r="H6" i="230"/>
  <c r="H5" i="230"/>
  <c r="G8" i="230"/>
  <c r="G6" i="230"/>
  <c r="G5" i="230"/>
  <c r="D8" i="230"/>
  <c r="D6" i="230"/>
  <c r="D5" i="230"/>
  <c r="C8" i="230"/>
  <c r="C6" i="230"/>
  <c r="C5" i="230"/>
  <c r="B3" i="230"/>
  <c r="E128" i="230"/>
  <c r="E148" i="230"/>
  <c r="E161" i="230"/>
  <c r="G65" i="230"/>
  <c r="G125" i="230"/>
  <c r="G163" i="230"/>
  <c r="H65" i="230"/>
  <c r="H125" i="230"/>
  <c r="H163" i="230"/>
  <c r="C65" i="230"/>
  <c r="C125" i="230"/>
  <c r="C163" i="230"/>
  <c r="E68" i="230"/>
  <c r="E123" i="230"/>
  <c r="E125" i="230"/>
  <c r="E163" i="230"/>
  <c r="D65" i="230"/>
  <c r="D125" i="230"/>
  <c r="D163" i="230"/>
  <c r="F68" i="230"/>
  <c r="F98" i="230"/>
  <c r="F123" i="230"/>
  <c r="F125" i="230"/>
  <c r="F148" i="230"/>
  <c r="F128" i="230"/>
  <c r="F161" i="230"/>
  <c r="F163" i="230"/>
  <c r="B3" i="200"/>
  <c r="H161" i="228"/>
  <c r="H160" i="228" s="1"/>
  <c r="H169" i="228" s="1"/>
  <c r="G161" i="228"/>
  <c r="G160" i="228" s="1"/>
  <c r="F161" i="228"/>
  <c r="F160" i="228" s="1"/>
  <c r="E161" i="228"/>
  <c r="E160" i="228"/>
  <c r="D161" i="228"/>
  <c r="D160" i="228" s="1"/>
  <c r="H156" i="228"/>
  <c r="G156" i="228"/>
  <c r="F156" i="228"/>
  <c r="E156" i="228"/>
  <c r="D156" i="228"/>
  <c r="C161" i="228"/>
  <c r="C160" i="228" s="1"/>
  <c r="C169" i="228" s="1"/>
  <c r="H139" i="228"/>
  <c r="H138" i="228"/>
  <c r="H134" i="228"/>
  <c r="G139" i="228"/>
  <c r="F139" i="228"/>
  <c r="F138" i="228" s="1"/>
  <c r="E139" i="228"/>
  <c r="E138" i="228" s="1"/>
  <c r="D139" i="228"/>
  <c r="D138" i="228" s="1"/>
  <c r="D134" i="228"/>
  <c r="G138" i="228"/>
  <c r="G134" i="228"/>
  <c r="F134" i="228"/>
  <c r="E134" i="228"/>
  <c r="C139" i="228"/>
  <c r="C138" i="228"/>
  <c r="C134" i="228"/>
  <c r="C156" i="228"/>
  <c r="H1" i="228"/>
  <c r="C17" i="228"/>
  <c r="C31" i="228"/>
  <c r="C30" i="228" s="1"/>
  <c r="C37" i="228"/>
  <c r="D37" i="228"/>
  <c r="E37" i="228"/>
  <c r="F37" i="228"/>
  <c r="G37" i="228"/>
  <c r="H37" i="228"/>
  <c r="C42" i="228"/>
  <c r="C41" i="228" s="1"/>
  <c r="C39" i="228" s="1"/>
  <c r="D42" i="228"/>
  <c r="D41" i="228" s="1"/>
  <c r="E42" i="228"/>
  <c r="E41" i="228" s="1"/>
  <c r="F42" i="228"/>
  <c r="F41" i="228" s="1"/>
  <c r="G42" i="228"/>
  <c r="G41" i="228" s="1"/>
  <c r="H42" i="228"/>
  <c r="H41" i="228" s="1"/>
  <c r="C57" i="228"/>
  <c r="D57" i="228"/>
  <c r="E57" i="228"/>
  <c r="F57" i="228"/>
  <c r="G57" i="228"/>
  <c r="H57" i="228"/>
  <c r="H47" i="228" s="1"/>
  <c r="C71" i="228"/>
  <c r="D71" i="228"/>
  <c r="E71" i="228"/>
  <c r="F71" i="228"/>
  <c r="G71" i="228"/>
  <c r="H71" i="228"/>
  <c r="C73" i="228"/>
  <c r="D73" i="228"/>
  <c r="E73" i="228"/>
  <c r="F73" i="228"/>
  <c r="G73" i="228"/>
  <c r="H73" i="228"/>
  <c r="C79" i="228"/>
  <c r="C78" i="228" s="1"/>
  <c r="D79" i="228"/>
  <c r="D78" i="228" s="1"/>
  <c r="E79" i="228"/>
  <c r="F79" i="228"/>
  <c r="F78" i="228" s="1"/>
  <c r="G79" i="228"/>
  <c r="G78" i="228" s="1"/>
  <c r="H79" i="228"/>
  <c r="C85" i="228"/>
  <c r="D85" i="228"/>
  <c r="E85" i="228"/>
  <c r="F85" i="228"/>
  <c r="G85" i="228"/>
  <c r="H85" i="228"/>
  <c r="C89" i="228"/>
  <c r="D89" i="228"/>
  <c r="D104" i="228"/>
  <c r="D110" i="228"/>
  <c r="D116" i="228"/>
  <c r="D120" i="228"/>
  <c r="E89" i="228"/>
  <c r="E78" i="228"/>
  <c r="E104" i="228"/>
  <c r="E110" i="228"/>
  <c r="E116" i="228"/>
  <c r="E109" i="228" s="1"/>
  <c r="E120" i="228"/>
  <c r="F89" i="228"/>
  <c r="G89" i="228"/>
  <c r="H89" i="228"/>
  <c r="H78" i="228"/>
  <c r="H104" i="228"/>
  <c r="H110" i="228"/>
  <c r="H116" i="228"/>
  <c r="H109" i="228" s="1"/>
  <c r="H120" i="228"/>
  <c r="C102" i="228"/>
  <c r="D102" i="228"/>
  <c r="E102" i="228"/>
  <c r="F102" i="228"/>
  <c r="G102" i="228"/>
  <c r="H102" i="228"/>
  <c r="C104" i="228"/>
  <c r="F104" i="228"/>
  <c r="G104" i="228"/>
  <c r="C110" i="228"/>
  <c r="F110" i="228"/>
  <c r="G110" i="228"/>
  <c r="G109" i="228" s="1"/>
  <c r="G128" i="228" s="1"/>
  <c r="C116" i="228"/>
  <c r="F116" i="228"/>
  <c r="G116" i="228"/>
  <c r="C120" i="228"/>
  <c r="F120" i="228"/>
  <c r="G120" i="228"/>
  <c r="C132" i="228"/>
  <c r="D132" i="228"/>
  <c r="E132" i="228"/>
  <c r="F132" i="228"/>
  <c r="G132" i="228"/>
  <c r="H132" i="228"/>
  <c r="H130" i="214"/>
  <c r="G130" i="214"/>
  <c r="F130" i="214"/>
  <c r="E130" i="214"/>
  <c r="D130" i="214"/>
  <c r="C130" i="214"/>
  <c r="H99" i="214"/>
  <c r="G99" i="214"/>
  <c r="F99" i="214"/>
  <c r="E99" i="214"/>
  <c r="D99" i="214"/>
  <c r="C99" i="214"/>
  <c r="H68" i="214"/>
  <c r="G68" i="214"/>
  <c r="F68" i="214"/>
  <c r="E68" i="214"/>
  <c r="D68" i="214"/>
  <c r="C68" i="214"/>
  <c r="H33" i="214"/>
  <c r="G33" i="214"/>
  <c r="F33" i="214"/>
  <c r="E33" i="214"/>
  <c r="D33" i="214"/>
  <c r="C33" i="214"/>
  <c r="D33" i="82"/>
  <c r="C33" i="82"/>
  <c r="D61" i="81"/>
  <c r="D60" i="81"/>
  <c r="C61" i="81"/>
  <c r="C60" i="81"/>
  <c r="H32" i="220"/>
  <c r="E32" i="220"/>
  <c r="H28" i="220"/>
  <c r="E28" i="220"/>
  <c r="G18" i="220"/>
  <c r="F18" i="220"/>
  <c r="H18" i="220"/>
  <c r="D18" i="220"/>
  <c r="C18" i="220"/>
  <c r="E18" i="220"/>
  <c r="G14" i="220"/>
  <c r="F14" i="220"/>
  <c r="H14" i="220"/>
  <c r="D14" i="220"/>
  <c r="C14" i="220"/>
  <c r="E14" i="220"/>
  <c r="G10" i="220"/>
  <c r="F10" i="220"/>
  <c r="H10" i="220"/>
  <c r="D10" i="220"/>
  <c r="C10" i="220"/>
  <c r="E10" i="220"/>
  <c r="G6" i="220"/>
  <c r="F6" i="220"/>
  <c r="H6" i="220"/>
  <c r="D6" i="220"/>
  <c r="C6" i="220"/>
  <c r="E6" i="220"/>
  <c r="H68" i="212"/>
  <c r="E68" i="212"/>
  <c r="H64" i="212"/>
  <c r="E64" i="212"/>
  <c r="H13" i="212"/>
  <c r="E13" i="212"/>
  <c r="I13" i="223"/>
  <c r="D14" i="223"/>
  <c r="D13" i="223"/>
  <c r="D12" i="223"/>
  <c r="D7" i="223"/>
  <c r="D6" i="223"/>
  <c r="J18" i="219"/>
  <c r="I18" i="219"/>
  <c r="K18" i="219"/>
  <c r="G18" i="219"/>
  <c r="F18" i="219"/>
  <c r="H18" i="219"/>
  <c r="D18" i="219"/>
  <c r="C18" i="219"/>
  <c r="E18" i="219"/>
  <c r="J14" i="219"/>
  <c r="I14" i="219"/>
  <c r="K14" i="219"/>
  <c r="G14" i="219"/>
  <c r="F14" i="219"/>
  <c r="H14" i="219"/>
  <c r="D14" i="219"/>
  <c r="C14" i="219"/>
  <c r="E14" i="219"/>
  <c r="J10" i="219"/>
  <c r="I10" i="219"/>
  <c r="K10" i="219"/>
  <c r="G10" i="219"/>
  <c r="F10" i="219"/>
  <c r="H10" i="219"/>
  <c r="D10" i="219"/>
  <c r="C10" i="219"/>
  <c r="E10" i="219"/>
  <c r="J6" i="219"/>
  <c r="I6" i="219"/>
  <c r="K6" i="219"/>
  <c r="G6" i="219"/>
  <c r="F6" i="219"/>
  <c r="H6" i="219"/>
  <c r="D6" i="219"/>
  <c r="C6" i="219"/>
  <c r="E6" i="219"/>
  <c r="K32" i="219"/>
  <c r="H32" i="219"/>
  <c r="E32" i="219"/>
  <c r="K28" i="219"/>
  <c r="H28" i="219"/>
  <c r="E28" i="219"/>
  <c r="K68" i="200"/>
  <c r="H68" i="200"/>
  <c r="E68" i="200"/>
  <c r="J62" i="200"/>
  <c r="I62" i="200"/>
  <c r="G62" i="200"/>
  <c r="F62" i="200"/>
  <c r="D62" i="200"/>
  <c r="C62" i="200"/>
  <c r="E64" i="200"/>
  <c r="H64" i="200"/>
  <c r="K64" i="200"/>
  <c r="E13" i="200"/>
  <c r="H13" i="200"/>
  <c r="K13" i="200"/>
  <c r="E30" i="224"/>
  <c r="E64" i="224" s="1"/>
  <c r="D30" i="224"/>
  <c r="D64" i="224" s="1"/>
  <c r="H23" i="225"/>
  <c r="G23" i="225"/>
  <c r="F23" i="225"/>
  <c r="E23" i="225"/>
  <c r="D23" i="225"/>
  <c r="C23" i="225"/>
  <c r="H18" i="225"/>
  <c r="G18" i="225"/>
  <c r="F18" i="225"/>
  <c r="E18" i="225"/>
  <c r="D18" i="225"/>
  <c r="C18" i="225"/>
  <c r="H11" i="225"/>
  <c r="G11" i="225"/>
  <c r="F11" i="225"/>
  <c r="E11" i="225"/>
  <c r="D11" i="225"/>
  <c r="C11" i="225"/>
  <c r="H5" i="225"/>
  <c r="G5" i="225"/>
  <c r="F5" i="225"/>
  <c r="E5" i="225"/>
  <c r="D5" i="225"/>
  <c r="C5" i="225"/>
  <c r="H54" i="214"/>
  <c r="G54" i="214"/>
  <c r="F54" i="214"/>
  <c r="E54" i="214"/>
  <c r="D54" i="214"/>
  <c r="G44" i="214"/>
  <c r="F44" i="214"/>
  <c r="E44" i="214"/>
  <c r="D44" i="214"/>
  <c r="C44" i="214"/>
  <c r="H44" i="214"/>
  <c r="H118" i="214"/>
  <c r="G118" i="214"/>
  <c r="F118" i="214"/>
  <c r="E118" i="214"/>
  <c r="D118" i="214"/>
  <c r="C118" i="214"/>
  <c r="H135" i="214"/>
  <c r="G135" i="214"/>
  <c r="F135" i="214"/>
  <c r="E135" i="214"/>
  <c r="D135" i="214"/>
  <c r="C135" i="214"/>
  <c r="H87" i="214"/>
  <c r="G87" i="214"/>
  <c r="F87" i="214"/>
  <c r="E87" i="214"/>
  <c r="D87" i="214"/>
  <c r="C87" i="214"/>
  <c r="H34" i="227"/>
  <c r="G34" i="227"/>
  <c r="F34" i="227"/>
  <c r="E34" i="227"/>
  <c r="D34" i="227"/>
  <c r="C34" i="227"/>
  <c r="H30" i="227"/>
  <c r="G30" i="227"/>
  <c r="F30" i="227"/>
  <c r="E30" i="227"/>
  <c r="D30" i="227"/>
  <c r="C30" i="227"/>
  <c r="H26" i="227"/>
  <c r="G26" i="227"/>
  <c r="F26" i="227"/>
  <c r="E26" i="227"/>
  <c r="D26" i="227"/>
  <c r="C26" i="227"/>
  <c r="H22" i="227"/>
  <c r="G22" i="227"/>
  <c r="F22" i="227"/>
  <c r="E22" i="227"/>
  <c r="D22" i="227"/>
  <c r="C22" i="227"/>
  <c r="H16" i="227"/>
  <c r="G16" i="227"/>
  <c r="F16" i="227"/>
  <c r="E16" i="227"/>
  <c r="D16" i="227"/>
  <c r="C16" i="227"/>
  <c r="H11" i="227"/>
  <c r="G11" i="227"/>
  <c r="F11" i="227"/>
  <c r="E11" i="227"/>
  <c r="D11" i="227"/>
  <c r="C11" i="227"/>
  <c r="H6" i="227"/>
  <c r="H5" i="227"/>
  <c r="G6" i="227"/>
  <c r="F6" i="227"/>
  <c r="F5" i="227"/>
  <c r="E6" i="227"/>
  <c r="D6" i="227"/>
  <c r="D5" i="227"/>
  <c r="C6" i="227"/>
  <c r="G5" i="227"/>
  <c r="E5" i="227"/>
  <c r="C5" i="227"/>
  <c r="B3" i="227"/>
  <c r="L23" i="225"/>
  <c r="L18" i="225"/>
  <c r="L11" i="225"/>
  <c r="H17" i="226"/>
  <c r="F17" i="226"/>
  <c r="D17" i="226"/>
  <c r="H1" i="226"/>
  <c r="C17" i="226"/>
  <c r="G17" i="226"/>
  <c r="E17" i="226"/>
  <c r="J1" i="225"/>
  <c r="E38" i="224"/>
  <c r="D38" i="224"/>
  <c r="E33" i="224"/>
  <c r="E32" i="224"/>
  <c r="D33" i="224"/>
  <c r="D32" i="224"/>
  <c r="E24" i="224"/>
  <c r="D24" i="224"/>
  <c r="E22" i="224"/>
  <c r="D22" i="224"/>
  <c r="E14" i="224"/>
  <c r="E13" i="224"/>
  <c r="E12" i="224"/>
  <c r="D14" i="224"/>
  <c r="D13" i="224"/>
  <c r="E10" i="224"/>
  <c r="D10" i="224"/>
  <c r="E9" i="224"/>
  <c r="E8" i="224"/>
  <c r="D9" i="224"/>
  <c r="D8" i="224"/>
  <c r="E7" i="224"/>
  <c r="D7" i="224"/>
  <c r="E6" i="224"/>
  <c r="D6" i="224"/>
  <c r="D5" i="224"/>
  <c r="D23" i="224" s="1"/>
  <c r="D27" i="224" s="1"/>
  <c r="E1" i="224"/>
  <c r="I33" i="223"/>
  <c r="I32" i="223"/>
  <c r="H33" i="223"/>
  <c r="H32" i="223"/>
  <c r="G33" i="223"/>
  <c r="G32" i="223"/>
  <c r="F33" i="223"/>
  <c r="F32" i="223"/>
  <c r="E33" i="223"/>
  <c r="E32" i="223"/>
  <c r="D33" i="223"/>
  <c r="D32" i="223"/>
  <c r="I30" i="223"/>
  <c r="I64" i="223"/>
  <c r="H30" i="223"/>
  <c r="H64" i="223"/>
  <c r="G30" i="223"/>
  <c r="G64" i="223"/>
  <c r="F30" i="223"/>
  <c r="F64" i="223"/>
  <c r="E30" i="223"/>
  <c r="E64" i="223"/>
  <c r="D30" i="223"/>
  <c r="D64" i="223"/>
  <c r="I38" i="223"/>
  <c r="H38" i="223"/>
  <c r="G38" i="223"/>
  <c r="F38" i="223"/>
  <c r="E38" i="223"/>
  <c r="D38" i="223"/>
  <c r="I24" i="223"/>
  <c r="H24" i="223"/>
  <c r="G24" i="223"/>
  <c r="F24" i="223"/>
  <c r="E24" i="223"/>
  <c r="D24" i="223"/>
  <c r="I22" i="223"/>
  <c r="H22" i="223"/>
  <c r="G22" i="223"/>
  <c r="F22" i="223"/>
  <c r="E22" i="223"/>
  <c r="D22" i="223"/>
  <c r="I14" i="223"/>
  <c r="H14" i="223"/>
  <c r="G14" i="223"/>
  <c r="F14" i="223"/>
  <c r="E14" i="223"/>
  <c r="H13" i="223"/>
  <c r="G13" i="223"/>
  <c r="G12" i="223"/>
  <c r="F13" i="223"/>
  <c r="E13" i="223"/>
  <c r="E12" i="223"/>
  <c r="I10" i="223"/>
  <c r="H10" i="223"/>
  <c r="G10" i="223"/>
  <c r="F10" i="223"/>
  <c r="E10" i="223"/>
  <c r="I9" i="223"/>
  <c r="H9" i="223"/>
  <c r="G9" i="223"/>
  <c r="G8" i="223"/>
  <c r="F9" i="223"/>
  <c r="E9" i="223"/>
  <c r="I7" i="223"/>
  <c r="H7" i="223"/>
  <c r="G7" i="223"/>
  <c r="F7" i="223"/>
  <c r="E7" i="223"/>
  <c r="I6" i="223"/>
  <c r="H6" i="223"/>
  <c r="G6" i="223"/>
  <c r="F6" i="223"/>
  <c r="E6" i="223"/>
  <c r="I1" i="223"/>
  <c r="F5" i="223"/>
  <c r="F23" i="223"/>
  <c r="F27" i="223"/>
  <c r="H12" i="223"/>
  <c r="D8" i="223"/>
  <c r="H8" i="223"/>
  <c r="I6" i="222"/>
  <c r="J6" i="222"/>
  <c r="K6" i="222" s="1"/>
  <c r="I7" i="222"/>
  <c r="J7" i="222"/>
  <c r="K7" i="222" s="1"/>
  <c r="K8" i="222"/>
  <c r="K9" i="222"/>
  <c r="K10" i="222"/>
  <c r="K11" i="222"/>
  <c r="I6" i="220"/>
  <c r="J6" i="220"/>
  <c r="K6" i="220"/>
  <c r="K7" i="220"/>
  <c r="K8" i="220"/>
  <c r="K9" i="220"/>
  <c r="I10" i="220"/>
  <c r="J10" i="220"/>
  <c r="K10" i="220"/>
  <c r="K11" i="220"/>
  <c r="K12" i="220"/>
  <c r="K13" i="220"/>
  <c r="I14" i="220"/>
  <c r="J14" i="220"/>
  <c r="K14" i="220"/>
  <c r="K15" i="220"/>
  <c r="K16" i="220"/>
  <c r="K17" i="220"/>
  <c r="I18" i="220"/>
  <c r="J18" i="220"/>
  <c r="K18" i="220"/>
  <c r="K19" i="220"/>
  <c r="K20" i="220"/>
  <c r="K21" i="220"/>
  <c r="I22" i="220"/>
  <c r="J22" i="220"/>
  <c r="K22" i="220"/>
  <c r="K23" i="220"/>
  <c r="K24" i="220"/>
  <c r="K25" i="220"/>
  <c r="I26" i="220"/>
  <c r="J26" i="220"/>
  <c r="K26" i="220"/>
  <c r="K27" i="220"/>
  <c r="K29" i="220"/>
  <c r="I30" i="220"/>
  <c r="J30" i="220"/>
  <c r="K30" i="220"/>
  <c r="K31" i="220"/>
  <c r="K33" i="220"/>
  <c r="I7" i="212"/>
  <c r="I11" i="212"/>
  <c r="I15" i="212"/>
  <c r="I6" i="212"/>
  <c r="J7" i="212"/>
  <c r="J11" i="212"/>
  <c r="J15" i="212"/>
  <c r="J6" i="212"/>
  <c r="K6" i="212"/>
  <c r="K8" i="212"/>
  <c r="K9" i="212"/>
  <c r="K10" i="212"/>
  <c r="K11" i="212"/>
  <c r="K12" i="212"/>
  <c r="K14" i="212"/>
  <c r="K15" i="212"/>
  <c r="K16" i="212"/>
  <c r="K17" i="212"/>
  <c r="K18" i="212"/>
  <c r="I20" i="212"/>
  <c r="I24" i="212"/>
  <c r="I28" i="212"/>
  <c r="I19" i="212"/>
  <c r="J20" i="212"/>
  <c r="J24" i="212"/>
  <c r="J28" i="212"/>
  <c r="J19" i="212"/>
  <c r="K21" i="212"/>
  <c r="K22" i="212"/>
  <c r="K23" i="212"/>
  <c r="K24" i="212"/>
  <c r="K25" i="212"/>
  <c r="K26" i="212"/>
  <c r="K27" i="212"/>
  <c r="K28" i="212"/>
  <c r="K29" i="212"/>
  <c r="K30" i="212"/>
  <c r="K31" i="212"/>
  <c r="I33" i="212"/>
  <c r="I37" i="212"/>
  <c r="I41" i="212"/>
  <c r="I32" i="212"/>
  <c r="J33" i="212"/>
  <c r="K33" i="212"/>
  <c r="K34" i="212"/>
  <c r="K35" i="212"/>
  <c r="K36" i="212"/>
  <c r="J37" i="212"/>
  <c r="K37" i="212"/>
  <c r="K38" i="212"/>
  <c r="K39" i="212"/>
  <c r="K40" i="212"/>
  <c r="J41" i="212"/>
  <c r="K41" i="212"/>
  <c r="K42" i="212"/>
  <c r="K43" i="212"/>
  <c r="K44" i="212"/>
  <c r="J46" i="212"/>
  <c r="J50" i="212"/>
  <c r="J54" i="212"/>
  <c r="J45" i="212"/>
  <c r="I46" i="212"/>
  <c r="K46" i="212"/>
  <c r="K47" i="212"/>
  <c r="K48" i="212"/>
  <c r="K49" i="212"/>
  <c r="I50" i="212"/>
  <c r="I54" i="212"/>
  <c r="I45" i="212"/>
  <c r="K50" i="212"/>
  <c r="K51" i="212"/>
  <c r="K52" i="212"/>
  <c r="K53" i="212"/>
  <c r="K54" i="212"/>
  <c r="K55" i="212"/>
  <c r="K56" i="212"/>
  <c r="K57" i="212"/>
  <c r="I58" i="212"/>
  <c r="J58" i="212"/>
  <c r="K58" i="212"/>
  <c r="K59" i="212"/>
  <c r="K60" i="212"/>
  <c r="K61" i="212"/>
  <c r="I62" i="212"/>
  <c r="J62" i="212"/>
  <c r="K62" i="212"/>
  <c r="K63" i="212"/>
  <c r="K65" i="212"/>
  <c r="I66" i="212"/>
  <c r="J66" i="212"/>
  <c r="K66" i="212"/>
  <c r="K67" i="212"/>
  <c r="K69" i="212"/>
  <c r="K45" i="212"/>
  <c r="K19" i="212"/>
  <c r="J32" i="212"/>
  <c r="K32" i="212"/>
  <c r="K20" i="212"/>
  <c r="K7" i="212"/>
  <c r="C2" i="191"/>
  <c r="F1" i="221"/>
  <c r="H16" i="222"/>
  <c r="G16" i="222"/>
  <c r="F16" i="222"/>
  <c r="E16" i="222"/>
  <c r="D16" i="222"/>
  <c r="C16" i="222"/>
  <c r="H9" i="222"/>
  <c r="G9" i="222"/>
  <c r="F9" i="222"/>
  <c r="E9" i="222"/>
  <c r="D9" i="222"/>
  <c r="C9" i="222"/>
  <c r="H1" i="222"/>
  <c r="H33" i="220"/>
  <c r="E33" i="220"/>
  <c r="H31" i="220"/>
  <c r="E31" i="220"/>
  <c r="G30" i="220"/>
  <c r="F30" i="220"/>
  <c r="D30" i="220"/>
  <c r="C30" i="220"/>
  <c r="H69" i="212"/>
  <c r="E69" i="212"/>
  <c r="H67" i="212"/>
  <c r="E67" i="212"/>
  <c r="G66" i="212"/>
  <c r="F66" i="212"/>
  <c r="D66" i="212"/>
  <c r="C66" i="212"/>
  <c r="E66" i="212"/>
  <c r="K67" i="219"/>
  <c r="H67" i="219"/>
  <c r="E67" i="219"/>
  <c r="K33" i="219"/>
  <c r="H33" i="219"/>
  <c r="E33" i="219"/>
  <c r="K65" i="219"/>
  <c r="H65" i="219"/>
  <c r="E65" i="219"/>
  <c r="K31" i="219"/>
  <c r="H31" i="219"/>
  <c r="E31" i="219"/>
  <c r="J64" i="219"/>
  <c r="I64" i="219"/>
  <c r="G64" i="219"/>
  <c r="F64" i="219"/>
  <c r="D64" i="219"/>
  <c r="C64" i="219"/>
  <c r="J30" i="219"/>
  <c r="I30" i="219"/>
  <c r="G30" i="219"/>
  <c r="F30" i="219"/>
  <c r="D30" i="219"/>
  <c r="C30" i="219"/>
  <c r="J136" i="200"/>
  <c r="I136" i="200"/>
  <c r="G136" i="200"/>
  <c r="F136" i="200"/>
  <c r="D136" i="200"/>
  <c r="C136" i="200"/>
  <c r="J66" i="200"/>
  <c r="G66" i="200"/>
  <c r="F66" i="200"/>
  <c r="D66" i="200"/>
  <c r="C66" i="200"/>
  <c r="E64" i="219"/>
  <c r="H64" i="219"/>
  <c r="H30" i="220"/>
  <c r="H30" i="219"/>
  <c r="E30" i="219"/>
  <c r="E30" i="220"/>
  <c r="H66" i="212"/>
  <c r="K64" i="219"/>
  <c r="K30" i="219"/>
  <c r="I66" i="200"/>
  <c r="K135" i="200"/>
  <c r="H135" i="200"/>
  <c r="E135" i="200"/>
  <c r="K65" i="200"/>
  <c r="H65" i="200"/>
  <c r="E65" i="200"/>
  <c r="K133" i="200"/>
  <c r="H133" i="200"/>
  <c r="E133" i="200"/>
  <c r="K63" i="200"/>
  <c r="H63" i="200"/>
  <c r="E63" i="200"/>
  <c r="B3" i="220"/>
  <c r="B3" i="219"/>
  <c r="H29" i="220"/>
  <c r="E29" i="220"/>
  <c r="H27" i="220"/>
  <c r="E27" i="220"/>
  <c r="G26" i="220"/>
  <c r="F26" i="220"/>
  <c r="H26" i="220"/>
  <c r="D26" i="220"/>
  <c r="C26" i="220"/>
  <c r="E26" i="220"/>
  <c r="H25" i="220"/>
  <c r="E25" i="220"/>
  <c r="H24" i="220"/>
  <c r="E24" i="220"/>
  <c r="H23" i="220"/>
  <c r="E23" i="220"/>
  <c r="G22" i="220"/>
  <c r="F22" i="220"/>
  <c r="H22" i="220"/>
  <c r="D22" i="220"/>
  <c r="C22" i="220"/>
  <c r="H21" i="220"/>
  <c r="E21" i="220"/>
  <c r="H20" i="220"/>
  <c r="E20" i="220"/>
  <c r="H19" i="220"/>
  <c r="E19" i="220"/>
  <c r="H17" i="220"/>
  <c r="E17" i="220"/>
  <c r="H16" i="220"/>
  <c r="E16" i="220"/>
  <c r="H15" i="220"/>
  <c r="E15" i="220"/>
  <c r="H13" i="220"/>
  <c r="E13" i="220"/>
  <c r="H12" i="220"/>
  <c r="E12" i="220"/>
  <c r="H11" i="220"/>
  <c r="E11" i="220"/>
  <c r="H9" i="220"/>
  <c r="E9" i="220"/>
  <c r="H8" i="220"/>
  <c r="E8" i="220"/>
  <c r="H7" i="220"/>
  <c r="E7" i="220"/>
  <c r="E22" i="220"/>
  <c r="K63" i="219"/>
  <c r="H63" i="219"/>
  <c r="E63" i="219"/>
  <c r="K29" i="219"/>
  <c r="H29" i="219"/>
  <c r="E29" i="219"/>
  <c r="K61" i="219"/>
  <c r="H61" i="219"/>
  <c r="E61" i="219"/>
  <c r="K27" i="219"/>
  <c r="H27" i="219"/>
  <c r="E27" i="219"/>
  <c r="J60" i="219"/>
  <c r="I60" i="219"/>
  <c r="G60" i="219"/>
  <c r="F60" i="219"/>
  <c r="D60" i="219"/>
  <c r="C60" i="219"/>
  <c r="J26" i="219"/>
  <c r="I26" i="219"/>
  <c r="G26" i="219"/>
  <c r="F26" i="219"/>
  <c r="D26" i="219"/>
  <c r="C26" i="219"/>
  <c r="K59" i="219"/>
  <c r="H59" i="219"/>
  <c r="E59" i="219"/>
  <c r="K25" i="219"/>
  <c r="H25" i="219"/>
  <c r="E25" i="219"/>
  <c r="K58" i="219"/>
  <c r="H58" i="219"/>
  <c r="E58" i="219"/>
  <c r="K24" i="219"/>
  <c r="H24" i="219"/>
  <c r="E24" i="219"/>
  <c r="K57" i="219"/>
  <c r="H57" i="219"/>
  <c r="E57" i="219"/>
  <c r="K23" i="219"/>
  <c r="H23" i="219"/>
  <c r="E23" i="219"/>
  <c r="J56" i="219"/>
  <c r="I56" i="219"/>
  <c r="G56" i="219"/>
  <c r="F56" i="219"/>
  <c r="D56" i="219"/>
  <c r="C56" i="219"/>
  <c r="J22" i="219"/>
  <c r="I22" i="219"/>
  <c r="G22" i="219"/>
  <c r="F22" i="219"/>
  <c r="D22" i="219"/>
  <c r="C22" i="219"/>
  <c r="K55" i="219"/>
  <c r="K21" i="219"/>
  <c r="H21" i="219"/>
  <c r="E21" i="219"/>
  <c r="K54" i="219"/>
  <c r="K20" i="219"/>
  <c r="H20" i="219"/>
  <c r="E20" i="219"/>
  <c r="K53" i="219"/>
  <c r="K19" i="219"/>
  <c r="H19" i="219"/>
  <c r="E19" i="219"/>
  <c r="E52" i="219"/>
  <c r="G52" i="219"/>
  <c r="F52" i="219"/>
  <c r="D52" i="219"/>
  <c r="C52" i="219"/>
  <c r="K51" i="219"/>
  <c r="K17" i="219"/>
  <c r="H17" i="219"/>
  <c r="E17" i="219"/>
  <c r="K50" i="219"/>
  <c r="K16" i="219"/>
  <c r="H16" i="219"/>
  <c r="E16" i="219"/>
  <c r="K49" i="219"/>
  <c r="K15" i="219"/>
  <c r="H15" i="219"/>
  <c r="E15" i="219"/>
  <c r="G48" i="219"/>
  <c r="F48" i="219"/>
  <c r="D48" i="219"/>
  <c r="C48" i="219"/>
  <c r="K47" i="219"/>
  <c r="K13" i="219"/>
  <c r="H13" i="219"/>
  <c r="E13" i="219"/>
  <c r="K46" i="219"/>
  <c r="K12" i="219"/>
  <c r="H12" i="219"/>
  <c r="E12" i="219"/>
  <c r="K45" i="219"/>
  <c r="K11" i="219"/>
  <c r="H11" i="219"/>
  <c r="E11" i="219"/>
  <c r="G44" i="219"/>
  <c r="F44" i="219"/>
  <c r="D44" i="219"/>
  <c r="C44" i="219"/>
  <c r="K43" i="219"/>
  <c r="K9" i="219"/>
  <c r="H9" i="219"/>
  <c r="E9" i="219"/>
  <c r="K42" i="219"/>
  <c r="K8" i="219"/>
  <c r="H8" i="219"/>
  <c r="E8" i="219"/>
  <c r="K41" i="219"/>
  <c r="K7" i="219"/>
  <c r="H7" i="219"/>
  <c r="E7" i="219"/>
  <c r="H40" i="219"/>
  <c r="G40" i="219"/>
  <c r="F40" i="219"/>
  <c r="D40" i="219"/>
  <c r="C40" i="219"/>
  <c r="E66" i="200"/>
  <c r="K66" i="200"/>
  <c r="H66" i="200"/>
  <c r="E136" i="200"/>
  <c r="H136" i="200"/>
  <c r="K136" i="200"/>
  <c r="K26" i="219"/>
  <c r="E48" i="219"/>
  <c r="K22" i="219"/>
  <c r="H22" i="219"/>
  <c r="K56" i="219"/>
  <c r="H60" i="219"/>
  <c r="E22" i="219"/>
  <c r="E60" i="219"/>
  <c r="K48" i="219"/>
  <c r="H52" i="219"/>
  <c r="H56" i="219"/>
  <c r="H26" i="219"/>
  <c r="E56" i="219"/>
  <c r="E26" i="219"/>
  <c r="E40" i="219"/>
  <c r="H44" i="219"/>
  <c r="K60" i="219"/>
  <c r="H48" i="219"/>
  <c r="E44" i="219"/>
  <c r="K40" i="219"/>
  <c r="B3" i="214"/>
  <c r="B3" i="82"/>
  <c r="D1" i="81"/>
  <c r="B3" i="212"/>
  <c r="H60" i="212"/>
  <c r="E60" i="212"/>
  <c r="H56" i="212"/>
  <c r="E56" i="212"/>
  <c r="H52" i="212"/>
  <c r="E52" i="212"/>
  <c r="H48" i="212"/>
  <c r="E48" i="212"/>
  <c r="H43" i="212"/>
  <c r="E43" i="212"/>
  <c r="H39" i="212"/>
  <c r="E39" i="212"/>
  <c r="H35" i="212"/>
  <c r="E35" i="212"/>
  <c r="H30" i="212"/>
  <c r="E30" i="212"/>
  <c r="H26" i="212"/>
  <c r="E26" i="212"/>
  <c r="H22" i="212"/>
  <c r="E22" i="212"/>
  <c r="H17" i="212"/>
  <c r="E17" i="212"/>
  <c r="H9" i="212"/>
  <c r="E9" i="212"/>
  <c r="K113" i="200"/>
  <c r="K43" i="200"/>
  <c r="H43" i="200"/>
  <c r="E43" i="200"/>
  <c r="K96" i="200"/>
  <c r="K26" i="200"/>
  <c r="H26" i="200"/>
  <c r="E26" i="200"/>
  <c r="K130" i="200"/>
  <c r="H130" i="200"/>
  <c r="E130" i="200"/>
  <c r="K60" i="200"/>
  <c r="H60" i="200"/>
  <c r="E60" i="200"/>
  <c r="E61" i="200"/>
  <c r="H61" i="200"/>
  <c r="K61" i="200"/>
  <c r="E131" i="200"/>
  <c r="H131" i="200"/>
  <c r="K131" i="200"/>
  <c r="K126" i="200"/>
  <c r="K56" i="200"/>
  <c r="H56" i="200"/>
  <c r="E56" i="200"/>
  <c r="K122" i="200"/>
  <c r="K52" i="200"/>
  <c r="H52" i="200"/>
  <c r="E52" i="200"/>
  <c r="K118" i="200"/>
  <c r="K48" i="200"/>
  <c r="H48" i="200"/>
  <c r="E48" i="200"/>
  <c r="K109" i="200"/>
  <c r="K39" i="200"/>
  <c r="H39" i="200"/>
  <c r="E39" i="200"/>
  <c r="K105" i="200"/>
  <c r="K35" i="200"/>
  <c r="H35" i="200"/>
  <c r="E35" i="200"/>
  <c r="K100" i="200"/>
  <c r="K30" i="200"/>
  <c r="H30" i="200"/>
  <c r="E30" i="200"/>
  <c r="K92" i="200"/>
  <c r="K22" i="200"/>
  <c r="H22" i="200"/>
  <c r="E22" i="200"/>
  <c r="K87" i="200"/>
  <c r="K17" i="200"/>
  <c r="H17" i="200"/>
  <c r="E17" i="200"/>
  <c r="K79" i="200"/>
  <c r="K9" i="200"/>
  <c r="H9" i="200"/>
  <c r="E9" i="200"/>
  <c r="K52" i="219"/>
  <c r="K44" i="219"/>
  <c r="W37" i="218"/>
  <c r="T37" i="218"/>
  <c r="Q37" i="218"/>
  <c r="Q35" i="218"/>
  <c r="N37" i="218"/>
  <c r="K37" i="218"/>
  <c r="H37" i="218"/>
  <c r="E37" i="218"/>
  <c r="W36" i="218"/>
  <c r="T36" i="218"/>
  <c r="Q36" i="218"/>
  <c r="N36" i="218"/>
  <c r="K36" i="218"/>
  <c r="H36" i="218"/>
  <c r="E36" i="218"/>
  <c r="V35" i="218"/>
  <c r="U35" i="218"/>
  <c r="W35" i="218"/>
  <c r="S35" i="218"/>
  <c r="R35" i="218"/>
  <c r="T35" i="218"/>
  <c r="P35" i="218"/>
  <c r="O35" i="218"/>
  <c r="N35" i="218"/>
  <c r="M35" i="218"/>
  <c r="L35" i="218"/>
  <c r="J35" i="218"/>
  <c r="I35" i="218"/>
  <c r="G35" i="218"/>
  <c r="F35" i="218"/>
  <c r="D35" i="218"/>
  <c r="C35" i="218"/>
  <c r="W34" i="218"/>
  <c r="T34" i="218"/>
  <c r="Q34" i="218"/>
  <c r="N34" i="218"/>
  <c r="K34" i="218"/>
  <c r="H34" i="218"/>
  <c r="E34" i="218"/>
  <c r="W33" i="218"/>
  <c r="T33" i="218"/>
  <c r="Q33" i="218"/>
  <c r="N33" i="218"/>
  <c r="K33" i="218"/>
  <c r="H33" i="218"/>
  <c r="E33" i="218"/>
  <c r="V32" i="218"/>
  <c r="U32" i="218"/>
  <c r="S32" i="218"/>
  <c r="R32" i="218"/>
  <c r="Q32" i="218"/>
  <c r="P32" i="218"/>
  <c r="O32" i="218"/>
  <c r="N32" i="218"/>
  <c r="M32" i="218"/>
  <c r="L32" i="218"/>
  <c r="J32" i="218"/>
  <c r="I32" i="218"/>
  <c r="G32" i="218"/>
  <c r="F32" i="218"/>
  <c r="D32" i="218"/>
  <c r="C32" i="218"/>
  <c r="E32" i="218"/>
  <c r="W31" i="218"/>
  <c r="T31" i="218"/>
  <c r="Q31" i="218"/>
  <c r="Q29" i="218"/>
  <c r="N31" i="218"/>
  <c r="K31" i="218"/>
  <c r="H31" i="218"/>
  <c r="E31" i="218"/>
  <c r="W30" i="218"/>
  <c r="T30" i="218"/>
  <c r="Q30" i="218"/>
  <c r="N30" i="218"/>
  <c r="K30" i="218"/>
  <c r="H30" i="218"/>
  <c r="E30" i="218"/>
  <c r="V29" i="218"/>
  <c r="U29" i="218"/>
  <c r="W29" i="218"/>
  <c r="S29" i="218"/>
  <c r="R29" i="218"/>
  <c r="T29" i="218"/>
  <c r="P29" i="218"/>
  <c r="O29" i="218"/>
  <c r="N29" i="218"/>
  <c r="M29" i="218"/>
  <c r="L29" i="218"/>
  <c r="J29" i="218"/>
  <c r="I29" i="218"/>
  <c r="G29" i="218"/>
  <c r="F29" i="218"/>
  <c r="H29" i="218"/>
  <c r="D29" i="218"/>
  <c r="C29" i="218"/>
  <c r="E29" i="218"/>
  <c r="W28" i="218"/>
  <c r="T28" i="218"/>
  <c r="Q28" i="218"/>
  <c r="Q26" i="218"/>
  <c r="N28" i="218"/>
  <c r="K28" i="218"/>
  <c r="H28" i="218"/>
  <c r="E28" i="218"/>
  <c r="W27" i="218"/>
  <c r="T27" i="218"/>
  <c r="Q27" i="218"/>
  <c r="N27" i="218"/>
  <c r="K27" i="218"/>
  <c r="H27" i="218"/>
  <c r="E27" i="218"/>
  <c r="V26" i="218"/>
  <c r="U26" i="218"/>
  <c r="W26" i="218"/>
  <c r="S26" i="218"/>
  <c r="R26" i="218"/>
  <c r="P26" i="218"/>
  <c r="O26" i="218"/>
  <c r="N26" i="218"/>
  <c r="M26" i="218"/>
  <c r="L26" i="218"/>
  <c r="J26" i="218"/>
  <c r="I26" i="218"/>
  <c r="K26" i="218"/>
  <c r="G26" i="218"/>
  <c r="F26" i="218"/>
  <c r="D26" i="218"/>
  <c r="C26" i="218"/>
  <c r="W25" i="218"/>
  <c r="T25" i="218"/>
  <c r="Q25" i="218"/>
  <c r="Q23" i="218"/>
  <c r="N25" i="218"/>
  <c r="N23" i="218"/>
  <c r="K25" i="218"/>
  <c r="H25" i="218"/>
  <c r="E25" i="218"/>
  <c r="W24" i="218"/>
  <c r="T24" i="218"/>
  <c r="Q24" i="218"/>
  <c r="N24" i="218"/>
  <c r="K24" i="218"/>
  <c r="H24" i="218"/>
  <c r="E24" i="218"/>
  <c r="V23" i="218"/>
  <c r="U23" i="218"/>
  <c r="S23" i="218"/>
  <c r="R23" i="218"/>
  <c r="P23" i="218"/>
  <c r="O23" i="218"/>
  <c r="M23" i="218"/>
  <c r="L23" i="218"/>
  <c r="J23" i="218"/>
  <c r="I23" i="218"/>
  <c r="K23" i="218"/>
  <c r="G23" i="218"/>
  <c r="F23" i="218"/>
  <c r="H23" i="218"/>
  <c r="D23" i="218"/>
  <c r="C23" i="218"/>
  <c r="E23" i="218"/>
  <c r="W22" i="218"/>
  <c r="T22" i="218"/>
  <c r="Q22" i="218"/>
  <c r="N22" i="218"/>
  <c r="K22" i="218"/>
  <c r="H22" i="218"/>
  <c r="E22" i="218"/>
  <c r="W21" i="218"/>
  <c r="T21" i="218"/>
  <c r="Q21" i="218"/>
  <c r="N21" i="218"/>
  <c r="K21" i="218"/>
  <c r="H21" i="218"/>
  <c r="E21" i="218"/>
  <c r="V20" i="218"/>
  <c r="U20" i="218"/>
  <c r="W20" i="218"/>
  <c r="S20" i="218"/>
  <c r="R20" i="218"/>
  <c r="T20" i="218"/>
  <c r="Q20" i="218"/>
  <c r="P20" i="218"/>
  <c r="O20" i="218"/>
  <c r="N20" i="218"/>
  <c r="M20" i="218"/>
  <c r="L20" i="218"/>
  <c r="J20" i="218"/>
  <c r="I20" i="218"/>
  <c r="K20" i="218"/>
  <c r="G20" i="218"/>
  <c r="F20" i="218"/>
  <c r="H20" i="218"/>
  <c r="D20" i="218"/>
  <c r="C20" i="218"/>
  <c r="E20" i="218"/>
  <c r="W19" i="218"/>
  <c r="T19" i="218"/>
  <c r="Q19" i="218"/>
  <c r="N19" i="218"/>
  <c r="N17" i="218"/>
  <c r="K19" i="218"/>
  <c r="H19" i="218"/>
  <c r="E19" i="218"/>
  <c r="W18" i="218"/>
  <c r="T18" i="218"/>
  <c r="Q18" i="218"/>
  <c r="N18" i="218"/>
  <c r="K18" i="218"/>
  <c r="H18" i="218"/>
  <c r="E18" i="218"/>
  <c r="V17" i="218"/>
  <c r="U17" i="218"/>
  <c r="S17" i="218"/>
  <c r="R17" i="218"/>
  <c r="T17" i="218"/>
  <c r="Q17" i="218"/>
  <c r="P17" i="218"/>
  <c r="O17" i="218"/>
  <c r="M17" i="218"/>
  <c r="L17" i="218"/>
  <c r="J17" i="218"/>
  <c r="I17" i="218"/>
  <c r="K17" i="218"/>
  <c r="G17" i="218"/>
  <c r="F17" i="218"/>
  <c r="H17" i="218"/>
  <c r="D17" i="218"/>
  <c r="C17" i="218"/>
  <c r="W16" i="218"/>
  <c r="T16" i="218"/>
  <c r="Q16" i="218"/>
  <c r="Q14" i="218"/>
  <c r="N16" i="218"/>
  <c r="K16" i="218"/>
  <c r="H16" i="218"/>
  <c r="E16" i="218"/>
  <c r="W15" i="218"/>
  <c r="T15" i="218"/>
  <c r="Q15" i="218"/>
  <c r="N15" i="218"/>
  <c r="K15" i="218"/>
  <c r="H15" i="218"/>
  <c r="E15" i="218"/>
  <c r="V14" i="218"/>
  <c r="U14" i="218"/>
  <c r="W14" i="218"/>
  <c r="S14" i="218"/>
  <c r="R14" i="218"/>
  <c r="T14" i="218"/>
  <c r="P14" i="218"/>
  <c r="O14" i="218"/>
  <c r="N14" i="218"/>
  <c r="M14" i="218"/>
  <c r="L14" i="218"/>
  <c r="J14" i="218"/>
  <c r="I14" i="218"/>
  <c r="K14" i="218"/>
  <c r="G14" i="218"/>
  <c r="F14" i="218"/>
  <c r="H14" i="218"/>
  <c r="D14" i="218"/>
  <c r="C14" i="218"/>
  <c r="E14" i="218"/>
  <c r="W13" i="218"/>
  <c r="T13" i="218"/>
  <c r="Q13" i="218"/>
  <c r="Q11" i="218"/>
  <c r="N13" i="218"/>
  <c r="K13" i="218"/>
  <c r="H13" i="218"/>
  <c r="E13" i="218"/>
  <c r="W12" i="218"/>
  <c r="T12" i="218"/>
  <c r="Q12" i="218"/>
  <c r="N12" i="218"/>
  <c r="K12" i="218"/>
  <c r="H12" i="218"/>
  <c r="E12" i="218"/>
  <c r="V11" i="218"/>
  <c r="U11" i="218"/>
  <c r="W11" i="218"/>
  <c r="S11" i="218"/>
  <c r="R11" i="218"/>
  <c r="T11" i="218"/>
  <c r="P11" i="218"/>
  <c r="O11" i="218"/>
  <c r="N11" i="218"/>
  <c r="M11" i="218"/>
  <c r="L11" i="218"/>
  <c r="J11" i="218"/>
  <c r="I11" i="218"/>
  <c r="G11" i="218"/>
  <c r="F11" i="218"/>
  <c r="D11" i="218"/>
  <c r="C11" i="218"/>
  <c r="V6" i="218"/>
  <c r="U6" i="218"/>
  <c r="W6" i="218"/>
  <c r="S6" i="218"/>
  <c r="R6" i="218"/>
  <c r="T6" i="218"/>
  <c r="Q6" i="218"/>
  <c r="P6" i="218"/>
  <c r="O6" i="218"/>
  <c r="N6" i="218"/>
  <c r="M6" i="218"/>
  <c r="L6" i="218"/>
  <c r="J6" i="218"/>
  <c r="I6" i="218"/>
  <c r="K6" i="218"/>
  <c r="G6" i="218"/>
  <c r="F6" i="218"/>
  <c r="D6" i="218"/>
  <c r="C6" i="218"/>
  <c r="S4" i="218"/>
  <c r="P4" i="218"/>
  <c r="M4" i="218"/>
  <c r="J4" i="218"/>
  <c r="G4" i="218"/>
  <c r="D4" i="218"/>
  <c r="B3" i="218"/>
  <c r="E6" i="218"/>
  <c r="H11" i="218"/>
  <c r="T23" i="218"/>
  <c r="H26" i="218"/>
  <c r="H32" i="218"/>
  <c r="W32" i="218"/>
  <c r="E35" i="218"/>
  <c r="K35" i="218"/>
  <c r="H6" i="218"/>
  <c r="E11" i="218"/>
  <c r="K11" i="218"/>
  <c r="E17" i="218"/>
  <c r="W17" i="218"/>
  <c r="W23" i="218"/>
  <c r="E26" i="218"/>
  <c r="T26" i="218"/>
  <c r="K29" i="218"/>
  <c r="K32" i="218"/>
  <c r="T32" i="218"/>
  <c r="H35" i="218"/>
  <c r="J44" i="217"/>
  <c r="I44" i="217"/>
  <c r="J31" i="217"/>
  <c r="I31" i="217"/>
  <c r="J18" i="217"/>
  <c r="I18" i="217"/>
  <c r="J5" i="217"/>
  <c r="I5" i="217"/>
  <c r="H149" i="214"/>
  <c r="G149" i="214"/>
  <c r="F149" i="214"/>
  <c r="E149" i="214"/>
  <c r="D149" i="214"/>
  <c r="C149" i="214"/>
  <c r="H113" i="214"/>
  <c r="G113" i="214"/>
  <c r="F113" i="214"/>
  <c r="E113" i="214"/>
  <c r="D113" i="214"/>
  <c r="H107" i="214"/>
  <c r="G107" i="214"/>
  <c r="F107" i="214"/>
  <c r="F106" i="214"/>
  <c r="E107" i="214"/>
  <c r="D107" i="214"/>
  <c r="H101" i="214"/>
  <c r="G101" i="214"/>
  <c r="F101" i="214"/>
  <c r="E101" i="214"/>
  <c r="D101" i="214"/>
  <c r="C54" i="214"/>
  <c r="H27" i="214"/>
  <c r="H26" i="214"/>
  <c r="G27" i="214"/>
  <c r="G26" i="214"/>
  <c r="F27" i="214"/>
  <c r="F26" i="214"/>
  <c r="E27" i="214"/>
  <c r="E26" i="214"/>
  <c r="D27" i="214"/>
  <c r="D26" i="214"/>
  <c r="C27" i="214"/>
  <c r="C26" i="214"/>
  <c r="E106" i="214"/>
  <c r="E100" i="214"/>
  <c r="F100" i="214"/>
  <c r="G106" i="214"/>
  <c r="G100" i="214"/>
  <c r="D106" i="214"/>
  <c r="D100" i="214"/>
  <c r="H106" i="214"/>
  <c r="H100" i="214"/>
  <c r="H14" i="214"/>
  <c r="G14" i="214"/>
  <c r="F14" i="214"/>
  <c r="E14" i="214"/>
  <c r="D14" i="214"/>
  <c r="C14" i="214"/>
  <c r="H152" i="214"/>
  <c r="H148" i="214"/>
  <c r="G152" i="214"/>
  <c r="G148" i="214"/>
  <c r="F152" i="214"/>
  <c r="F148" i="214"/>
  <c r="E152" i="214"/>
  <c r="E148" i="214"/>
  <c r="D152" i="214"/>
  <c r="D148" i="214"/>
  <c r="C152" i="214"/>
  <c r="C148" i="214"/>
  <c r="H132" i="214"/>
  <c r="H131" i="214"/>
  <c r="E132" i="214"/>
  <c r="E131" i="214"/>
  <c r="D132" i="214"/>
  <c r="D131" i="214"/>
  <c r="G132" i="214"/>
  <c r="G131" i="214"/>
  <c r="F132" i="214"/>
  <c r="F131" i="214"/>
  <c r="C132" i="214"/>
  <c r="C131" i="214"/>
  <c r="H82" i="214"/>
  <c r="G82" i="214"/>
  <c r="F82" i="214"/>
  <c r="E82" i="214"/>
  <c r="D82" i="214"/>
  <c r="C82" i="214"/>
  <c r="H76" i="214"/>
  <c r="G76" i="214"/>
  <c r="F76" i="214"/>
  <c r="E76" i="214"/>
  <c r="D76" i="214"/>
  <c r="C76" i="214"/>
  <c r="H70" i="214"/>
  <c r="G70" i="214"/>
  <c r="F70" i="214"/>
  <c r="E70" i="214"/>
  <c r="D70" i="214"/>
  <c r="C70" i="214"/>
  <c r="H43" i="214"/>
  <c r="G43" i="214"/>
  <c r="F43" i="214"/>
  <c r="E43" i="214"/>
  <c r="D43" i="214"/>
  <c r="C43" i="214"/>
  <c r="H38" i="214"/>
  <c r="H37" i="214"/>
  <c r="G38" i="214"/>
  <c r="G37" i="214"/>
  <c r="F38" i="214"/>
  <c r="F37" i="214"/>
  <c r="E38" i="214"/>
  <c r="E37" i="214"/>
  <c r="D38" i="214"/>
  <c r="D37" i="214"/>
  <c r="C38" i="214"/>
  <c r="C37" i="214"/>
  <c r="H8" i="214"/>
  <c r="G8" i="214"/>
  <c r="F8" i="214"/>
  <c r="E8" i="214"/>
  <c r="D8" i="214"/>
  <c r="C8" i="214"/>
  <c r="C101" i="214"/>
  <c r="C107" i="214"/>
  <c r="C113" i="214"/>
  <c r="H6" i="214"/>
  <c r="H5" i="214"/>
  <c r="F6" i="214"/>
  <c r="F5" i="214"/>
  <c r="D6" i="214"/>
  <c r="D5" i="214"/>
  <c r="E6" i="214"/>
  <c r="E5" i="214"/>
  <c r="C6" i="214"/>
  <c r="C5" i="214"/>
  <c r="G6" i="214"/>
  <c r="G5" i="214"/>
  <c r="E158" i="214"/>
  <c r="C158" i="214"/>
  <c r="G158" i="214"/>
  <c r="F158" i="214"/>
  <c r="E35" i="214"/>
  <c r="E34" i="214"/>
  <c r="D35" i="214"/>
  <c r="D34" i="214"/>
  <c r="H35" i="214"/>
  <c r="H34" i="214"/>
  <c r="D75" i="214"/>
  <c r="D69" i="214"/>
  <c r="D126" i="214"/>
  <c r="H75" i="214"/>
  <c r="H69" i="214"/>
  <c r="H126" i="214"/>
  <c r="F75" i="214"/>
  <c r="F69" i="214"/>
  <c r="F126" i="214"/>
  <c r="C75" i="214"/>
  <c r="C69" i="214"/>
  <c r="G75" i="214"/>
  <c r="G69" i="214"/>
  <c r="G126" i="214"/>
  <c r="E75" i="214"/>
  <c r="E69" i="214"/>
  <c r="E126" i="214"/>
  <c r="F35" i="214"/>
  <c r="F34" i="214"/>
  <c r="C35" i="214"/>
  <c r="C34" i="214"/>
  <c r="G35" i="214"/>
  <c r="G34" i="214"/>
  <c r="H65" i="212"/>
  <c r="E65" i="212"/>
  <c r="H63" i="212"/>
  <c r="E63" i="212"/>
  <c r="G62" i="212"/>
  <c r="F62" i="212"/>
  <c r="D62" i="212"/>
  <c r="C62" i="212"/>
  <c r="H61" i="212"/>
  <c r="E61" i="212"/>
  <c r="H59" i="212"/>
  <c r="E59" i="212"/>
  <c r="G58" i="212"/>
  <c r="F58" i="212"/>
  <c r="D58" i="212"/>
  <c r="C58" i="212"/>
  <c r="H57" i="212"/>
  <c r="E57" i="212"/>
  <c r="H55" i="212"/>
  <c r="E55" i="212"/>
  <c r="G54" i="212"/>
  <c r="F54" i="212"/>
  <c r="D54" i="212"/>
  <c r="C54" i="212"/>
  <c r="H53" i="212"/>
  <c r="E53" i="212"/>
  <c r="H51" i="212"/>
  <c r="E51" i="212"/>
  <c r="G50" i="212"/>
  <c r="F50" i="212"/>
  <c r="D50" i="212"/>
  <c r="C50" i="212"/>
  <c r="H49" i="212"/>
  <c r="E49" i="212"/>
  <c r="H47" i="212"/>
  <c r="E47" i="212"/>
  <c r="G46" i="212"/>
  <c r="F46" i="212"/>
  <c r="D46" i="212"/>
  <c r="C46" i="212"/>
  <c r="H44" i="212"/>
  <c r="E44" i="212"/>
  <c r="H42" i="212"/>
  <c r="E42" i="212"/>
  <c r="G41" i="212"/>
  <c r="F41" i="212"/>
  <c r="D41" i="212"/>
  <c r="C41" i="212"/>
  <c r="H40" i="212"/>
  <c r="E40" i="212"/>
  <c r="H38" i="212"/>
  <c r="E38" i="212"/>
  <c r="G37" i="212"/>
  <c r="F37" i="212"/>
  <c r="D37" i="212"/>
  <c r="C37" i="212"/>
  <c r="H36" i="212"/>
  <c r="E36" i="212"/>
  <c r="H34" i="212"/>
  <c r="E34" i="212"/>
  <c r="G33" i="212"/>
  <c r="F33" i="212"/>
  <c r="F32" i="212"/>
  <c r="D33" i="212"/>
  <c r="C33" i="212"/>
  <c r="H31" i="212"/>
  <c r="E31" i="212"/>
  <c r="H29" i="212"/>
  <c r="E29" i="212"/>
  <c r="G28" i="212"/>
  <c r="F28" i="212"/>
  <c r="D28" i="212"/>
  <c r="C28" i="212"/>
  <c r="H27" i="212"/>
  <c r="E27" i="212"/>
  <c r="H25" i="212"/>
  <c r="E25" i="212"/>
  <c r="G24" i="212"/>
  <c r="F24" i="212"/>
  <c r="D24" i="212"/>
  <c r="C24" i="212"/>
  <c r="H23" i="212"/>
  <c r="E23" i="212"/>
  <c r="H21" i="212"/>
  <c r="E21" i="212"/>
  <c r="G20" i="212"/>
  <c r="F20" i="212"/>
  <c r="D20" i="212"/>
  <c r="C20" i="212"/>
  <c r="H18" i="212"/>
  <c r="E18" i="212"/>
  <c r="H16" i="212"/>
  <c r="E16" i="212"/>
  <c r="G15" i="212"/>
  <c r="F15" i="212"/>
  <c r="D15" i="212"/>
  <c r="C15" i="212"/>
  <c r="H14" i="212"/>
  <c r="E14" i="212"/>
  <c r="H12" i="212"/>
  <c r="E12" i="212"/>
  <c r="G11" i="212"/>
  <c r="F11" i="212"/>
  <c r="D11" i="212"/>
  <c r="C11" i="212"/>
  <c r="H10" i="212"/>
  <c r="E10" i="212"/>
  <c r="H8" i="212"/>
  <c r="E8" i="212"/>
  <c r="G7" i="212"/>
  <c r="F7" i="212"/>
  <c r="D7" i="212"/>
  <c r="C7" i="212"/>
  <c r="C106" i="214"/>
  <c r="C100" i="214"/>
  <c r="C126" i="214"/>
  <c r="G66" i="214"/>
  <c r="G128" i="214"/>
  <c r="G160" i="214"/>
  <c r="C66" i="214"/>
  <c r="F66" i="214"/>
  <c r="F128" i="214"/>
  <c r="F160" i="214"/>
  <c r="H66" i="214"/>
  <c r="H128" i="214"/>
  <c r="D66" i="214"/>
  <c r="D128" i="214"/>
  <c r="E66" i="214"/>
  <c r="E128" i="214"/>
  <c r="E160" i="214"/>
  <c r="D158" i="214"/>
  <c r="H158" i="214"/>
  <c r="H7" i="212"/>
  <c r="E11" i="212"/>
  <c r="E24" i="212"/>
  <c r="F6" i="212"/>
  <c r="E33" i="212"/>
  <c r="E46" i="212"/>
  <c r="E54" i="212"/>
  <c r="G19" i="212"/>
  <c r="E41" i="212"/>
  <c r="E7" i="212"/>
  <c r="C19" i="212"/>
  <c r="H24" i="212"/>
  <c r="E28" i="212"/>
  <c r="H37" i="212"/>
  <c r="H58" i="212"/>
  <c r="C6" i="212"/>
  <c r="H28" i="212"/>
  <c r="H50" i="212"/>
  <c r="H11" i="212"/>
  <c r="F45" i="212"/>
  <c r="H62" i="212"/>
  <c r="H33" i="212"/>
  <c r="E37" i="212"/>
  <c r="H41" i="212"/>
  <c r="D45" i="212"/>
  <c r="G45" i="212"/>
  <c r="H54" i="212"/>
  <c r="E58" i="212"/>
  <c r="E15" i="212"/>
  <c r="E20" i="212"/>
  <c r="H15" i="212"/>
  <c r="D19" i="212"/>
  <c r="C32" i="212"/>
  <c r="C45" i="212"/>
  <c r="E50" i="212"/>
  <c r="E62" i="212"/>
  <c r="H20" i="212"/>
  <c r="G32" i="212"/>
  <c r="H32" i="212"/>
  <c r="D6" i="212"/>
  <c r="F19" i="212"/>
  <c r="D32" i="212"/>
  <c r="G6" i="212"/>
  <c r="H46" i="212"/>
  <c r="H19" i="212"/>
  <c r="D160" i="214"/>
  <c r="C128" i="214"/>
  <c r="C160" i="214"/>
  <c r="H160" i="214"/>
  <c r="E19" i="212"/>
  <c r="H6" i="212"/>
  <c r="E45" i="212"/>
  <c r="E6" i="212"/>
  <c r="H45" i="212"/>
  <c r="E32" i="212"/>
  <c r="K139" i="200"/>
  <c r="K137" i="200"/>
  <c r="J132" i="200"/>
  <c r="I132" i="200"/>
  <c r="K129" i="200"/>
  <c r="J128" i="200"/>
  <c r="I128" i="200"/>
  <c r="K69" i="200"/>
  <c r="K67" i="200"/>
  <c r="K59" i="200"/>
  <c r="J58" i="200"/>
  <c r="I58" i="200"/>
  <c r="H69" i="200"/>
  <c r="H67" i="200"/>
  <c r="H59" i="200"/>
  <c r="G58" i="200"/>
  <c r="F58" i="200"/>
  <c r="E69" i="200"/>
  <c r="E67" i="200"/>
  <c r="D58" i="200"/>
  <c r="C58" i="200"/>
  <c r="K127" i="200"/>
  <c r="K57" i="200"/>
  <c r="H57" i="200"/>
  <c r="E57" i="200"/>
  <c r="K125" i="200"/>
  <c r="K55" i="200"/>
  <c r="H55" i="200"/>
  <c r="E55" i="200"/>
  <c r="J124" i="200"/>
  <c r="I124" i="200"/>
  <c r="H124" i="200"/>
  <c r="E124" i="200"/>
  <c r="J54" i="200"/>
  <c r="I54" i="200"/>
  <c r="G54" i="200"/>
  <c r="F54" i="200"/>
  <c r="D54" i="200"/>
  <c r="C54" i="200"/>
  <c r="K123" i="200"/>
  <c r="K53" i="200"/>
  <c r="H53" i="200"/>
  <c r="E53" i="200"/>
  <c r="K121" i="200"/>
  <c r="K51" i="200"/>
  <c r="H51" i="200"/>
  <c r="E51" i="200"/>
  <c r="J120" i="200"/>
  <c r="I120" i="200"/>
  <c r="H120" i="200"/>
  <c r="E120" i="200"/>
  <c r="J50" i="200"/>
  <c r="I50" i="200"/>
  <c r="G50" i="200"/>
  <c r="F50" i="200"/>
  <c r="D50" i="200"/>
  <c r="C50" i="200"/>
  <c r="K119" i="200"/>
  <c r="K49" i="200"/>
  <c r="H49" i="200"/>
  <c r="E49" i="200"/>
  <c r="K117" i="200"/>
  <c r="K47" i="200"/>
  <c r="H47" i="200"/>
  <c r="E47" i="200"/>
  <c r="J116" i="200"/>
  <c r="I116" i="200"/>
  <c r="H116" i="200"/>
  <c r="E116" i="200"/>
  <c r="J46" i="200"/>
  <c r="I46" i="200"/>
  <c r="G46" i="200"/>
  <c r="F46" i="200"/>
  <c r="D46" i="200"/>
  <c r="C46" i="200"/>
  <c r="G115" i="200"/>
  <c r="F115" i="200"/>
  <c r="D115" i="200"/>
  <c r="C115" i="200"/>
  <c r="K114" i="200"/>
  <c r="K44" i="200"/>
  <c r="H44" i="200"/>
  <c r="E44" i="200"/>
  <c r="K112" i="200"/>
  <c r="K42" i="200"/>
  <c r="H42" i="200"/>
  <c r="E42" i="200"/>
  <c r="J111" i="200"/>
  <c r="I111" i="200"/>
  <c r="H111" i="200"/>
  <c r="E111" i="200"/>
  <c r="J41" i="200"/>
  <c r="I41" i="200"/>
  <c r="G41" i="200"/>
  <c r="F41" i="200"/>
  <c r="D41" i="200"/>
  <c r="C41" i="200"/>
  <c r="K110" i="200"/>
  <c r="K40" i="200"/>
  <c r="H40" i="200"/>
  <c r="E40" i="200"/>
  <c r="K108" i="200"/>
  <c r="K38" i="200"/>
  <c r="H38" i="200"/>
  <c r="E38" i="200"/>
  <c r="J107" i="200"/>
  <c r="I107" i="200"/>
  <c r="H107" i="200"/>
  <c r="E107" i="200"/>
  <c r="J37" i="200"/>
  <c r="I37" i="200"/>
  <c r="G37" i="200"/>
  <c r="F37" i="200"/>
  <c r="D37" i="200"/>
  <c r="C37" i="200"/>
  <c r="K106" i="200"/>
  <c r="K36" i="200"/>
  <c r="H36" i="200"/>
  <c r="E36" i="200"/>
  <c r="K104" i="200"/>
  <c r="K34" i="200"/>
  <c r="H34" i="200"/>
  <c r="E34" i="200"/>
  <c r="J103" i="200"/>
  <c r="I103" i="200"/>
  <c r="H103" i="200"/>
  <c r="E103" i="200"/>
  <c r="J33" i="200"/>
  <c r="I33" i="200"/>
  <c r="G33" i="200"/>
  <c r="F33" i="200"/>
  <c r="D33" i="200"/>
  <c r="C33" i="200"/>
  <c r="G102" i="200"/>
  <c r="F102" i="200"/>
  <c r="D102" i="200"/>
  <c r="C102" i="200"/>
  <c r="K101" i="200"/>
  <c r="K31" i="200"/>
  <c r="H31" i="200"/>
  <c r="E31" i="200"/>
  <c r="K99" i="200"/>
  <c r="K29" i="200"/>
  <c r="H29" i="200"/>
  <c r="E29" i="200"/>
  <c r="J98" i="200"/>
  <c r="I98" i="200"/>
  <c r="H98" i="200"/>
  <c r="E98" i="200"/>
  <c r="J28" i="200"/>
  <c r="I28" i="200"/>
  <c r="G28" i="200"/>
  <c r="F28" i="200"/>
  <c r="D28" i="200"/>
  <c r="C28" i="200"/>
  <c r="K97" i="200"/>
  <c r="K27" i="200"/>
  <c r="H27" i="200"/>
  <c r="E27" i="200"/>
  <c r="K95" i="200"/>
  <c r="K25" i="200"/>
  <c r="H25" i="200"/>
  <c r="E25" i="200"/>
  <c r="J94" i="200"/>
  <c r="I94" i="200"/>
  <c r="H94" i="200"/>
  <c r="E94" i="200"/>
  <c r="J24" i="200"/>
  <c r="I24" i="200"/>
  <c r="G24" i="200"/>
  <c r="F24" i="200"/>
  <c r="D24" i="200"/>
  <c r="C24" i="200"/>
  <c r="K93" i="200"/>
  <c r="K23" i="200"/>
  <c r="H23" i="200"/>
  <c r="E23" i="200"/>
  <c r="K91" i="200"/>
  <c r="K21" i="200"/>
  <c r="H21" i="200"/>
  <c r="E21" i="200"/>
  <c r="J90" i="200"/>
  <c r="I90" i="200"/>
  <c r="H90" i="200"/>
  <c r="E90" i="200"/>
  <c r="J20" i="200"/>
  <c r="I20" i="200"/>
  <c r="G20" i="200"/>
  <c r="F20" i="200"/>
  <c r="D20" i="200"/>
  <c r="C20" i="200"/>
  <c r="G89" i="200"/>
  <c r="F89" i="200"/>
  <c r="D89" i="200"/>
  <c r="C89" i="200"/>
  <c r="K88" i="200"/>
  <c r="K86" i="200"/>
  <c r="J85" i="200"/>
  <c r="I85" i="200"/>
  <c r="K84" i="200"/>
  <c r="K82" i="200"/>
  <c r="J81" i="200"/>
  <c r="I81" i="200"/>
  <c r="K80" i="200"/>
  <c r="K78" i="200"/>
  <c r="J77" i="200"/>
  <c r="I77" i="200"/>
  <c r="I76" i="200"/>
  <c r="K18" i="200"/>
  <c r="K16" i="200"/>
  <c r="J15" i="200"/>
  <c r="I15" i="200"/>
  <c r="K14" i="200"/>
  <c r="K12" i="200"/>
  <c r="J11" i="200"/>
  <c r="I11" i="200"/>
  <c r="K10" i="200"/>
  <c r="K8" i="200"/>
  <c r="J7" i="200"/>
  <c r="I7" i="200"/>
  <c r="I6" i="200"/>
  <c r="H18" i="200"/>
  <c r="H16" i="200"/>
  <c r="G15" i="200"/>
  <c r="F15" i="200"/>
  <c r="H14" i="200"/>
  <c r="H12" i="200"/>
  <c r="G11" i="200"/>
  <c r="F11" i="200"/>
  <c r="H10" i="200"/>
  <c r="H8" i="200"/>
  <c r="G7" i="200"/>
  <c r="F7" i="200"/>
  <c r="F6" i="200"/>
  <c r="E18" i="200"/>
  <c r="E16" i="200"/>
  <c r="E14" i="200"/>
  <c r="E12" i="200"/>
  <c r="E10" i="200"/>
  <c r="E8" i="200"/>
  <c r="D15" i="200"/>
  <c r="D11" i="200"/>
  <c r="D7" i="200"/>
  <c r="C15" i="200"/>
  <c r="C11" i="200"/>
  <c r="C7" i="200"/>
  <c r="I45" i="200"/>
  <c r="I115" i="200"/>
  <c r="K50" i="200"/>
  <c r="K120" i="200"/>
  <c r="F45" i="200"/>
  <c r="E46" i="200"/>
  <c r="K46" i="200"/>
  <c r="H50" i="200"/>
  <c r="E54" i="200"/>
  <c r="K54" i="200"/>
  <c r="C6" i="200"/>
  <c r="E11" i="200"/>
  <c r="K11" i="200"/>
  <c r="E33" i="200"/>
  <c r="K58" i="200"/>
  <c r="E15" i="200"/>
  <c r="K20" i="200"/>
  <c r="K28" i="200"/>
  <c r="I89" i="200"/>
  <c r="E20" i="200"/>
  <c r="K90" i="200"/>
  <c r="H24" i="200"/>
  <c r="E28" i="200"/>
  <c r="I32" i="200"/>
  <c r="I102" i="200"/>
  <c r="F32" i="200"/>
  <c r="K33" i="200"/>
  <c r="H37" i="200"/>
  <c r="E41" i="200"/>
  <c r="K41" i="200"/>
  <c r="J32" i="200"/>
  <c r="E102" i="200"/>
  <c r="H7" i="200"/>
  <c r="H11" i="200"/>
  <c r="H15" i="200"/>
  <c r="K15" i="200"/>
  <c r="K77" i="200"/>
  <c r="K85" i="200"/>
  <c r="H102" i="200"/>
  <c r="E37" i="200"/>
  <c r="K37" i="200"/>
  <c r="K107" i="200"/>
  <c r="H41" i="200"/>
  <c r="E115" i="200"/>
  <c r="H62" i="200"/>
  <c r="K132" i="200"/>
  <c r="E58" i="200"/>
  <c r="I19" i="200"/>
  <c r="F19" i="200"/>
  <c r="H89" i="200"/>
  <c r="E24" i="200"/>
  <c r="K24" i="200"/>
  <c r="K94" i="200"/>
  <c r="H28" i="200"/>
  <c r="G6" i="200"/>
  <c r="H6" i="200"/>
  <c r="J45" i="200"/>
  <c r="H115" i="200"/>
  <c r="G45" i="200"/>
  <c r="K62" i="200"/>
  <c r="J19" i="200"/>
  <c r="H33" i="200"/>
  <c r="K111" i="200"/>
  <c r="K116" i="200"/>
  <c r="C45" i="200"/>
  <c r="E62" i="200"/>
  <c r="H58" i="200"/>
  <c r="D6" i="200"/>
  <c r="E7" i="200"/>
  <c r="K7" i="200"/>
  <c r="K81" i="200"/>
  <c r="E89" i="200"/>
  <c r="K103" i="200"/>
  <c r="C32" i="200"/>
  <c r="H46" i="200"/>
  <c r="E50" i="200"/>
  <c r="K124" i="200"/>
  <c r="K128" i="200"/>
  <c r="H20" i="200"/>
  <c r="J89" i="200"/>
  <c r="C19" i="200"/>
  <c r="J115" i="200"/>
  <c r="H54" i="200"/>
  <c r="D45" i="200"/>
  <c r="G32" i="200"/>
  <c r="J102" i="200"/>
  <c r="D32" i="200"/>
  <c r="G19" i="200"/>
  <c r="K98" i="200"/>
  <c r="D19" i="200"/>
  <c r="J76" i="200"/>
  <c r="K76" i="200"/>
  <c r="J6" i="200"/>
  <c r="K6" i="200"/>
  <c r="H129" i="200"/>
  <c r="E129" i="200"/>
  <c r="E59" i="200"/>
  <c r="G128" i="200"/>
  <c r="F128" i="200"/>
  <c r="D128" i="200"/>
  <c r="C128" i="200"/>
  <c r="K32" i="200"/>
  <c r="K45" i="200"/>
  <c r="K115" i="200"/>
  <c r="H45" i="200"/>
  <c r="K102" i="200"/>
  <c r="E32" i="200"/>
  <c r="E6" i="200"/>
  <c r="K19" i="200"/>
  <c r="H32" i="200"/>
  <c r="E45" i="200"/>
  <c r="H128" i="200"/>
  <c r="E128" i="200"/>
  <c r="K89" i="200"/>
  <c r="H19" i="200"/>
  <c r="E19" i="200"/>
  <c r="H139" i="200"/>
  <c r="E139" i="200"/>
  <c r="H137" i="200"/>
  <c r="E137" i="200"/>
  <c r="G132" i="200"/>
  <c r="F132" i="200"/>
  <c r="D132" i="200"/>
  <c r="C132" i="200"/>
  <c r="H85" i="200"/>
  <c r="E85" i="200"/>
  <c r="H81" i="200"/>
  <c r="E81" i="200"/>
  <c r="H77" i="200"/>
  <c r="E77" i="200"/>
  <c r="G76" i="200"/>
  <c r="F76" i="200"/>
  <c r="D76" i="200"/>
  <c r="C76" i="200"/>
  <c r="E76" i="200"/>
  <c r="E132" i="200"/>
  <c r="H132" i="200"/>
  <c r="H76" i="200"/>
  <c r="D59" i="81"/>
  <c r="C59" i="81"/>
  <c r="D52" i="81"/>
  <c r="D51" i="81"/>
  <c r="C52" i="81"/>
  <c r="C51" i="81"/>
  <c r="F23" i="82"/>
  <c r="F20" i="82"/>
  <c r="F15" i="82"/>
  <c r="F19" i="82"/>
  <c r="H27" i="81"/>
  <c r="H34" i="81"/>
  <c r="H39" i="81"/>
  <c r="H17" i="81"/>
  <c r="D15" i="82"/>
  <c r="D34" i="82"/>
  <c r="D23" i="82"/>
  <c r="D20" i="82"/>
  <c r="D7" i="82"/>
  <c r="C23" i="82"/>
  <c r="C20" i="82"/>
  <c r="C7" i="82"/>
  <c r="C15" i="82"/>
  <c r="C34" i="82"/>
  <c r="D10" i="81"/>
  <c r="D8" i="81"/>
  <c r="D18" i="81"/>
  <c r="D21" i="81"/>
  <c r="D27" i="81"/>
  <c r="D34" i="81"/>
  <c r="D39" i="81"/>
  <c r="C10" i="81"/>
  <c r="C8" i="81"/>
  <c r="C18" i="81"/>
  <c r="C21" i="81"/>
  <c r="C27" i="81"/>
  <c r="C34" i="81"/>
  <c r="C39" i="81"/>
  <c r="C32" i="82"/>
  <c r="D32" i="82"/>
  <c r="D6" i="82"/>
  <c r="C6" i="82"/>
  <c r="C19" i="82"/>
  <c r="D19" i="82"/>
  <c r="C26" i="81"/>
  <c r="C17" i="81"/>
  <c r="C6" i="81"/>
  <c r="D50" i="81"/>
  <c r="C50" i="81"/>
  <c r="D26" i="81"/>
  <c r="D17" i="81"/>
  <c r="D6" i="81"/>
  <c r="D31" i="82"/>
  <c r="D39" i="82"/>
  <c r="D36" i="82"/>
  <c r="C31" i="82"/>
  <c r="C39" i="82"/>
  <c r="C36" i="82"/>
  <c r="C68" i="81"/>
  <c r="C48" i="81"/>
  <c r="D68" i="81"/>
  <c r="D48" i="81"/>
  <c r="D11" i="224"/>
  <c r="D12" i="224"/>
  <c r="E5" i="224"/>
  <c r="E23" i="224"/>
  <c r="E27" i="224" s="1"/>
  <c r="E11" i="224"/>
  <c r="E15" i="224" s="1"/>
  <c r="E17" i="224" s="1"/>
  <c r="E19" i="224" s="1"/>
  <c r="E40" i="224" s="1"/>
  <c r="E45" i="224" s="1"/>
  <c r="E66" i="224" s="1"/>
  <c r="E69" i="224" s="1"/>
  <c r="F12" i="223"/>
  <c r="I8" i="223"/>
  <c r="H5" i="223"/>
  <c r="H11" i="223"/>
  <c r="H15" i="223"/>
  <c r="F8" i="223"/>
  <c r="F11" i="223"/>
  <c r="F15" i="223"/>
  <c r="D5" i="223"/>
  <c r="I12" i="223"/>
  <c r="E5" i="223"/>
  <c r="E8" i="223"/>
  <c r="E11" i="223"/>
  <c r="E15" i="223"/>
  <c r="I5" i="223"/>
  <c r="I23" i="223"/>
  <c r="I27" i="223"/>
  <c r="G5" i="223"/>
  <c r="F31" i="223"/>
  <c r="F35" i="223"/>
  <c r="F56" i="223"/>
  <c r="F61" i="223"/>
  <c r="F78" i="223"/>
  <c r="F81" i="223"/>
  <c r="F48" i="223"/>
  <c r="F53" i="223"/>
  <c r="F72" i="223"/>
  <c r="F75" i="223"/>
  <c r="D11" i="223"/>
  <c r="D15" i="223"/>
  <c r="D17" i="223"/>
  <c r="D23" i="223"/>
  <c r="D27" i="223"/>
  <c r="G11" i="223"/>
  <c r="G15" i="223"/>
  <c r="G23" i="223"/>
  <c r="G27" i="223"/>
  <c r="D15" i="224"/>
  <c r="D17" i="224" s="1"/>
  <c r="D19" i="224" s="1"/>
  <c r="D40" i="224" s="1"/>
  <c r="D45" i="224" s="1"/>
  <c r="D66" i="224" s="1"/>
  <c r="D69" i="224" s="1"/>
  <c r="E23" i="223"/>
  <c r="E27" i="223"/>
  <c r="H23" i="223"/>
  <c r="H27" i="223"/>
  <c r="H48" i="223"/>
  <c r="H53" i="223"/>
  <c r="H72" i="223"/>
  <c r="H75" i="223"/>
  <c r="I11" i="223"/>
  <c r="I15" i="223"/>
  <c r="E48" i="223"/>
  <c r="E53" i="223"/>
  <c r="E72" i="223"/>
  <c r="E75" i="223"/>
  <c r="E31" i="223"/>
  <c r="E35" i="223"/>
  <c r="E56" i="223"/>
  <c r="E61" i="223"/>
  <c r="E78" i="223"/>
  <c r="E81" i="223"/>
  <c r="H31" i="223"/>
  <c r="H35" i="223"/>
  <c r="H56" i="223"/>
  <c r="H61" i="223"/>
  <c r="H78" i="223"/>
  <c r="H81" i="223"/>
  <c r="D31" i="223"/>
  <c r="D35" i="223"/>
  <c r="D56" i="223"/>
  <c r="D61" i="223"/>
  <c r="D78" i="223"/>
  <c r="D81" i="223"/>
  <c r="D48" i="223"/>
  <c r="D53" i="223"/>
  <c r="D72" i="223"/>
  <c r="D75" i="223"/>
  <c r="I48" i="223"/>
  <c r="I53" i="223"/>
  <c r="I72" i="223"/>
  <c r="I75" i="223"/>
  <c r="I31" i="223"/>
  <c r="I35" i="223"/>
  <c r="I56" i="223"/>
  <c r="I61" i="223"/>
  <c r="I78" i="223"/>
  <c r="I81" i="223"/>
  <c r="D19" i="223"/>
  <c r="D40" i="223"/>
  <c r="D45" i="223"/>
  <c r="D66" i="223"/>
  <c r="D69" i="223"/>
  <c r="E16" i="223"/>
  <c r="E17" i="223"/>
  <c r="G48" i="223"/>
  <c r="G53" i="223"/>
  <c r="G72" i="223"/>
  <c r="G75" i="223"/>
  <c r="G31" i="223"/>
  <c r="G35" i="223"/>
  <c r="G56" i="223"/>
  <c r="G61" i="223"/>
  <c r="G78" i="223"/>
  <c r="G81" i="223"/>
  <c r="F16" i="223"/>
  <c r="F17" i="223"/>
  <c r="E19" i="223"/>
  <c r="E40" i="223"/>
  <c r="E45" i="223"/>
  <c r="E66" i="223"/>
  <c r="E69" i="223"/>
  <c r="G16" i="223"/>
  <c r="G17" i="223"/>
  <c r="F19" i="223"/>
  <c r="F40" i="223"/>
  <c r="F45" i="223"/>
  <c r="F66" i="223"/>
  <c r="F69" i="223"/>
  <c r="H16" i="223"/>
  <c r="H17" i="223"/>
  <c r="G19" i="223"/>
  <c r="G40" i="223"/>
  <c r="G45" i="223"/>
  <c r="G66" i="223"/>
  <c r="G69" i="223"/>
  <c r="I16" i="223"/>
  <c r="I17" i="223"/>
  <c r="I19" i="223"/>
  <c r="I40" i="223"/>
  <c r="I45" i="223"/>
  <c r="I66" i="223"/>
  <c r="I69" i="223"/>
  <c r="H19" i="223"/>
  <c r="H40" i="223"/>
  <c r="H45" i="223"/>
  <c r="H66" i="223"/>
  <c r="H69" i="223"/>
  <c r="F10" i="225" l="1"/>
  <c r="J11" i="225"/>
  <c r="J23" i="225"/>
  <c r="K5" i="217"/>
  <c r="K44" i="217"/>
  <c r="K31" i="217"/>
  <c r="K18" i="217"/>
  <c r="E48" i="224"/>
  <c r="E53" i="224" s="1"/>
  <c r="E72" i="224" s="1"/>
  <c r="E75" i="224" s="1"/>
  <c r="E31" i="224"/>
  <c r="E35" i="224"/>
  <c r="E56" i="224" s="1"/>
  <c r="E61" i="224" s="1"/>
  <c r="E78" i="224" s="1"/>
  <c r="E81" i="224" s="1"/>
  <c r="D31" i="224"/>
  <c r="D48" i="224"/>
  <c r="D53" i="224" s="1"/>
  <c r="D72" i="224" s="1"/>
  <c r="D75" i="224" s="1"/>
  <c r="D35" i="224"/>
  <c r="D56" i="224" s="1"/>
  <c r="D61" i="224" s="1"/>
  <c r="D78" i="224" s="1"/>
  <c r="D81" i="224" s="1"/>
  <c r="J5" i="225"/>
  <c r="E10" i="225"/>
  <c r="C10" i="225"/>
  <c r="J18" i="225"/>
  <c r="G10" i="225"/>
  <c r="H10" i="225"/>
  <c r="D10" i="225"/>
  <c r="G39" i="228"/>
  <c r="E169" i="228"/>
  <c r="G6" i="228"/>
  <c r="D47" i="228"/>
  <c r="G169" i="228"/>
  <c r="F109" i="228"/>
  <c r="F128" i="228" s="1"/>
  <c r="C109" i="228"/>
  <c r="E39" i="228"/>
  <c r="C69" i="228"/>
  <c r="D109" i="228"/>
  <c r="D128" i="228" s="1"/>
  <c r="H39" i="228"/>
  <c r="H69" i="228" s="1"/>
  <c r="F169" i="228"/>
  <c r="F39" i="228"/>
  <c r="F69" i="228" s="1"/>
  <c r="D169" i="228"/>
  <c r="E69" i="228"/>
  <c r="H128" i="228"/>
  <c r="E128" i="228"/>
  <c r="D39" i="228"/>
  <c r="D69" i="228" s="1"/>
  <c r="J10" i="225" l="1"/>
  <c r="H130" i="228"/>
  <c r="H171" i="228" s="1"/>
  <c r="F130" i="228"/>
  <c r="D130" i="228"/>
  <c r="D171" i="228" s="1"/>
  <c r="C128" i="228"/>
  <c r="C130" i="228" s="1"/>
  <c r="C171" i="228" s="1"/>
  <c r="G69" i="228"/>
  <c r="G130" i="228" s="1"/>
  <c r="G171" i="228" s="1"/>
  <c r="E130" i="228"/>
  <c r="E171" i="228" s="1"/>
  <c r="F171" i="228"/>
</calcChain>
</file>

<file path=xl/sharedStrings.xml><?xml version="1.0" encoding="utf-8"?>
<sst xmlns="http://schemas.openxmlformats.org/spreadsheetml/2006/main" count="8556" uniqueCount="2744">
  <si>
    <t xml:space="preserve"> </t>
  </si>
  <si>
    <t>BBC 2020</t>
  </si>
  <si>
    <t>Schema's</t>
  </si>
  <si>
    <t>Financieel doelstellingenplan</t>
  </si>
  <si>
    <t>Ramingen</t>
  </si>
  <si>
    <t>Boekjaar 1</t>
  </si>
  <si>
    <t>Boekjaar 2</t>
  </si>
  <si>
    <t>Boekjaar 3</t>
  </si>
  <si>
    <t>Uitgaven</t>
  </si>
  <si>
    <t>Ontvangsten</t>
  </si>
  <si>
    <t>Saldo</t>
  </si>
  <si>
    <t>Prioritaire beleidsdoelstelling 1</t>
  </si>
  <si>
    <t>Prioritaire actie/actieplan 1</t>
  </si>
  <si>
    <t>Exploitatie</t>
  </si>
  <si>
    <t>Investeringen</t>
  </si>
  <si>
    <t>Financiering</t>
  </si>
  <si>
    <t>Prioritaire actie/actieplan 2</t>
  </si>
  <si>
    <t>Overige acties/actieplannen</t>
  </si>
  <si>
    <t>Prioritaire beleidsdoelstelling 2</t>
  </si>
  <si>
    <t>Prioritaire beleidsdoelstelling …</t>
  </si>
  <si>
    <t>Prioritaire beleidsdoelstelling N</t>
  </si>
  <si>
    <t>Niet-prioritaire beleidsdoelstellingen</t>
  </si>
  <si>
    <t>Verrichtingen zonder beleidsdoelstellingen</t>
  </si>
  <si>
    <t>Totalen</t>
  </si>
  <si>
    <t>Boekjaar 4</t>
  </si>
  <si>
    <t>Boekjaar 5</t>
  </si>
  <si>
    <t>Boekjaar 6</t>
  </si>
  <si>
    <t>Staat van het financiële evenwicht</t>
  </si>
  <si>
    <t>Budgettair resultaat</t>
  </si>
  <si>
    <t>I. Exploitatiesaldo</t>
  </si>
  <si>
    <t>(a-b)</t>
  </si>
  <si>
    <t>a. Ontvangsten</t>
  </si>
  <si>
    <t>b. Uitgaven</t>
  </si>
  <si>
    <t>II. Investeringssaldo</t>
  </si>
  <si>
    <t>III. Saldo exploitatie en investeringen</t>
  </si>
  <si>
    <t>(I+II)</t>
  </si>
  <si>
    <t>IV. Financieringssaldo</t>
  </si>
  <si>
    <t>V. Budgettair resultaat van het boekjaar</t>
  </si>
  <si>
    <t>(III+IV)</t>
  </si>
  <si>
    <t>VI. Gecumuleerd budgettair resultaat vorig boekjaar</t>
  </si>
  <si>
    <t>VII. Gecumuleerd budgettair resultaat</t>
  </si>
  <si>
    <t>(V+VI)</t>
  </si>
  <si>
    <t>VIII. Onbeschikbare gelden</t>
  </si>
  <si>
    <t>IX. Beschikbaar budgettair resultaat</t>
  </si>
  <si>
    <t>(VII-VIII)</t>
  </si>
  <si>
    <t>Autofinancieringsmarge</t>
  </si>
  <si>
    <t>II. Netto periodieke aflossingen</t>
  </si>
  <si>
    <t>a. Periodieke aflossingen conform de verbintenissen</t>
  </si>
  <si>
    <t>b. Periodieke terugvordering leningen</t>
  </si>
  <si>
    <t>III. Autofinancieringsmarge</t>
  </si>
  <si>
    <t>(I-II)</t>
  </si>
  <si>
    <t>Gecorrigeerde autofinancieringsmarge</t>
  </si>
  <si>
    <t>I. Autofinancieringsmarge</t>
  </si>
  <si>
    <t>II. Correctie op de periodieke aflossingen</t>
  </si>
  <si>
    <t>b. Aangewezen aflossingen o.b.v. de financiële schulden</t>
  </si>
  <si>
    <t>III. Gecorrigeerde autofinancieringsmarge</t>
  </si>
  <si>
    <t>Geconsolideerd financieel evenwicht</t>
  </si>
  <si>
    <t>I. Beschikbaar budgettair resultaat</t>
  </si>
  <si>
    <t xml:space="preserve"> - Gemeente en OCMW</t>
  </si>
  <si>
    <t xml:space="preserve"> - District 1</t>
  </si>
  <si>
    <t xml:space="preserve"> - District N</t>
  </si>
  <si>
    <t xml:space="preserve"> - AGB 1</t>
  </si>
  <si>
    <t xml:space="preserve"> - AGB N</t>
  </si>
  <si>
    <t>Totaal beschikbaar budgettair resultaat</t>
  </si>
  <si>
    <t>II. Autofinancieringsmarge</t>
  </si>
  <si>
    <t>Totale autofinancieringsmarge</t>
  </si>
  <si>
    <t>Totale gecorrigeerde autofinancieringsmarge</t>
  </si>
  <si>
    <t xml:space="preserve"> - Provincie</t>
  </si>
  <si>
    <t xml:space="preserve"> - APB 1</t>
  </si>
  <si>
    <t xml:space="preserve"> - APB N</t>
  </si>
  <si>
    <t>Boekjaar N</t>
  </si>
  <si>
    <t>Boekjaar N+1</t>
  </si>
  <si>
    <t>Kredieten budgettaire entiteit 1</t>
  </si>
  <si>
    <t>Leningen en leasings</t>
  </si>
  <si>
    <t>Toegestane leningen en betalingsuitstel</t>
  </si>
  <si>
    <t>Kredieten budgettaire entiteit 2</t>
  </si>
  <si>
    <t>Doelstellingenrekening</t>
  </si>
  <si>
    <t>Jaarrekening</t>
  </si>
  <si>
    <t>Meerjarenplan</t>
  </si>
  <si>
    <t>Totaal</t>
  </si>
  <si>
    <t>Resultaten</t>
  </si>
  <si>
    <t>Eindkredieten</t>
  </si>
  <si>
    <t>Initiële kredieten</t>
  </si>
  <si>
    <t>Balans</t>
  </si>
  <si>
    <t>Boekjaar</t>
  </si>
  <si>
    <t>Vorig boekjaar</t>
  </si>
  <si>
    <t>Code BBC</t>
  </si>
  <si>
    <t>Code VEN</t>
  </si>
  <si>
    <t>ACTIVA</t>
  </si>
  <si>
    <t>I. Vlottende activa</t>
  </si>
  <si>
    <t>A. Liquide middelen en geldbeleggingen</t>
  </si>
  <si>
    <t>5</t>
  </si>
  <si>
    <t>B. Vorderingen op korte termijn</t>
  </si>
  <si>
    <t>1. Vorderingen uit ruiltransacties</t>
  </si>
  <si>
    <t>40</t>
  </si>
  <si>
    <t>2. Vorderingen uit niet-ruiltransacties</t>
  </si>
  <si>
    <t>41</t>
  </si>
  <si>
    <t>410/4-4169-417/9</t>
  </si>
  <si>
    <t>C. Voorraden en bestellingen in uitvoering</t>
  </si>
  <si>
    <t>3</t>
  </si>
  <si>
    <t>D. Overlopende rekeningen van het actief</t>
  </si>
  <si>
    <t>490/1</t>
  </si>
  <si>
    <t>E. Vorderingen op lange termijn die binnen het jaar vervallen</t>
  </si>
  <si>
    <t>494/5</t>
  </si>
  <si>
    <t>4160/4</t>
  </si>
  <si>
    <t>II. Vaste activa</t>
  </si>
  <si>
    <t>A. Vorderingen op lange termijn</t>
  </si>
  <si>
    <t>290</t>
  </si>
  <si>
    <t>290/1</t>
  </si>
  <si>
    <t>291</t>
  </si>
  <si>
    <t>B. Financiële vaste activa</t>
  </si>
  <si>
    <t>1. Extern verzelfstandigde agentschappen</t>
  </si>
  <si>
    <t>280</t>
  </si>
  <si>
    <t>2. Intergemeentelijke samenwerkingsverbanden en soortgelijke entiteiten</t>
  </si>
  <si>
    <t>281</t>
  </si>
  <si>
    <t>3. OCMW-verenigingen</t>
  </si>
  <si>
    <t>283</t>
  </si>
  <si>
    <t>4. Andere financiële vaste activa</t>
  </si>
  <si>
    <t>284/8</t>
  </si>
  <si>
    <t>C. Materiële vaste activa</t>
  </si>
  <si>
    <t>1. Gemeenschapsgoederen</t>
  </si>
  <si>
    <t>a. Terreinen en gebouwen</t>
  </si>
  <si>
    <t>220/3</t>
  </si>
  <si>
    <t>2200-2210-2220-2230/3-27200-27210-27220-27230</t>
  </si>
  <si>
    <t>b. Wegen en andere infrastructuur</t>
  </si>
  <si>
    <t>224/8</t>
  </si>
  <si>
    <t>2221/3-2225-27221/4</t>
  </si>
  <si>
    <t>c. Installaties, machines en uitrusting</t>
  </si>
  <si>
    <t>230/4</t>
  </si>
  <si>
    <t>230/3-2730</t>
  </si>
  <si>
    <t>d. Meubilair, kantooruitrusting en rollend materieel</t>
  </si>
  <si>
    <t>240/4</t>
  </si>
  <si>
    <t>240/3-2740</t>
  </si>
  <si>
    <t>e. Leasing en soortgelijke rechten</t>
  </si>
  <si>
    <t>250/2</t>
  </si>
  <si>
    <t>2500/3-2510/3-2520/3</t>
  </si>
  <si>
    <t>f. Erfgoed</t>
  </si>
  <si>
    <t>27</t>
  </si>
  <si>
    <t>2214-2224-2234-234-244-27211-2741</t>
  </si>
  <si>
    <t>2. Bedrijfsmatige materiële vaste activa</t>
  </si>
  <si>
    <t>229</t>
  </si>
  <si>
    <t>2205-2216/9-2226/9-2236/9-27205-27215-27225-27235</t>
  </si>
  <si>
    <t>b. Installaties, machines en uitrusting</t>
  </si>
  <si>
    <t>235/9</t>
  </si>
  <si>
    <t>236/9-2735</t>
  </si>
  <si>
    <t>c. Meubilair, kantooruitrusting en rollend materieel</t>
  </si>
  <si>
    <t>245/9</t>
  </si>
  <si>
    <t>246/9-2745</t>
  </si>
  <si>
    <t>d. Leasing en soortgelijke rechten</t>
  </si>
  <si>
    <t>253/5</t>
  </si>
  <si>
    <t>2506/9-2516/9-2526/9</t>
  </si>
  <si>
    <t>3. Andere materiële vaste activa</t>
  </si>
  <si>
    <t>260/4</t>
  </si>
  <si>
    <t>260/4-2760/4</t>
  </si>
  <si>
    <t>b. Roerende goederen</t>
  </si>
  <si>
    <t>265/9</t>
  </si>
  <si>
    <t>265/9-2765/9</t>
  </si>
  <si>
    <t>D. Immateriële vaste activa</t>
  </si>
  <si>
    <t>21</t>
  </si>
  <si>
    <t>PASSIVA</t>
  </si>
  <si>
    <t>I. Schulden</t>
  </si>
  <si>
    <t>A. Schulden op korte termijn</t>
  </si>
  <si>
    <t>1. Schulden uit ruiltransacties</t>
  </si>
  <si>
    <t>a. Voorzieningen voor risico's en kosten</t>
  </si>
  <si>
    <t>46</t>
  </si>
  <si>
    <t>456</t>
  </si>
  <si>
    <t>b. Financiële schulden</t>
  </si>
  <si>
    <t>43</t>
  </si>
  <si>
    <t>c. Niet-financiële schulden uit ruiltransacties</t>
  </si>
  <si>
    <t>44/5</t>
  </si>
  <si>
    <t>44-453/9-46//8</t>
  </si>
  <si>
    <t>2. Schulden uit niet-ruiltransacties</t>
  </si>
  <si>
    <t>47/8</t>
  </si>
  <si>
    <t>450/2</t>
  </si>
  <si>
    <t>3. Overlopende rekeningen van het passief</t>
  </si>
  <si>
    <t>492/3</t>
  </si>
  <si>
    <t>4. Schulden op lange termijn die binnen het jaar vervallen</t>
  </si>
  <si>
    <t>42</t>
  </si>
  <si>
    <t>B. Schulden op lange termijn</t>
  </si>
  <si>
    <t>1. Pensioenen en soortgelijke verplichtingen</t>
  </si>
  <si>
    <t>160</t>
  </si>
  <si>
    <t>2. Andere risico's en kosten</t>
  </si>
  <si>
    <t>161/7</t>
  </si>
  <si>
    <t>161/8</t>
  </si>
  <si>
    <t>171/4</t>
  </si>
  <si>
    <t>170/4</t>
  </si>
  <si>
    <t>175/9</t>
  </si>
  <si>
    <t>175/8-1790</t>
  </si>
  <si>
    <t>18</t>
  </si>
  <si>
    <t>II. Nettoactief</t>
  </si>
  <si>
    <t>A. Investeringssubsidies en -schenkingen</t>
  </si>
  <si>
    <t>15</t>
  </si>
  <si>
    <t>B. Gecumuleerd overschot of tekort</t>
  </si>
  <si>
    <t>14</t>
  </si>
  <si>
    <t>13/14</t>
  </si>
  <si>
    <t>C. Herwaarderingsreserves</t>
  </si>
  <si>
    <t>12</t>
  </si>
  <si>
    <t>D. Overig nettoactief</t>
  </si>
  <si>
    <t>10</t>
  </si>
  <si>
    <t>10/1-19</t>
  </si>
  <si>
    <t>Staat van opbrengsten en kosten</t>
  </si>
  <si>
    <t>I. Kosten</t>
  </si>
  <si>
    <t>A. Operationele kosten</t>
  </si>
  <si>
    <t>1. Goederen en diensten</t>
  </si>
  <si>
    <t>60-610/8</t>
  </si>
  <si>
    <t>2. Bezoldigingen, sociale lasten en pensioenen</t>
  </si>
  <si>
    <t>62</t>
  </si>
  <si>
    <t>3. Afschrijvingen, waardeverminderingen en voorzieningen</t>
  </si>
  <si>
    <t>63</t>
  </si>
  <si>
    <t>63-660/1-6620-680-689-762</t>
  </si>
  <si>
    <t>4. Individuele hulpverlening door het O.C.M.W.</t>
  </si>
  <si>
    <t>648</t>
  </si>
  <si>
    <t>5. Toegestane werkingssubsidies</t>
  </si>
  <si>
    <t>649</t>
  </si>
  <si>
    <t>643</t>
  </si>
  <si>
    <t>6. Andere operationele kosten</t>
  </si>
  <si>
    <t>640/7</t>
  </si>
  <si>
    <t>640/2-644/9-665/7-67-669-771/3</t>
  </si>
  <si>
    <t>B. Financiële kosten</t>
  </si>
  <si>
    <t>65</t>
  </si>
  <si>
    <t>65-6621-668-7621</t>
  </si>
  <si>
    <t>C. Uitzonderlijke kosten</t>
  </si>
  <si>
    <t>1. Minderwaarden bij de realisatie van vaste activa</t>
  </si>
  <si>
    <t>663</t>
  </si>
  <si>
    <t>2. Toegestane investeringssubsidies</t>
  </si>
  <si>
    <t>664</t>
  </si>
  <si>
    <t>II. Opbrengsten</t>
  </si>
  <si>
    <t>A. Operationele opbrengsten</t>
  </si>
  <si>
    <t>1. Opbrengsten uit de werking</t>
  </si>
  <si>
    <t>700/8-712/7-72</t>
  </si>
  <si>
    <t>700/8-71/2</t>
  </si>
  <si>
    <t>2. Fiscale opbrengsten en boetes</t>
  </si>
  <si>
    <t>73</t>
  </si>
  <si>
    <t>3. Werkingssubsidies</t>
  </si>
  <si>
    <t>a. Algemene werkingssubsidies</t>
  </si>
  <si>
    <t>7400/4</t>
  </si>
  <si>
    <t>7401/4</t>
  </si>
  <si>
    <t>b. Specifieke werkingssubsidies</t>
  </si>
  <si>
    <t>7405/9</t>
  </si>
  <si>
    <t>4. Recuperatie individuele hulpverlening</t>
  </si>
  <si>
    <t>748</t>
  </si>
  <si>
    <t>5. Andere operationele opbrengsten</t>
  </si>
  <si>
    <t>741/7</t>
  </si>
  <si>
    <t>741/9-760/1-764/8</t>
  </si>
  <si>
    <t xml:space="preserve">B. Financiële opbrengsten </t>
  </si>
  <si>
    <t>75</t>
  </si>
  <si>
    <t>75-769</t>
  </si>
  <si>
    <t>C. Uitzonderlijke opbrengsten</t>
  </si>
  <si>
    <t>763</t>
  </si>
  <si>
    <t>III. Overschot of tekort van het boekjaar</t>
  </si>
  <si>
    <t>A. Operationeel overschot of tekort</t>
  </si>
  <si>
    <t>B. Financieel overschot of tekort</t>
  </si>
  <si>
    <t>C. Uitzonderlijk overschot of tekort</t>
  </si>
  <si>
    <t>IV. Verwerking van het overschot of tekort van het boekjaar</t>
  </si>
  <si>
    <t>A. Rechthebbenden uit het overschot van het boekjaar</t>
  </si>
  <si>
    <t>6940</t>
  </si>
  <si>
    <t>694/7</t>
  </si>
  <si>
    <t>B. Tussenkomst door derden in het tekort van het boekjaar</t>
  </si>
  <si>
    <t>7940</t>
  </si>
  <si>
    <t>794</t>
  </si>
  <si>
    <t>C. Over te dragen overschot of tekort van het boekjaar</t>
  </si>
  <si>
    <t>693-793</t>
  </si>
  <si>
    <t>690/3-78-790/3</t>
  </si>
  <si>
    <t>Ontvangsten en uitgaven naar functionele aard</t>
  </si>
  <si>
    <t>Algemene financiering</t>
  </si>
  <si>
    <t>Algemene werkingssubsidies</t>
  </si>
  <si>
    <t>Fiscaliteit</t>
  </si>
  <si>
    <t>Leningen</t>
  </si>
  <si>
    <t>Overige algemene financiering</t>
  </si>
  <si>
    <t>Algemeen bestuur</t>
  </si>
  <si>
    <t>Zich verplaatsen en mobiliteit</t>
  </si>
  <si>
    <t>Natuur en milieubeheer</t>
  </si>
  <si>
    <t>Veiligheidszorg</t>
  </si>
  <si>
    <t>Ondernemen en werken</t>
  </si>
  <si>
    <t>Wonen en ruimtelijke ordening</t>
  </si>
  <si>
    <t>Cultuur en vrije tijd</t>
  </si>
  <si>
    <t>Leren en onderwijs</t>
  </si>
  <si>
    <t>Zorg en opvang</t>
  </si>
  <si>
    <t>Beleidsdomein 2</t>
  </si>
  <si>
    <t>Beleidsdomein …</t>
  </si>
  <si>
    <t>Beleidsdomein N</t>
  </si>
  <si>
    <t>Ontvangsten en uitgaven naar economische aard</t>
  </si>
  <si>
    <t>EXPLOITATIE</t>
  </si>
  <si>
    <t>I. UITGAVEN</t>
  </si>
  <si>
    <t>A. Operationele uitgaven</t>
  </si>
  <si>
    <t>60/1</t>
  </si>
  <si>
    <t>a. Politiek personeel</t>
  </si>
  <si>
    <t>6200,6210,6220</t>
  </si>
  <si>
    <t>b. Vastbenoemd niet-onderwijzend personeel</t>
  </si>
  <si>
    <t>6201,6211,6221</t>
  </si>
  <si>
    <t>62001,62011,62021,62031,62041,6211,6221</t>
  </si>
  <si>
    <t>c. Niet-vastbenoemd niet-onderwijzend personeel</t>
  </si>
  <si>
    <t>6202/6,6212/6,62226</t>
  </si>
  <si>
    <t>62002,62012,62022,62032,62042,6212,6222</t>
  </si>
  <si>
    <t>d. Onderwijzend personeel ten laste van het bestuur</t>
  </si>
  <si>
    <t>6207,6217,6227</t>
  </si>
  <si>
    <t>e. Onderwijzend personeel ten laste van andere overheden</t>
  </si>
  <si>
    <t>6208,6218,6228</t>
  </si>
  <si>
    <t>f. Andere personeelskosten</t>
  </si>
  <si>
    <t>623</t>
  </si>
  <si>
    <t>g. Pensioenen</t>
  </si>
  <si>
    <t>624</t>
  </si>
  <si>
    <t>3. Individuele hulpverlening door het O.C.M.W.</t>
  </si>
  <si>
    <t>4. Toegestane werkingssubsidies</t>
  </si>
  <si>
    <t>- aan de districten</t>
  </si>
  <si>
    <t>ESC 411</t>
  </si>
  <si>
    <t>- aan de eigen autonome provinciebedrijven (APB)</t>
  </si>
  <si>
    <t>ESC 430</t>
  </si>
  <si>
    <t>- aan de eigen autonome gemeentebedrijven (AGB)</t>
  </si>
  <si>
    <t>- aan welzijnsverenigingen</t>
  </si>
  <si>
    <t>ESC 450</t>
  </si>
  <si>
    <t>- aan andere OCMW-verenigingen</t>
  </si>
  <si>
    <t>ESC 451,459</t>
  </si>
  <si>
    <t>- aan de politiezone</t>
  </si>
  <si>
    <t>ESC 460</t>
  </si>
  <si>
    <t>- aan de hulpverleningszone</t>
  </si>
  <si>
    <t>ESC 470</t>
  </si>
  <si>
    <t>- aan intergemeentelijke samenwerkingsverbanden (IGS)</t>
  </si>
  <si>
    <t>ESC 440</t>
  </si>
  <si>
    <t>- aan besturen van de eredienst</t>
  </si>
  <si>
    <t>ESC 480</t>
  </si>
  <si>
    <t>- aan niet-confessionele levensbeschouwelijke gemeenschappen</t>
  </si>
  <si>
    <t>ESC 490</t>
  </si>
  <si>
    <t>- aan andere begunstigden</t>
  </si>
  <si>
    <t>5. Andere operationele uitgaven</t>
  </si>
  <si>
    <t>640/2-644/8-665/7-670/3-771-773</t>
  </si>
  <si>
    <t>B. Financiële uitgaven</t>
  </si>
  <si>
    <t>1. Rente, commissies en kosten verbonden aan schulden</t>
  </si>
  <si>
    <t>6500</t>
  </si>
  <si>
    <t xml:space="preserve"> - aan financiële instellingen</t>
  </si>
  <si>
    <t>ESC 700</t>
  </si>
  <si>
    <t xml:space="preserve"> - aan andere entiteiten</t>
  </si>
  <si>
    <t>2. Andere financiële uitgaven</t>
  </si>
  <si>
    <t>6502-652/9</t>
  </si>
  <si>
    <t>6502-652/8-668</t>
  </si>
  <si>
    <t>C. Rechthebbenden uit het overschot van het boekjaar</t>
  </si>
  <si>
    <t>694/5-697</t>
  </si>
  <si>
    <t>II. ONTVANGSTEN</t>
  </si>
  <si>
    <t>A. Operationele ontvangsten</t>
  </si>
  <si>
    <t>1. Ontvangsten uit de werking</t>
  </si>
  <si>
    <t>70</t>
  </si>
  <si>
    <t>2. Fiscale ontvangsten en boetes</t>
  </si>
  <si>
    <t>a. Aanvullende belastingen</t>
  </si>
  <si>
    <t>- Opcentiemen op de onroerende voorheffing</t>
  </si>
  <si>
    <t>7300</t>
  </si>
  <si>
    <t>- Aanvullende belasting op de personenbelasting</t>
  </si>
  <si>
    <t>7301</t>
  </si>
  <si>
    <t>- Andere aanvullende belastingen</t>
  </si>
  <si>
    <t>7302/9</t>
  </si>
  <si>
    <t>b. Andere belastingen en boetes</t>
  </si>
  <si>
    <t>731/9</t>
  </si>
  <si>
    <t>- Gemeentefonds</t>
  </si>
  <si>
    <t>7400</t>
  </si>
  <si>
    <t>- Andere algemene werkingssubsidies</t>
  </si>
  <si>
    <t>- van de federale overheid</t>
  </si>
  <si>
    <t>ESC 100,200</t>
  </si>
  <si>
    <t>- van de Vlaamse overheid</t>
  </si>
  <si>
    <t>ESC 300</t>
  </si>
  <si>
    <t>- van de provincie</t>
  </si>
  <si>
    <t>ESC 400</t>
  </si>
  <si>
    <t>- van de gemeente</t>
  </si>
  <si>
    <t>ESC 410,411</t>
  </si>
  <si>
    <t>- van het OCMW</t>
  </si>
  <si>
    <t>ESC 420</t>
  </si>
  <si>
    <t>- van andere entiteiten</t>
  </si>
  <si>
    <t>5. Andere operationele ontvangsten</t>
  </si>
  <si>
    <t>742/7</t>
  </si>
  <si>
    <t>742/9-764/8</t>
  </si>
  <si>
    <t xml:space="preserve">B. Financiële ontvangsten </t>
  </si>
  <si>
    <t>C. Tussenkomst door derden in het tekort van het boekjaar</t>
  </si>
  <si>
    <t>III. EXPLOITATIESALDO</t>
  </si>
  <si>
    <t>INVESTERINGEN</t>
  </si>
  <si>
    <t>A. Investeringen in financiële vaste activa</t>
  </si>
  <si>
    <t>28</t>
  </si>
  <si>
    <t>B. Investeringen in materiële vaste activa</t>
  </si>
  <si>
    <t>1. Gemeenschapsgoederen en bedrijfsmatige materiële vaste activa</t>
  </si>
  <si>
    <t>220/3-229</t>
  </si>
  <si>
    <t>220-2210-2216/9-2220-2226/9-2230/3-2236/9-2720-27210-27215-27220-27225-2723</t>
  </si>
  <si>
    <t>c. Roerende goederen</t>
  </si>
  <si>
    <t>23/4</t>
  </si>
  <si>
    <t>230/3-236/9-240/3-246/9-273-2740-2745</t>
  </si>
  <si>
    <t>25</t>
  </si>
  <si>
    <t>e. Erfgoed</t>
  </si>
  <si>
    <t>2. Andere materiële vaste activa</t>
  </si>
  <si>
    <t>a. Onroerende goederen</t>
  </si>
  <si>
    <t>C. Investeringen in immateriële vaste activa</t>
  </si>
  <si>
    <t>20/1-2710</t>
  </si>
  <si>
    <t>D. Toegestane investeringssubsidies</t>
  </si>
  <si>
    <t>- aan autonome provinciebedrijven (APB)</t>
  </si>
  <si>
    <t>- aan autonome gemeentebedrijven (AGB)</t>
  </si>
  <si>
    <t>A. Verkoop van financiële vaste activa</t>
  </si>
  <si>
    <t>B. Verkoop van materiële vaste activa</t>
  </si>
  <si>
    <t>C. Verkoop van immateriële vaste activa</t>
  </si>
  <si>
    <t>D. Investeringssubsidies en -schenkingen</t>
  </si>
  <si>
    <t>150-4951/2</t>
  </si>
  <si>
    <t>150-461/2</t>
  </si>
  <si>
    <t>ESC 1/2</t>
  </si>
  <si>
    <t>ESC 410, 411</t>
  </si>
  <si>
    <t>III. INVESTERINGSSALDO</t>
  </si>
  <si>
    <t>SALDO EXPLOITATIE EN INVESTERINGEN</t>
  </si>
  <si>
    <t>FINANCIERING</t>
  </si>
  <si>
    <t>A. Vereffening van financiële schulden</t>
  </si>
  <si>
    <t>1. Periodieke aflossingen van opgenomen leningen en leasings</t>
  </si>
  <si>
    <t>421/4</t>
  </si>
  <si>
    <t>420/4</t>
  </si>
  <si>
    <t>2. Niet-periodieke aflossingen van opgenomen leningen en leasings</t>
  </si>
  <si>
    <t>B. Vereffening van niet-financiële schulden</t>
  </si>
  <si>
    <t>425/9</t>
  </si>
  <si>
    <t>C. Toegestane leningen en betalingsuitstel</t>
  </si>
  <si>
    <t>1. Toegestane leningen</t>
  </si>
  <si>
    <t>2903/4</t>
  </si>
  <si>
    <t>29100/1</t>
  </si>
  <si>
    <t>ESC 430/1</t>
  </si>
  <si>
    <t>ESC451/9</t>
  </si>
  <si>
    <t>2. Toegestaan betalingsuitstel</t>
  </si>
  <si>
    <t>2905</t>
  </si>
  <si>
    <t>29102</t>
  </si>
  <si>
    <t>D. Vooruitbetalingen</t>
  </si>
  <si>
    <t>2906</t>
  </si>
  <si>
    <t>E. Kapitaalsverminderingen</t>
  </si>
  <si>
    <t>100</t>
  </si>
  <si>
    <t>100-19</t>
  </si>
  <si>
    <t>A. Aangaan van financiële schulden</t>
  </si>
  <si>
    <t xml:space="preserve"> - opname van leningen en leasings bij financiële instellingen</t>
  </si>
  <si>
    <t xml:space="preserve"> - opname van leningen en leasings bij andere entiteiten</t>
  </si>
  <si>
    <t>B. Aangaan van niet-financiële schulden</t>
  </si>
  <si>
    <t>175/9-18</t>
  </si>
  <si>
    <t>C. Vereffening van toegestane leningen en betalingsuitstel</t>
  </si>
  <si>
    <t>1. Terugvordering van toegestane leningen</t>
  </si>
  <si>
    <t>a. Periodieke terugvorderingen</t>
  </si>
  <si>
    <t>4943/4</t>
  </si>
  <si>
    <t>4160-4164</t>
  </si>
  <si>
    <t>b. Niet-periodieke terugvorderingen</t>
  </si>
  <si>
    <t>2. Vereffening van betalingsuitstel</t>
  </si>
  <si>
    <t>4945</t>
  </si>
  <si>
    <t>4163</t>
  </si>
  <si>
    <t>D. Vereffening van vooruitbetlingen</t>
  </si>
  <si>
    <t>E. Kapitaalsverhogingen</t>
  </si>
  <si>
    <t>101</t>
  </si>
  <si>
    <t>III. FINANCIERINGSSALDO</t>
  </si>
  <si>
    <t>BUDGETTAIR RESULTAAT VAN HET BOEKJAAR</t>
  </si>
  <si>
    <t>093</t>
  </si>
  <si>
    <t>a. Bezoldigingen en rechtstreekse sociale voordelen</t>
  </si>
  <si>
    <t>620</t>
  </si>
  <si>
    <t>b. Werkgeversbijdragen</t>
  </si>
  <si>
    <t>621/2</t>
  </si>
  <si>
    <t>c. Andere personeelskosten</t>
  </si>
  <si>
    <t>d. Pensioenen</t>
  </si>
  <si>
    <t>Code</t>
  </si>
  <si>
    <t>6501/659</t>
  </si>
  <si>
    <t>b. Andere belastingen</t>
  </si>
  <si>
    <t>- Provinciefonds</t>
  </si>
  <si>
    <t>- andere algemene werkingssubsidies</t>
  </si>
  <si>
    <t>3. Vooruitbetalingen op investeringen in materiële vaste activa</t>
  </si>
  <si>
    <t>3. Ontvangen vooruitbetalingen op de verkoop van materiële vaste activa</t>
  </si>
  <si>
    <t>176</t>
  </si>
  <si>
    <t>150-180-4951/2</t>
  </si>
  <si>
    <t>A. Aflossing van opgenomen leningen en leasings</t>
  </si>
  <si>
    <t>1. Periodieke aflossingen</t>
  </si>
  <si>
    <t>2. Niet-periodieke aflossingen</t>
  </si>
  <si>
    <t>B. Toegestane leningen en betalingsuitstel</t>
  </si>
  <si>
    <t>2903/5</t>
  </si>
  <si>
    <t>C. Terugbetaling van ontvangen borgtochten</t>
  </si>
  <si>
    <t>178</t>
  </si>
  <si>
    <t>D. Kapitaalsverminderingen</t>
  </si>
  <si>
    <t>A. Opname van leningen en leasings</t>
  </si>
  <si>
    <t xml:space="preserve"> - bij financiële instellingen</t>
  </si>
  <si>
    <t xml:space="preserve"> - bij andere entiteiten</t>
  </si>
  <si>
    <t>B. Terugvordering van toegestane leningen en betalingsuitstel</t>
  </si>
  <si>
    <t>1. Periodieke terugvorderingen</t>
  </si>
  <si>
    <t>4943/5</t>
  </si>
  <si>
    <t>2. Niet-periodieke terugvorderingen</t>
  </si>
  <si>
    <t>C. Ontvangen borgtochten</t>
  </si>
  <si>
    <t>D. Kapitaalsverhogingen</t>
  </si>
  <si>
    <t>0921</t>
  </si>
  <si>
    <t>vóór MJP</t>
  </si>
  <si>
    <t>in MJP</t>
  </si>
  <si>
    <t>na MJP</t>
  </si>
  <si>
    <t>Jaarlijkse transacties</t>
  </si>
  <si>
    <t>1. Financiële schulden op 1 januari</t>
  </si>
  <si>
    <t>AB 171/4</t>
  </si>
  <si>
    <t>2. Nieuwe leningen</t>
  </si>
  <si>
    <t>BB 171/4</t>
  </si>
  <si>
    <t>3. Aflossingen</t>
  </si>
  <si>
    <t>4. Overboekingen</t>
  </si>
  <si>
    <t>AB 421/4</t>
  </si>
  <si>
    <t>2. Aflossingen</t>
  </si>
  <si>
    <t>BB 421/4</t>
  </si>
  <si>
    <t>3. Overboekingen</t>
  </si>
  <si>
    <t>AB 43</t>
  </si>
  <si>
    <t>Totaal financiële schulden op 31 december</t>
  </si>
  <si>
    <t>Evolutie van de financieringsvorderingen</t>
  </si>
  <si>
    <t>1. Vorderingen op lange termijn wegens toegestane leningen op 31 december</t>
  </si>
  <si>
    <t>a+b+c+d</t>
  </si>
  <si>
    <t>a. Vorderingen op 1 januari</t>
  </si>
  <si>
    <t>AB 2903</t>
  </si>
  <si>
    <t>b. Nieuwe toegestane leningen</t>
  </si>
  <si>
    <t>BB 2903</t>
  </si>
  <si>
    <t>c. Terugvorderingen</t>
  </si>
  <si>
    <t>d. Overboekingen</t>
  </si>
  <si>
    <t>2. Vorderingen op lange termijn wegens betalingsuitstel op 31 december</t>
  </si>
  <si>
    <t>3. Vorderingen op lange termijn wegens prefinanciering investeringssubisidies op 31 december</t>
  </si>
  <si>
    <t>AB 2913</t>
  </si>
  <si>
    <t>b. Nieuwe investeringssubsidies</t>
  </si>
  <si>
    <t>BB 2913</t>
  </si>
  <si>
    <t>B. Vorderingen op  korte termijn</t>
  </si>
  <si>
    <t>1. Vorderingen op korte termijn wegens toegestane leningen op 31 december</t>
  </si>
  <si>
    <t>a+b+c</t>
  </si>
  <si>
    <t>AB 4943</t>
  </si>
  <si>
    <t>BB 4943</t>
  </si>
  <si>
    <t>2. Vorderingen op lange termijn wegens betalingsuitstel</t>
  </si>
  <si>
    <t>3. Vorderingen op lange termijn wegens prefinanciering investeringssubisidies</t>
  </si>
  <si>
    <t>AB 4952</t>
  </si>
  <si>
    <t>BB 4952</t>
  </si>
  <si>
    <t>Mutatiestaat van de vaste activa</t>
  </si>
  <si>
    <t>Boekwaarde op 1/1</t>
  </si>
  <si>
    <t>Aankopen</t>
  </si>
  <si>
    <t>Verkopen</t>
  </si>
  <si>
    <t>Overboeking</t>
  </si>
  <si>
    <t>Herwaardering</t>
  </si>
  <si>
    <t>Afschrijving en waarde-vermindering</t>
  </si>
  <si>
    <t>Boekwaarde op 31/12</t>
  </si>
  <si>
    <t>2. Intergemeentelijke samenwerkingsverbanden en
    soortgelijke entiteiten</t>
  </si>
  <si>
    <t>Mutatiestaat van het nettoactief</t>
  </si>
  <si>
    <t>Toevoeging</t>
  </si>
  <si>
    <t>Afschrijving</t>
  </si>
  <si>
    <t>Resultaat van het boekjaar</t>
  </si>
  <si>
    <t>Terugneming</t>
  </si>
  <si>
    <t>Overboeking naar overig nettoactief</t>
  </si>
  <si>
    <t>Wijziging kapitaal</t>
  </si>
  <si>
    <t>Bijdragen, schenkingen en legaten</t>
  </si>
  <si>
    <t>Overname herwaarderings-reserve</t>
  </si>
  <si>
    <t>Inhoudsopgave</t>
  </si>
  <si>
    <t>Schema’s van het meerjarenplan</t>
  </si>
  <si>
    <t>Schema M1</t>
  </si>
  <si>
    <t>Schema M2</t>
  </si>
  <si>
    <t>Schema M3</t>
  </si>
  <si>
    <t>Budget</t>
  </si>
  <si>
    <t>Schema’s van de jaarrekening</t>
  </si>
  <si>
    <t>Schema J1</t>
  </si>
  <si>
    <t>Schema J2</t>
  </si>
  <si>
    <t>Schema J3</t>
  </si>
  <si>
    <t>Budgetevaluatie</t>
  </si>
  <si>
    <t>Schema J4</t>
  </si>
  <si>
    <t>Schema J5</t>
  </si>
  <si>
    <t>Schema’s van de toelichting</t>
  </si>
  <si>
    <t>Schema T1</t>
  </si>
  <si>
    <t>Ontvangsten en uitgaven volgens functionele aard</t>
  </si>
  <si>
    <t>Schema T2</t>
  </si>
  <si>
    <t>Ontvangsten en uitgaven volgens economische aard</t>
  </si>
  <si>
    <t>Schema T3</t>
  </si>
  <si>
    <t>Investeringsprojecten</t>
  </si>
  <si>
    <t>Schema T4</t>
  </si>
  <si>
    <t>Overzicht van de financiële schulden</t>
  </si>
  <si>
    <t>Schema T5</t>
  </si>
  <si>
    <t>Mutatiestaten van de balans</t>
  </si>
  <si>
    <t>Uitgangspunten</t>
  </si>
  <si>
    <t>MJP &amp; budget vormen één geheel</t>
  </si>
  <si>
    <t xml:space="preserve"> =&gt; budget is een onderdeel van MJP</t>
  </si>
  <si>
    <t xml:space="preserve"> =&gt; geen BW meer, enkel aanpassing van het MJP</t>
  </si>
  <si>
    <t xml:space="preserve"> =&gt; MJP moet altijd in evenwicht zijn</t>
  </si>
  <si>
    <t>Strategische nota MJP</t>
  </si>
  <si>
    <t xml:space="preserve"> - periode van legislatuur (J2 - J7) </t>
  </si>
  <si>
    <t xml:space="preserve"> - bevat prioritaire BDS (=BDS met prioritaire actie)</t>
  </si>
  <si>
    <t xml:space="preserve"> - bevat geen financiële vertaling</t>
  </si>
  <si>
    <t>Financiële nota MJP - duur</t>
  </si>
  <si>
    <t xml:space="preserve"> - minstens periode van legislatuur (J2 - J7) </t>
  </si>
  <si>
    <t xml:space="preserve"> - minstens 3 toekomstige jaren</t>
  </si>
  <si>
    <t>Financiële nota MJP - inhoud</t>
  </si>
  <si>
    <t xml:space="preserve"> - financieel doelstellingenplan</t>
  </si>
  <si>
    <t xml:space="preserve"> - financieel evenwicht</t>
  </si>
  <si>
    <t xml:space="preserve"> - investeringsprojecten</t>
  </si>
  <si>
    <t>Financieel evenwicht (FE)</t>
  </si>
  <si>
    <t xml:space="preserve"> - AFM moet elk jaar &gt; 0</t>
  </si>
  <si>
    <t xml:space="preserve"> - Beschikbaar budgettair resultaat moet elk jaar &gt; 0</t>
  </si>
  <si>
    <t>Als AFM &lt; 0</t>
  </si>
  <si>
    <t xml:space="preserve"> - bestuur moet aantonen dat ze FE zal halen in B+1, B+2, …</t>
  </si>
  <si>
    <t xml:space="preserve"> - toestemming vragen aan minister</t>
  </si>
  <si>
    <t xml:space="preserve"> - wordt opgemaakt voor de investeringen</t>
  </si>
  <si>
    <t xml:space="preserve"> - per prioritaire actie</t>
  </si>
  <si>
    <t xml:space="preserve"> - globaal van de overige acties van een prioritaire BDLST</t>
  </si>
  <si>
    <t xml:space="preserve"> - globaal van de overige BDLST</t>
  </si>
  <si>
    <t xml:space="preserve"> - bevat geen kredieten, enkel ramingen (periode MJP, periode na MJP, totaal)</t>
  </si>
  <si>
    <t xml:space="preserve"> - transactiekredieten maken deel uit van FN MJP (budgetjaar)</t>
  </si>
  <si>
    <t xml:space="preserve"> - voordelen:</t>
  </si>
  <si>
    <t xml:space="preserve"> - overzicht per project</t>
  </si>
  <si>
    <t xml:space="preserve"> - geen overdracht transactiekredieten</t>
  </si>
  <si>
    <t xml:space="preserve"> - alle investeringen (U&amp;O) behoren tot een IE</t>
  </si>
  <si>
    <t>Oefening</t>
  </si>
  <si>
    <t>Jaarrekening 2020</t>
  </si>
  <si>
    <t>Ramingen 2021</t>
  </si>
  <si>
    <t>Ramingen 2022</t>
  </si>
  <si>
    <t>Ramingen 2023</t>
  </si>
  <si>
    <t>Ramingen 2024</t>
  </si>
  <si>
    <t>Ramingen 2025</t>
  </si>
  <si>
    <t>Kredieten 2021</t>
  </si>
  <si>
    <t>Kredieten 2022</t>
  </si>
  <si>
    <t>Kredieten 2023</t>
  </si>
  <si>
    <t>Kredieten 2024</t>
  </si>
  <si>
    <t>Kredieten 2025</t>
  </si>
  <si>
    <t>D. Vereffening van vooruitbetalingen</t>
  </si>
  <si>
    <t>8. Andere operationele kosten</t>
  </si>
  <si>
    <t>5. Meerwaarden bij de realisatie van vaste activa</t>
  </si>
  <si>
    <t>6. Andere operationele opbrengsten</t>
  </si>
  <si>
    <t>6. Toegestane investeringssubsidies</t>
  </si>
  <si>
    <t>7. Minderwaarden bij de realisatie van vaste activa</t>
  </si>
  <si>
    <t>E. Kapitaalsvermeerderingen</t>
  </si>
  <si>
    <t>158</t>
  </si>
  <si>
    <t>B. Operationele kosten</t>
  </si>
  <si>
    <t xml:space="preserve">D. Financiële opbrengsten </t>
  </si>
  <si>
    <t>E. Financiële kosten</t>
  </si>
  <si>
    <t>C. Operationeel overschot of tekort</t>
  </si>
  <si>
    <t>A. Kapitaalssubsidies en schenkingen</t>
  </si>
  <si>
    <t>F. Bijdragen en schenkingen niet gekoppeld aan operationele
    activiteiten of aan de verwerving van vaste activa</t>
  </si>
  <si>
    <t>I. Exploitatie-uitgaven</t>
  </si>
  <si>
    <t>II. Exploitatieontvangsten</t>
  </si>
  <si>
    <t>III. Exploitatiesaldo</t>
  </si>
  <si>
    <t>I. Investeringsuitgaven</t>
  </si>
  <si>
    <t>II. Investeringsontvangsten</t>
  </si>
  <si>
    <t>III. Investeringssaldo</t>
  </si>
  <si>
    <t>Saldo exploitatie en investeringen</t>
  </si>
  <si>
    <t>I. Financieringsuitgaven</t>
  </si>
  <si>
    <t>II. Financieringsontvangsten</t>
  </si>
  <si>
    <t>III. Financieringssaldo</t>
  </si>
  <si>
    <t>640/2-644/8-665/7-670/2-6710/1-672/3-7710/1-773</t>
  </si>
  <si>
    <t>2200-2205-2210-2216/9-2220-2226/9-2230/3-2236/9-27200-27205-27210-27215-27220-27225-27230-27235</t>
  </si>
  <si>
    <t>2200-2205-2210-2216/9-2220-2226/9-2230/3-2236/9</t>
  </si>
  <si>
    <t>2221/3-2225</t>
  </si>
  <si>
    <t>23/4-2730-2735-2740-2745</t>
  </si>
  <si>
    <t>2214-2224-2234-234-244</t>
  </si>
  <si>
    <t>20/1</t>
  </si>
  <si>
    <t>425/96-428/9</t>
  </si>
  <si>
    <t>175/6-178/9</t>
  </si>
  <si>
    <t>Andere 
mutaties</t>
  </si>
  <si>
    <t>5. Andere mutaties</t>
  </si>
  <si>
    <t>4. Andere mutaties</t>
  </si>
  <si>
    <t>Boekwaarde op 
1/1</t>
  </si>
  <si>
    <t>Schema M1: Financieel doelstellingenplan</t>
  </si>
  <si>
    <t>Schema J1: Doelstellingenrekening</t>
  </si>
  <si>
    <t>Schema J4: Balans</t>
  </si>
  <si>
    <t>Schema J5: Staat van opbrengsten en kosten</t>
  </si>
  <si>
    <t>Schema T1: Ontvangsten en uitgaven naar functionele aard</t>
  </si>
  <si>
    <t>Schema T2: Ontvangsten en uitgaven naar economische aard</t>
  </si>
  <si>
    <t>Schema T5: Toelichting bij de balans</t>
  </si>
  <si>
    <t>Schema M2: Staat van het financieel evenwicht</t>
  </si>
  <si>
    <t>Schema J2: Staat van het financieel evenwicht</t>
  </si>
  <si>
    <t>Schema T3: Investeringsproject: … (Actie/Actieplan: …)</t>
  </si>
  <si>
    <t>Reeds gerealiseerd</t>
  </si>
  <si>
    <t>Nog te realiseren</t>
  </si>
  <si>
    <t>Onvangsten</t>
  </si>
  <si>
    <t>Beleidsdomein Z</t>
  </si>
  <si>
    <t>Gezien om gevoegd te worden bij het ministerieel besluit van ... tot vaststelling van de modellen en de nadere voorschriften van de beleidsrapporten, de rekeningenstelsels en de digitale rapportering van de beleids- en beheerscyclus</t>
  </si>
  <si>
    <t>Brussel, .......................</t>
  </si>
  <si>
    <t>De Vlaamse minister van Binnenlands Bestuur, Inburgering, Wonen, Gelijke Kansen en Armoedebestrijding,</t>
  </si>
  <si>
    <t>Liesbeth Homans</t>
  </si>
  <si>
    <t>Financiële schulden op 31 december</t>
  </si>
  <si>
    <t>A. Financiële schulden op lange termijn</t>
  </si>
  <si>
    <t>B. Financiële schulden op lange termijn die binnen het jaar vervallen</t>
  </si>
  <si>
    <t>Totaal financiële schulden</t>
  </si>
  <si>
    <t>C. Financiële schulden op  korte termijn</t>
  </si>
  <si>
    <t>Totaal nettoactief</t>
  </si>
  <si>
    <t>10/5</t>
  </si>
  <si>
    <t>Mutatie</t>
  </si>
  <si>
    <t>Budgettaire entiteit 1</t>
  </si>
  <si>
    <t>Budgettaire entiteit 2</t>
  </si>
  <si>
    <t>Verrekening</t>
  </si>
  <si>
    <t>Overschot of tekort van het boekjaar</t>
  </si>
  <si>
    <t>Tussenkomst gemeente aan OCMW</t>
  </si>
  <si>
    <t>b. Gecorrigeerde aflossingen o.b.v. de financiële schulden</t>
  </si>
  <si>
    <t>Schema T4: Evolutie van de financiële schulden</t>
  </si>
  <si>
    <t>uitgaven</t>
  </si>
  <si>
    <t>ontvangsten</t>
  </si>
  <si>
    <t>saldo</t>
  </si>
  <si>
    <t>Overinge financieringstransacties</t>
  </si>
  <si>
    <t>Schema M3: Overzicht van de kredieten</t>
  </si>
  <si>
    <t>Schema J3: Realisatie van de kredieten</t>
  </si>
  <si>
    <t>Overige financieringstransacties</t>
  </si>
  <si>
    <t>290 (uitgez. 2903-2 en 2903-3)</t>
  </si>
  <si>
    <t>Codes MAR BBC voor geïntegreerde rapporten gemeente en OCMW</t>
  </si>
  <si>
    <t>Codes MAR BBC voor provincies, AGB, APB en welzijnsverenigingen</t>
  </si>
  <si>
    <t>Codes voor AGB en APB met MAR vennootschappen</t>
  </si>
  <si>
    <t>494/5 (uitgez. 4943-2 en 4943-3)</t>
  </si>
  <si>
    <t>42 (uitgez. 424-2 en 424-3)</t>
  </si>
  <si>
    <t>171/4 (uigez. 174-2 en 174-3)</t>
  </si>
  <si>
    <t>421/4 (uitgez. 424-2 en 424-3)</t>
  </si>
  <si>
    <t>171/4 (uitgez. 174-2 en 174-3)</t>
  </si>
  <si>
    <t>44/5 (uitgez. 448)</t>
  </si>
  <si>
    <t>40 (uitgez. 408)</t>
  </si>
  <si>
    <t>overige ESC</t>
  </si>
  <si>
    <t>2903/4 (uitgez. 2903-2 en 2903-3)</t>
  </si>
  <si>
    <t>4943/4 (uitgez. 4943-2 en 4943-3)</t>
  </si>
  <si>
    <t>Codes MAR BBC</t>
  </si>
  <si>
    <t>AB 171/4 (uitgez. 174-2 en 174-3)</t>
  </si>
  <si>
    <t>BB 171/4 (uitgez. 174-2 en 174-3)</t>
  </si>
  <si>
    <t>AB 421/4 (uitgez. 424-2 en 424-3)</t>
  </si>
  <si>
    <t>BB 421/4 (uitgez. 424-2 en 424-3)</t>
  </si>
  <si>
    <t>AB 170/4</t>
  </si>
  <si>
    <t>BB 170/4</t>
  </si>
  <si>
    <t>AB 420/4</t>
  </si>
  <si>
    <t>BB 420/4</t>
  </si>
  <si>
    <t>Budgettair resultaat van het boekjaar</t>
  </si>
  <si>
    <t>Versie 3/4/2018</t>
  </si>
  <si>
    <t xml:space="preserve">            Schema M1: Financieel doelstellingenplan</t>
  </si>
  <si>
    <t xml:space="preserve">            Schema M2: Staat van het financieel evenwicht</t>
  </si>
  <si>
    <t xml:space="preserve">            Schema M3: Overzicht van de kredieten</t>
  </si>
  <si>
    <t xml:space="preserve">            Schema J1: Doelstellingenrekening</t>
  </si>
  <si>
    <t xml:space="preserve">            Schema J2: Staat van het financieel evenwicht</t>
  </si>
  <si>
    <t xml:space="preserve">            Schema J3: Realisatie van de kredieten</t>
  </si>
  <si>
    <t xml:space="preserve">            Schema J4: Balans</t>
  </si>
  <si>
    <t xml:space="preserve">            Schema J5: Staat van opbrengsten en kosten</t>
  </si>
  <si>
    <t xml:space="preserve">            Schema T1: Ontvangsten en uitgaven naar functionele aard</t>
  </si>
  <si>
    <t xml:space="preserve">            Schema T2: Ontvangsten en uitgaven naar economische aard</t>
  </si>
  <si>
    <t xml:space="preserve">            Schema T3: Investeringsproject</t>
  </si>
  <si>
    <t xml:space="preserve">            Schema T4: Evolutie van de financiële schulden</t>
  </si>
  <si>
    <t xml:space="preserve">            Schema T5: Toelichting bij de balans</t>
  </si>
  <si>
    <t>Overzicht van de schema's van de beleidsrapporten en rekeningenstelsels</t>
  </si>
  <si>
    <t xml:space="preserve">   I. Schema's van de beleidsrapporten</t>
  </si>
  <si>
    <t xml:space="preserve">   II. Rekeningenstelsels</t>
  </si>
  <si>
    <t xml:space="preserve">        A. Schema's van het meerjarenplan en de aanpassing van het meerjarenplan</t>
  </si>
  <si>
    <t xml:space="preserve">        B. Schema's van de jaarrekening</t>
  </si>
  <si>
    <t xml:space="preserve">        C. Schema's van de toelichting van de beleidsrapporten</t>
  </si>
  <si>
    <t xml:space="preserve">        A. Genormaliseerd stelsel van de beleidsvelden</t>
  </si>
  <si>
    <t xml:space="preserve">        B. Genormaliseerd stelsel van de algemene rekeningen</t>
  </si>
  <si>
    <t xml:space="preserve">        C. De algemene rekeningen voor de budgettaire verrichtingen</t>
  </si>
  <si>
    <t xml:space="preserve">        D. Genormaliseerd stelsel van de economischesectorcodes</t>
  </si>
  <si>
    <t xml:space="preserve">        F. Genormaliseerd stelsel van de codes voor de budgettaire entiteiten</t>
  </si>
  <si>
    <t>Bijlage bij het ministerieel besluit van ** tot vaststelling van de modellen en de nadere voorschriften van de beleidsrapporten, de rekeningenstelsels en de digitale rapportering van de beleids- en beheerscyclus van de lokale besturen</t>
  </si>
  <si>
    <t>Schema T3: Investeringsproject: … (Actie(s)/Actieplan(nen): …)</t>
  </si>
  <si>
    <t>A. Genormaliseerd stelsel van de beleidsvelden</t>
  </si>
  <si>
    <t>Omschrijving</t>
  </si>
  <si>
    <t>0010</t>
  </si>
  <si>
    <t>Algemene overdrachten tussen de verschillende bestuurlijke niveaus</t>
  </si>
  <si>
    <t>0020</t>
  </si>
  <si>
    <t>Fiscale aangelegenheden</t>
  </si>
  <si>
    <t>0030</t>
  </si>
  <si>
    <t>Financiële aangelegenheden</t>
  </si>
  <si>
    <t>0040</t>
  </si>
  <si>
    <t>Transacties in verband met de openbare schuld</t>
  </si>
  <si>
    <t>0050</t>
  </si>
  <si>
    <t>Patrimonium zonder maatschappelijk doel</t>
  </si>
  <si>
    <t>0090</t>
  </si>
  <si>
    <t>Politieke organen</t>
  </si>
  <si>
    <t>0100</t>
  </si>
  <si>
    <t>0101</t>
  </si>
  <si>
    <t>Officieel ceremonieel</t>
  </si>
  <si>
    <t>Algemene diensten</t>
  </si>
  <si>
    <t>0110</t>
  </si>
  <si>
    <t>Secretariaat</t>
  </si>
  <si>
    <t>0111</t>
  </si>
  <si>
    <t>Fiscale en financiële diensten</t>
  </si>
  <si>
    <t>0112</t>
  </si>
  <si>
    <t>Personeelsdienst en vorming</t>
  </si>
  <si>
    <t>0113</t>
  </si>
  <si>
    <t>Archief</t>
  </si>
  <si>
    <t>0114</t>
  </si>
  <si>
    <t>Organisatiebeheersing</t>
  </si>
  <si>
    <t>0115</t>
  </si>
  <si>
    <t>Welzijn op het werk</t>
  </si>
  <si>
    <t>0119</t>
  </si>
  <si>
    <t>Overige algemene diensten</t>
  </si>
  <si>
    <t>Administratieve dienstverlening</t>
  </si>
  <si>
    <t>0130</t>
  </si>
  <si>
    <t>Internationale samenwerking</t>
  </si>
  <si>
    <t>0150</t>
  </si>
  <si>
    <t>Internationale relaties</t>
  </si>
  <si>
    <t>0151</t>
  </si>
  <si>
    <t>Deelneming aan internationale organisaties en conferenties</t>
  </si>
  <si>
    <t>Hulp aan het buitenland</t>
  </si>
  <si>
    <t>0160</t>
  </si>
  <si>
    <t>Binnengemeentelijke werking</t>
  </si>
  <si>
    <t>0170</t>
  </si>
  <si>
    <t>Binnengemeentelijke decentralisatie</t>
  </si>
  <si>
    <t>0171</t>
  </si>
  <si>
    <t>Gemeentelijk/stedelijk wijkoverleg</t>
  </si>
  <si>
    <t>Overig algemeen bestuur</t>
  </si>
  <si>
    <t>0190</t>
  </si>
  <si>
    <t>0200</t>
  </si>
  <si>
    <t>Wegen</t>
  </si>
  <si>
    <t>0210</t>
  </si>
  <si>
    <t>Openbaar vervoer</t>
  </si>
  <si>
    <t>0220</t>
  </si>
  <si>
    <t>Parkeren</t>
  </si>
  <si>
    <t>0290</t>
  </si>
  <si>
    <t>Overige mobiliteit en verkeer</t>
  </si>
  <si>
    <t>Afval- en materialenbeheer</t>
  </si>
  <si>
    <t>0300</t>
  </si>
  <si>
    <t>Ophalen en verwerken van huishoudelijk afval</t>
  </si>
  <si>
    <t>0309</t>
  </si>
  <si>
    <t>Overig afval- en materialenbeheer</t>
  </si>
  <si>
    <t>Waterbeheer</t>
  </si>
  <si>
    <t>0310</t>
  </si>
  <si>
    <t>Beheer van regen- en afvalwater</t>
  </si>
  <si>
    <t>0319</t>
  </si>
  <si>
    <t>Overig waterbeheer</t>
  </si>
  <si>
    <t>Vermindering van de milieuverontreiniging</t>
  </si>
  <si>
    <t>0320</t>
  </si>
  <si>
    <t>Sanering van bodemverontreiniging</t>
  </si>
  <si>
    <t>0329</t>
  </si>
  <si>
    <t>Overige vermindering van milieuverontreiniging</t>
  </si>
  <si>
    <t>Bescherming van biodiversiteit , landschappen en bodem</t>
  </si>
  <si>
    <t>0340</t>
  </si>
  <si>
    <t>Aankoop, inrichting en beheer van natuur, groen en bos</t>
  </si>
  <si>
    <t>0341</t>
  </si>
  <si>
    <t>Erosiebestrijding</t>
  </si>
  <si>
    <t>0349</t>
  </si>
  <si>
    <t>Overige bescherming van biodiversiteit, landschappen en bodem</t>
  </si>
  <si>
    <t>Klimaat en energie</t>
  </si>
  <si>
    <t>0350</t>
  </si>
  <si>
    <t>Overige milieubescherming</t>
  </si>
  <si>
    <t>0380</t>
  </si>
  <si>
    <t>Participatie en sensibilisatie</t>
  </si>
  <si>
    <t>0381</t>
  </si>
  <si>
    <t>Geïntegreerde milieuprojecten</t>
  </si>
  <si>
    <t>0390</t>
  </si>
  <si>
    <t>0400</t>
  </si>
  <si>
    <t>Politiediensten</t>
  </si>
  <si>
    <t>0410</t>
  </si>
  <si>
    <t>Brandweer</t>
  </si>
  <si>
    <t>0420</t>
  </si>
  <si>
    <t>Dienst 100</t>
  </si>
  <si>
    <t>0430</t>
  </si>
  <si>
    <t>Civiele bescherming</t>
  </si>
  <si>
    <t>0440</t>
  </si>
  <si>
    <t>Overige hulpdiensten</t>
  </si>
  <si>
    <t>0450</t>
  </si>
  <si>
    <t>Rechtspleging</t>
  </si>
  <si>
    <t>0460</t>
  </si>
  <si>
    <t>Kinderbescherming</t>
  </si>
  <si>
    <t>0470</t>
  </si>
  <si>
    <t>Dierenbescherming</t>
  </si>
  <si>
    <t>0480</t>
  </si>
  <si>
    <t>Bestuurlijke preventie (incl. GAS)</t>
  </si>
  <si>
    <t>0490</t>
  </si>
  <si>
    <t>Overige elementen van openbare orde en veiligheid</t>
  </si>
  <si>
    <t>Handel en middenstand</t>
  </si>
  <si>
    <t>0500</t>
  </si>
  <si>
    <t>Nijverheid</t>
  </si>
  <si>
    <t>0510</t>
  </si>
  <si>
    <t>Toerisme</t>
  </si>
  <si>
    <t>0520</t>
  </si>
  <si>
    <t>Toerisme - Onthaal en promotie</t>
  </si>
  <si>
    <t>0521</t>
  </si>
  <si>
    <t>Toerisme - Sectorondersteuning</t>
  </si>
  <si>
    <t>0522</t>
  </si>
  <si>
    <t>Toerisme - Infrastructuur</t>
  </si>
  <si>
    <t>0529</t>
  </si>
  <si>
    <t>Overige activiteiten inzake toerisme</t>
  </si>
  <si>
    <t>Land-, tuin- &amp; bosbouw</t>
  </si>
  <si>
    <t>0530</t>
  </si>
  <si>
    <t>Visvangst</t>
  </si>
  <si>
    <t>0540</t>
  </si>
  <si>
    <t>Werkgelegenheid</t>
  </si>
  <si>
    <t>0550</t>
  </si>
  <si>
    <t>Overige economische zaken</t>
  </si>
  <si>
    <t>0590</t>
  </si>
  <si>
    <t>Ruimtelijke ordening</t>
  </si>
  <si>
    <t>0600</t>
  </si>
  <si>
    <t>Ruimtelijke planning</t>
  </si>
  <si>
    <t>Gebiedsontwikkeling</t>
  </si>
  <si>
    <t>0610</t>
  </si>
  <si>
    <t>Woonbeleid</t>
  </si>
  <si>
    <t>0620</t>
  </si>
  <si>
    <t>Grondbeleid voor wonen</t>
  </si>
  <si>
    <t>0621</t>
  </si>
  <si>
    <t>Bestrijding van krotwoningen</t>
  </si>
  <si>
    <t>0622</t>
  </si>
  <si>
    <t>Woonwagenterreinen</t>
  </si>
  <si>
    <t>0629</t>
  </si>
  <si>
    <t>Overig woonbeleid</t>
  </si>
  <si>
    <t>Watervoorziening</t>
  </si>
  <si>
    <t>0630</t>
  </si>
  <si>
    <t>Elektriciteitsvoorziening</t>
  </si>
  <si>
    <t>0640</t>
  </si>
  <si>
    <t>Gasvoorziening</t>
  </si>
  <si>
    <t>0650</t>
  </si>
  <si>
    <t>Communicatievoorzieningen</t>
  </si>
  <si>
    <t>0660</t>
  </si>
  <si>
    <t>Straatverlichting</t>
  </si>
  <si>
    <t>0670</t>
  </si>
  <si>
    <t>Groene ruimte</t>
  </si>
  <si>
    <t>0680</t>
  </si>
  <si>
    <t>Overige nutsvoorzieningen</t>
  </si>
  <si>
    <t>0690</t>
  </si>
  <si>
    <t>Culturele instellingen</t>
  </si>
  <si>
    <t>0700</t>
  </si>
  <si>
    <t>Musea</t>
  </si>
  <si>
    <t>0701</t>
  </si>
  <si>
    <t>Cultuurcentrum</t>
  </si>
  <si>
    <t>0702</t>
  </si>
  <si>
    <t>Schouwburg, concertgebouw, opera</t>
  </si>
  <si>
    <t>0703</t>
  </si>
  <si>
    <t>Openbare bibliotheken</t>
  </si>
  <si>
    <t>0704</t>
  </si>
  <si>
    <t>Gespecialiseerde bibliotheken</t>
  </si>
  <si>
    <t>0705</t>
  </si>
  <si>
    <t>Gemeenschapscentrum</t>
  </si>
  <si>
    <t>0709</t>
  </si>
  <si>
    <t>Overige culturele instellingen</t>
  </si>
  <si>
    <t>Evenementen</t>
  </si>
  <si>
    <t>0710</t>
  </si>
  <si>
    <t>Feesten en plechtigheden</t>
  </si>
  <si>
    <t>0711</t>
  </si>
  <si>
    <t>Openluchtrecreatie</t>
  </si>
  <si>
    <t>0712</t>
  </si>
  <si>
    <t>Festivals</t>
  </si>
  <si>
    <t>0719</t>
  </si>
  <si>
    <t>Overige evenementen</t>
  </si>
  <si>
    <t>Erfgoed</t>
  </si>
  <si>
    <t>0720</t>
  </si>
  <si>
    <t>Monumentenzorg</t>
  </si>
  <si>
    <t>0721</t>
  </si>
  <si>
    <t>Archeologie</t>
  </si>
  <si>
    <t>0729</t>
  </si>
  <si>
    <t>Overig beleid inzake het erfgoed</t>
  </si>
  <si>
    <t>Overig kunst- en cultuurbeleid</t>
  </si>
  <si>
    <t>0739</t>
  </si>
  <si>
    <t>Sport</t>
  </si>
  <si>
    <t>0740</t>
  </si>
  <si>
    <t xml:space="preserve">Sportsector- en verenigingsondersteuning </t>
  </si>
  <si>
    <t>0741</t>
  </si>
  <si>
    <t>Sportpromotie en -evenementen</t>
  </si>
  <si>
    <t>0742</t>
  </si>
  <si>
    <t>Sportinfrastructuur</t>
  </si>
  <si>
    <t>0749</t>
  </si>
  <si>
    <t>Overig sportbeleid</t>
  </si>
  <si>
    <t>Jeugd</t>
  </si>
  <si>
    <t>0750</t>
  </si>
  <si>
    <t xml:space="preserve">Jeugdsector- en verenigingsondersteuning </t>
  </si>
  <si>
    <t>0751</t>
  </si>
  <si>
    <t xml:space="preserve">Gemeentelijke dienstverlening gericht op kinderen &amp; jongeren </t>
  </si>
  <si>
    <t>0752</t>
  </si>
  <si>
    <t xml:space="preserve">Infrastructuur en faciliteiten ten behoeve van kinderen en jongeren    </t>
  </si>
  <si>
    <t>0759</t>
  </si>
  <si>
    <t>Overige activiteiten met betrekking tot jeugd</t>
  </si>
  <si>
    <t>Erediensten  en niet-confessionele levensbeschouwelijke gemeenschappen</t>
  </si>
  <si>
    <t>0790</t>
  </si>
  <si>
    <t>Erediensten</t>
  </si>
  <si>
    <t>0791</t>
  </si>
  <si>
    <t>Niet-confessionele levensbeschouwelijke gemeenschappen</t>
  </si>
  <si>
    <t>Basisonderwijs</t>
  </si>
  <si>
    <t>0800</t>
  </si>
  <si>
    <t>Gewoon basisonderwijs</t>
  </si>
  <si>
    <t>0801</t>
  </si>
  <si>
    <t>Buitengewoon basisonderwijs</t>
  </si>
  <si>
    <t>Secundair onderwijs</t>
  </si>
  <si>
    <t>0810</t>
  </si>
  <si>
    <t>Gewoon secundair onderwijs</t>
  </si>
  <si>
    <t>0814</t>
  </si>
  <si>
    <t>Leren en werken</t>
  </si>
  <si>
    <t>0815</t>
  </si>
  <si>
    <t>Buitengewoon secundair onderwijs</t>
  </si>
  <si>
    <t>Deeltijds kunstonderwijs</t>
  </si>
  <si>
    <t>0820</t>
  </si>
  <si>
    <t>Volwassenenonderwijs</t>
  </si>
  <si>
    <t>0830</t>
  </si>
  <si>
    <t>Centra voor volwassenenonderwijs</t>
  </si>
  <si>
    <t>Hoger onderwijs</t>
  </si>
  <si>
    <t>0835</t>
  </si>
  <si>
    <t>Ondersteunende diensten voor het onderwijs</t>
  </si>
  <si>
    <t>0860</t>
  </si>
  <si>
    <t>Centra voor leerlingenbegeleiding</t>
  </si>
  <si>
    <t>0862</t>
  </si>
  <si>
    <t>Huisvesting voor schoolgaanden</t>
  </si>
  <si>
    <t>0869</t>
  </si>
  <si>
    <t>Overige ondersteunende diensten voor het onderwijs</t>
  </si>
  <si>
    <t>Algemeen onderwijsbeleid</t>
  </si>
  <si>
    <t>0870</t>
  </si>
  <si>
    <t>Sociale voordelen</t>
  </si>
  <si>
    <t>0879</t>
  </si>
  <si>
    <t>Andere voordelen</t>
  </si>
  <si>
    <t>0889</t>
  </si>
  <si>
    <t>Ondersteunende diensten voor het algemeen onderwijsbeleid</t>
  </si>
  <si>
    <t>Sociaal beleid</t>
  </si>
  <si>
    <t>0900</t>
  </si>
  <si>
    <t>Sociale bijstand</t>
  </si>
  <si>
    <t>0901</t>
  </si>
  <si>
    <t>Voorschotten</t>
  </si>
  <si>
    <t>0902</t>
  </si>
  <si>
    <t>Integratie van personen met vreemde herkomst</t>
  </si>
  <si>
    <t>0903</t>
  </si>
  <si>
    <t>Lokale opvanginitiatieven voor asielzoekers</t>
  </si>
  <si>
    <t>0904</t>
  </si>
  <si>
    <t>Activering van tewerkstelling</t>
  </si>
  <si>
    <t>0905</t>
  </si>
  <si>
    <t>Dienst voor juridische informatie en advies</t>
  </si>
  <si>
    <t>0909</t>
  </si>
  <si>
    <t>Overige verrichtingen inzake sociaal beleid</t>
  </si>
  <si>
    <t>Ziekte en invaliditeit</t>
  </si>
  <si>
    <t>0910</t>
  </si>
  <si>
    <t>Woningen voor personen met een handicap</t>
  </si>
  <si>
    <t>0911</t>
  </si>
  <si>
    <t>Diensten en voorzieningen voor personen met een handicap</t>
  </si>
  <si>
    <t>0919</t>
  </si>
  <si>
    <t>Overige activiteiten inzake ziekte en invaliditeit</t>
  </si>
  <si>
    <t>Werkloosheid</t>
  </si>
  <si>
    <t>0920</t>
  </si>
  <si>
    <t>Sociale huisvesting</t>
  </si>
  <si>
    <t>0930</t>
  </si>
  <si>
    <t>Gezin en kinderen</t>
  </si>
  <si>
    <t>0940</t>
  </si>
  <si>
    <t>Jeugdvoorzieningen</t>
  </si>
  <si>
    <t>0941</t>
  </si>
  <si>
    <t>Gezinsvervangende tehuizen</t>
  </si>
  <si>
    <t>0942</t>
  </si>
  <si>
    <t>Onderhoudsgelden</t>
  </si>
  <si>
    <t>0943</t>
  </si>
  <si>
    <t>Gezinshulp</t>
  </si>
  <si>
    <t>0944</t>
  </si>
  <si>
    <t>Preventieve gezinsondersteuning</t>
  </si>
  <si>
    <t>0945</t>
  </si>
  <si>
    <t>Kinderopvang</t>
  </si>
  <si>
    <t>0946</t>
  </si>
  <si>
    <t>Thuisbezorgde maaltijden</t>
  </si>
  <si>
    <t>0947</t>
  </si>
  <si>
    <t>Klusjesdienst</t>
  </si>
  <si>
    <t>0948</t>
  </si>
  <si>
    <t>Poetsdienst</t>
  </si>
  <si>
    <t>0949</t>
  </si>
  <si>
    <t>Overige gezinshulp</t>
  </si>
  <si>
    <t>Ouderen</t>
  </si>
  <si>
    <t>0950</t>
  </si>
  <si>
    <t>Ouderenwoningen</t>
  </si>
  <si>
    <t>0951</t>
  </si>
  <si>
    <t>Dienstencentra</t>
  </si>
  <si>
    <t>0952</t>
  </si>
  <si>
    <t>Assistentiewoningen</t>
  </si>
  <si>
    <t>0953</t>
  </si>
  <si>
    <t>Woon- en zorgcentra</t>
  </si>
  <si>
    <t>0954</t>
  </si>
  <si>
    <t>Dagzorgcentra</t>
  </si>
  <si>
    <t>0959</t>
  </si>
  <si>
    <t>Overige verrichtingen betreffende ouderen</t>
  </si>
  <si>
    <t>Dienstverlening inzake volksgezondheid</t>
  </si>
  <si>
    <t>0980</t>
  </si>
  <si>
    <t>Sociale geneeskunde</t>
  </si>
  <si>
    <t>0982</t>
  </si>
  <si>
    <t>Ziekenhuizen</t>
  </si>
  <si>
    <t>0983</t>
  </si>
  <si>
    <t>Andere verpleeg- en verzorgingsinrichtingen</t>
  </si>
  <si>
    <t>0984</t>
  </si>
  <si>
    <t>Ontsmetting en openbare reiniging</t>
  </si>
  <si>
    <t>0985</t>
  </si>
  <si>
    <t>Gezondheidspromotie en ziektepreventie</t>
  </si>
  <si>
    <t>0986</t>
  </si>
  <si>
    <t>Eerstelijnsgezondheidszorg</t>
  </si>
  <si>
    <t>0989</t>
  </si>
  <si>
    <t>Overige dienstverlening inzake volksgezondheid</t>
  </si>
  <si>
    <t>Begraafplaatsen, crematoria en lijkbezorging</t>
  </si>
  <si>
    <t>0990</t>
  </si>
  <si>
    <t>Begraafplaatsen</t>
  </si>
  <si>
    <t>0991</t>
  </si>
  <si>
    <t>Crematoria</t>
  </si>
  <si>
    <t>0992</t>
  </si>
  <si>
    <t>Lijkbezorging</t>
  </si>
  <si>
    <t>B. Genormaliseerd stelsel van de algemene rekeningen</t>
  </si>
  <si>
    <t>Rubriek</t>
  </si>
  <si>
    <t>Voet-noten</t>
  </si>
  <si>
    <t>T2 
uitgaven</t>
  </si>
  <si>
    <t>T2 ontvangsten</t>
  </si>
  <si>
    <t>NETTOACTIEF EN SCHULDEN OP LANGE TERMIJN</t>
  </si>
  <si>
    <t>-</t>
  </si>
  <si>
    <t>Nettoactief</t>
  </si>
  <si>
    <t>Overig nettoactief</t>
  </si>
  <si>
    <t>Kapitaal</t>
  </si>
  <si>
    <t>Pas.II.D</t>
  </si>
  <si>
    <t>Fin I.E.</t>
  </si>
  <si>
    <t>Niet opgevraagd kapitaal (-)</t>
  </si>
  <si>
    <t>Fin II.E.</t>
  </si>
  <si>
    <t>103</t>
  </si>
  <si>
    <t>Overname herwaarderingsreserve in overig nettoactief</t>
  </si>
  <si>
    <t>109</t>
  </si>
  <si>
    <t>Saldo beginbalans</t>
  </si>
  <si>
    <t>Herwaarderingsreserves</t>
  </si>
  <si>
    <t>Herwaarderingsreserves op andere materiële vaste activa</t>
  </si>
  <si>
    <t>Pas.II.C</t>
  </si>
  <si>
    <t>Herwaarderingsreserves op financiële vaste activa</t>
  </si>
  <si>
    <t>Gecumuleerd overschot - gecumuleerd tekort</t>
  </si>
  <si>
    <t>Pas.II.B</t>
  </si>
  <si>
    <t>Kapitaalssubsidies en schenkingen</t>
  </si>
  <si>
    <t>150</t>
  </si>
  <si>
    <t>Investeringssubsidies en -schenkingen in kapitaal met vordering op korte termijn</t>
  </si>
  <si>
    <t>Pas.II.A</t>
  </si>
  <si>
    <t>[1]</t>
  </si>
  <si>
    <t>Inv II.D.</t>
  </si>
  <si>
    <t>151</t>
  </si>
  <si>
    <t>Investeringssubsidies en -schenkingen in kapitaal met vordering op lange termijn</t>
  </si>
  <si>
    <t>152</t>
  </si>
  <si>
    <t>Investeringssubsidies in de vorm van terugbetaling van leningen</t>
  </si>
  <si>
    <t>Bijdragen en schenkingen niet gekoppeld aan de operationele activiteiten of de verwerving van vaste activa</t>
  </si>
  <si>
    <t>Fin II.F.</t>
  </si>
  <si>
    <t>159</t>
  </si>
  <si>
    <t>Schenkingen van vaste activa</t>
  </si>
  <si>
    <t>16/8</t>
  </si>
  <si>
    <t>Schulden op lange termijn</t>
  </si>
  <si>
    <t>16/7</t>
  </si>
  <si>
    <t>Schulden op lange termijn uit ruiltransacties</t>
  </si>
  <si>
    <t>16</t>
  </si>
  <si>
    <t>Voorzieningen</t>
  </si>
  <si>
    <t>Voorzieningen voor pensioenen en soortgelijke verplichtingen</t>
  </si>
  <si>
    <t>Pas.I.B.1.a.1</t>
  </si>
  <si>
    <t>Voorzieningen voor andere risico's en kosten</t>
  </si>
  <si>
    <t>Pas.I.B.1.a.2</t>
  </si>
  <si>
    <t>[2]</t>
  </si>
  <si>
    <t>Financiële schulden</t>
  </si>
  <si>
    <t>171</t>
  </si>
  <si>
    <t>Obligatieleningen</t>
  </si>
  <si>
    <t>Pas.I.B.1.b</t>
  </si>
  <si>
    <t>Fin I.A.2.</t>
  </si>
  <si>
    <t>Fin II.A.</t>
  </si>
  <si>
    <t>172</t>
  </si>
  <si>
    <t>Leasingschulden en soortgelijke schulden</t>
  </si>
  <si>
    <t>1720</t>
  </si>
  <si>
    <t>Leasingschulden en soortgelijke schulden in het kader van PPS-overeenkomsten</t>
  </si>
  <si>
    <t>1721</t>
  </si>
  <si>
    <t>Andere leasingschulden en soortgelijke schulden</t>
  </si>
  <si>
    <t>173</t>
  </si>
  <si>
    <t>Schulden aan kredietinstellingen</t>
  </si>
  <si>
    <t>1733</t>
  </si>
  <si>
    <t>Schulden aan kredietinstellingen aangegaan door het bestuur</t>
  </si>
  <si>
    <t>1734</t>
  </si>
  <si>
    <t>Schulden aan kredietinstellingen wegens borgstelling voor andere entiteiten</t>
  </si>
  <si>
    <t>174</t>
  </si>
  <si>
    <t>Andere leningen</t>
  </si>
  <si>
    <t>[3]</t>
  </si>
  <si>
    <t>Niet-financiële schulden op lange termijn uit ruiltransacties</t>
  </si>
  <si>
    <t>175</t>
  </si>
  <si>
    <t>Operationele schulden uit ruiltransacties</t>
  </si>
  <si>
    <t>Pas.I.B.1.c</t>
  </si>
  <si>
    <t>Fin.II.B.</t>
  </si>
  <si>
    <t>Ontvangen vooruitbetalingen op ruiltransacties</t>
  </si>
  <si>
    <t>Borgtochten ontvangen in contanten</t>
  </si>
  <si>
    <t>179</t>
  </si>
  <si>
    <t>Andere niet-financiële schulden uit ruiltransacties</t>
  </si>
  <si>
    <t>Schulden op lange termijn uit niet-ruiltransacties</t>
  </si>
  <si>
    <t>Pas.I.B.2</t>
  </si>
  <si>
    <t>VASTE ACTIVA</t>
  </si>
  <si>
    <t>Immateriële vaste activa</t>
  </si>
  <si>
    <t>[4]</t>
  </si>
  <si>
    <t>Kosten van ontwikkeling</t>
  </si>
  <si>
    <t>Act.II.D</t>
  </si>
  <si>
    <t>Inv I.C.</t>
  </si>
  <si>
    <t>Inv II.C.</t>
  </si>
  <si>
    <t>Concessies, octrooien, licenties, knowhow, merken en soortgelijke rechten</t>
  </si>
  <si>
    <t>212</t>
  </si>
  <si>
    <t>Goodwill</t>
  </si>
  <si>
    <t>Vooruitbetalingen</t>
  </si>
  <si>
    <t>214</t>
  </si>
  <si>
    <t>Plannen en studies</t>
  </si>
  <si>
    <t>22</t>
  </si>
  <si>
    <t>Terreinen, gebouwen, wegen en andere infrastructuur</t>
  </si>
  <si>
    <t>220/8</t>
  </si>
  <si>
    <t>Terreinen, gebouwen, wegen en andere infrastructuur - Gemeenschapsgoederen</t>
  </si>
  <si>
    <t>220</t>
  </si>
  <si>
    <t>Terreinen - gemeenschapsgoederen</t>
  </si>
  <si>
    <t>Act.II.C.1.a</t>
  </si>
  <si>
    <t>Inv I.B.1.a.</t>
  </si>
  <si>
    <t>Inv II.B.1.a.</t>
  </si>
  <si>
    <t>221</t>
  </si>
  <si>
    <t>Gebouwen - gemeenschapsgoederen</t>
  </si>
  <si>
    <t>222</t>
  </si>
  <si>
    <t>Bebouwde terreinen - gemeenschapsgoederen</t>
  </si>
  <si>
    <t>[5]</t>
  </si>
  <si>
    <t>223</t>
  </si>
  <si>
    <t>Andere zakelijke rechten op onroerende goederen - gemeenschapsgoederen</t>
  </si>
  <si>
    <t>Act.II.C.1.b</t>
  </si>
  <si>
    <t>Inv I.B.1.b.</t>
  </si>
  <si>
    <t>Inv II.B.1.b.</t>
  </si>
  <si>
    <t>Andere infrastructuur betreffende de wegen</t>
  </si>
  <si>
    <t>226</t>
  </si>
  <si>
    <t>Waterlopen en waterbekkens</t>
  </si>
  <si>
    <t>227</t>
  </si>
  <si>
    <t>Rioleringen en afvalwaterzuivering</t>
  </si>
  <si>
    <t>228</t>
  </si>
  <si>
    <t>Andere onroerende infrastructuur</t>
  </si>
  <si>
    <t>Terreinen en gebouwen - bedrijfsmatige materiële vaste activa</t>
  </si>
  <si>
    <t>2290</t>
  </si>
  <si>
    <t>Terreinen - bedrijfsmatige materiële vaste activa</t>
  </si>
  <si>
    <t>Act.II.C.2.a</t>
  </si>
  <si>
    <t>2291</t>
  </si>
  <si>
    <t>Gebouwen - bedrijfsmatige materiële vaste activa</t>
  </si>
  <si>
    <t>2292</t>
  </si>
  <si>
    <t>Bebouwde terreinen - bedrijfsmatige materiële vaste activa</t>
  </si>
  <si>
    <t>2293</t>
  </si>
  <si>
    <t>Andere zakelijke rechten op onroerende goederen - bedrijfsmatige materiële vaste activa</t>
  </si>
  <si>
    <t>23</t>
  </si>
  <si>
    <t>Installaties, machines en uitrusting</t>
  </si>
  <si>
    <t>Installaties, machines en uitrusting - gemeenschapsgoederen</t>
  </si>
  <si>
    <t>Act.II.C.1.c</t>
  </si>
  <si>
    <t>Inv I.B.1.c.</t>
  </si>
  <si>
    <t>Inv II.B.1.c.</t>
  </si>
  <si>
    <t>Installaties, machines en uitrusting - bedrijfsmatige materiële vaste activa</t>
  </si>
  <si>
    <t>Act.II.C.2.b</t>
  </si>
  <si>
    <t>24</t>
  </si>
  <si>
    <t>Meubilair, kantooruitrusting en rollend materieel</t>
  </si>
  <si>
    <t>Meubilair, kantooruitrusting en rollend materieel - gemeenschapsgoederen</t>
  </si>
  <si>
    <t>Act.II.C.1.d</t>
  </si>
  <si>
    <t>Meubilair, kantooruitrusting en rollend materieel - bedrijfsmatige materiële vaste activa</t>
  </si>
  <si>
    <t>Act.II.C.2.c</t>
  </si>
  <si>
    <t>Vaste activa in leasing of op grond van een soortgelijk recht</t>
  </si>
  <si>
    <t>250</t>
  </si>
  <si>
    <t>Terreinen en gebouwen in leasing of op grond van een soortgelijk recht - gemeenschapsgoederen</t>
  </si>
  <si>
    <t>Act.II.C.1.e</t>
  </si>
  <si>
    <t>Inv I.B.1.d.</t>
  </si>
  <si>
    <t>Inv II.B.1.d.</t>
  </si>
  <si>
    <t>251</t>
  </si>
  <si>
    <t>Installaties, machines en uitrusting in leasing of op grond van een soortgelijk recht- gemeenschapsgoederen</t>
  </si>
  <si>
    <t>252</t>
  </si>
  <si>
    <t>Meubilair, kantooruitrusting en rollend materieel in leasing of op grond van een soortgelijk recht- gemeenschapsgoederen</t>
  </si>
  <si>
    <t>253</t>
  </si>
  <si>
    <t>Terreinen en gebouwen in leasing of op grond van een soortgelijk recht- bedrijfsmatige materiële vaste activa</t>
  </si>
  <si>
    <t>Act.II.C.2.d</t>
  </si>
  <si>
    <t>254</t>
  </si>
  <si>
    <t>Installaties, machines en uitrusting in leasing of op grond van een soortgelijk recht- bedrijfsmatige materiële vaste activa</t>
  </si>
  <si>
    <t>255</t>
  </si>
  <si>
    <t>Meubilair, kantooruitrusting en rollend materieel in leasing of op grond van een soortgelijk recht- bedrijfsmatige materiële vaste activa</t>
  </si>
  <si>
    <t>26</t>
  </si>
  <si>
    <t>Andere materiële vaste activa</t>
  </si>
  <si>
    <t>Terreinen en gebouwen - andere materiële vaste activa</t>
  </si>
  <si>
    <t>Act.II.C.3.a</t>
  </si>
  <si>
    <t>Inv I.B.2.a.</t>
  </si>
  <si>
    <t>Inv II.B.2.a.</t>
  </si>
  <si>
    <t>Roerende goederen - andere materiële vaste activa</t>
  </si>
  <si>
    <t>Act.II.C.3.b</t>
  </si>
  <si>
    <t>Inv I.B.2.b.</t>
  </si>
  <si>
    <t>Inv II.B.2.b.</t>
  </si>
  <si>
    <t>270/4</t>
  </si>
  <si>
    <t>Onroerend erfgoed</t>
  </si>
  <si>
    <t>Act.II.C.1.f</t>
  </si>
  <si>
    <t>Inv I.B.1.e.</t>
  </si>
  <si>
    <t>Inv II.B.1.e.</t>
  </si>
  <si>
    <t>275/9</t>
  </si>
  <si>
    <t>Roerend erfgoed</t>
  </si>
  <si>
    <t>Financiële vaste activa</t>
  </si>
  <si>
    <t>Belangen in en vorderingen op extern verzelfstandigde agentschappen</t>
  </si>
  <si>
    <t>2800</t>
  </si>
  <si>
    <t>Belangen in extern verzelfstandigde agentschappen - aanschaffingswaarde</t>
  </si>
  <si>
    <t>Act.II.B.1</t>
  </si>
  <si>
    <t>Inv II.A.1.</t>
  </si>
  <si>
    <t>2801</t>
  </si>
  <si>
    <t>Belangen in extern verzelfstandigde agentschappen - nog te storten bedragen (-)</t>
  </si>
  <si>
    <t>Inv I.A.1.</t>
  </si>
  <si>
    <t>2802</t>
  </si>
  <si>
    <t>Vorderingen op extern verzelfstandigde agentschappen - nominale waarde</t>
  </si>
  <si>
    <t>2807</t>
  </si>
  <si>
    <t>Vorderingen op extern verzelfstandigde agentschappen - dubieuze debiteuren</t>
  </si>
  <si>
    <t>2808</t>
  </si>
  <si>
    <t>Belangen in extern verzelfstandigde agentschappen - geboekte meerwaarden</t>
  </si>
  <si>
    <t>2809</t>
  </si>
  <si>
    <t>Belangen in en vorderingen op extern verzelfstandigde agentschappen - geboekte waardeverminderingen (-)</t>
  </si>
  <si>
    <t>Belangen in en vorderingen op intergemeentelijke samenwerkingsverbanden en soortgelijke entiteiten</t>
  </si>
  <si>
    <t>Belangen in intergemeentelijke samenwerkingsverbanden en soortgelijke entiteiten - aanschaffingswaarde</t>
  </si>
  <si>
    <t>Act.II.B.2</t>
  </si>
  <si>
    <t>Inv II.A.2.</t>
  </si>
  <si>
    <t>2811</t>
  </si>
  <si>
    <t>Belangen in intergemeentelijke samenwerkingsverbanden en soortgelijke entiteiten - nog te storten bedragen (-)</t>
  </si>
  <si>
    <t>Inv I.A.2.</t>
  </si>
  <si>
    <t>2812</t>
  </si>
  <si>
    <t>Vorderingen op intergemeentelijke samenwerkingsverbanden en soortgelijke entiteiten - nominale waarde</t>
  </si>
  <si>
    <t>Vorderingen op  intergemeentelijke samenwerkingsverbanden en soortgelijke entiteiten - dubieuze debiteuren</t>
  </si>
  <si>
    <t>2818</t>
  </si>
  <si>
    <t>Belangen in intergemeentelijke samenwerkingsverbanden en soortgelijke entiteiten - geboekte meerwaarden</t>
  </si>
  <si>
    <t>Belangen in en vorderingen op intergemeentelijke samenwerkingsverbanden en soortgelijke entiteiten - geboekte waardeverminderingen (-)</t>
  </si>
  <si>
    <t>Belangen in en vorderingen op OCMW-verenigingen</t>
  </si>
  <si>
    <t>2830</t>
  </si>
  <si>
    <t>Belangen in OCMW-verenigingen - aanschaffingswaarde</t>
  </si>
  <si>
    <t>Act.II.B.3</t>
  </si>
  <si>
    <t>Inv II.A.3.</t>
  </si>
  <si>
    <t>2831</t>
  </si>
  <si>
    <t>Belangen in OCMW-verenigingen - nog te storten bedragen (-)</t>
  </si>
  <si>
    <t>Inv I.A.3.</t>
  </si>
  <si>
    <t>2832</t>
  </si>
  <si>
    <t>Vorderingen op OCMW-verenigingen -  nominale waarde</t>
  </si>
  <si>
    <t>2837</t>
  </si>
  <si>
    <t>Vorderingen op  OCMW-verenigingen - dubieuze debiteuren</t>
  </si>
  <si>
    <t>2838</t>
  </si>
  <si>
    <t>Belangen in OCMW-verenigingen - geboekte meerwaarden</t>
  </si>
  <si>
    <t>2839</t>
  </si>
  <si>
    <t>Belangen in en vorderingen op OCMW-verenigingen - geboekte waardeverminderingen (-)</t>
  </si>
  <si>
    <t>284</t>
  </si>
  <si>
    <t>Andere aandelen en niet-vastrentende effecten</t>
  </si>
  <si>
    <t>2840</t>
  </si>
  <si>
    <t>Andere aandelen - aanschaffingswaarde</t>
  </si>
  <si>
    <t>Act.II.B.4</t>
  </si>
  <si>
    <t>Inv II.A.4.</t>
  </si>
  <si>
    <t>2841</t>
  </si>
  <si>
    <t>Andere aandelen - nog te storten bedragen (-)</t>
  </si>
  <si>
    <t>Inv I.A.4.</t>
  </si>
  <si>
    <t>2842</t>
  </si>
  <si>
    <t>Niet-vastrentende effecten</t>
  </si>
  <si>
    <t>2848</t>
  </si>
  <si>
    <t>Andere aandelen en niet-vastrentende effecten - geboekte meerwaarden</t>
  </si>
  <si>
    <t>2849</t>
  </si>
  <si>
    <t>Andere aandelen en niet-vastrentende effecten - geboekte waardeverminderingen (-)</t>
  </si>
  <si>
    <t>285</t>
  </si>
  <si>
    <t>Andere vorderingen</t>
  </si>
  <si>
    <t>2850</t>
  </si>
  <si>
    <t>Vorderingen op rekening</t>
  </si>
  <si>
    <t>2852</t>
  </si>
  <si>
    <t>Vastrentende effecten</t>
  </si>
  <si>
    <t>2857</t>
  </si>
  <si>
    <t>Dubieuze debiteuren</t>
  </si>
  <si>
    <t>2859</t>
  </si>
  <si>
    <t>Geboekte waardeverminderingen op andere vorderingen (-)</t>
  </si>
  <si>
    <t>Borgtochten betaald in contanten</t>
  </si>
  <si>
    <t>29</t>
  </si>
  <si>
    <t>Vorderingen op lange termijn</t>
  </si>
  <si>
    <t>Vorderingen op lange termijn uit ruiltransacties</t>
  </si>
  <si>
    <t>Operationele vorderingen uit ruiltransacties - nominale waarde</t>
  </si>
  <si>
    <t>Act.II.A.1</t>
  </si>
  <si>
    <t>[6]</t>
  </si>
  <si>
    <t>Niet-operationele vorderingen uit ruiltransacties - nominale waarde</t>
  </si>
  <si>
    <t>[7]</t>
  </si>
  <si>
    <t>2903</t>
  </si>
  <si>
    <t>Vorderingen wegens toegestane leningen - nominale waarde</t>
  </si>
  <si>
    <t>Fin I.C.1.</t>
  </si>
  <si>
    <t>Fin II.C.1.b.</t>
  </si>
  <si>
    <t>2904</t>
  </si>
  <si>
    <t>Vorderingen wegens tussenkomst in gewaarborgde leningen - nominale waarde</t>
  </si>
  <si>
    <t>Vorderingen wegens toegestaan betalingsuitstel - nominale waarde</t>
  </si>
  <si>
    <t>Fin I.C.2.</t>
  </si>
  <si>
    <t>Vooruitbetalingen op ruiltransacties</t>
  </si>
  <si>
    <t>[8]</t>
  </si>
  <si>
    <t>Fin I.D.</t>
  </si>
  <si>
    <t>Fin II.D.</t>
  </si>
  <si>
    <t>Vorderingen uit ruiltransacties - dubieuze debiteuren</t>
  </si>
  <si>
    <t>Vorderingen uit ruiltransacties - geboekte waardeverminderingen (-)</t>
  </si>
  <si>
    <t>Vorderingen op lange termijn uit niet-ruiltransacties</t>
  </si>
  <si>
    <t>2910</t>
  </si>
  <si>
    <t>Operationele vorderingen uit niet-ruiltransacties - nominale waarde</t>
  </si>
  <si>
    <t>Act.II.A.2</t>
  </si>
  <si>
    <t>2912/5</t>
  </si>
  <si>
    <t>Niet-operationele vorderingen uit niet-ruiltransacties - nominale waarde</t>
  </si>
  <si>
    <t>2912</t>
  </si>
  <si>
    <t>Vorderingen wegens investeringssubsidies in kapitaal - nominale waarde</t>
  </si>
  <si>
    <t>2913</t>
  </si>
  <si>
    <t>Vorderingen wegens prefinanciering investeringssubsidies - nominale waarde</t>
  </si>
  <si>
    <t>2915</t>
  </si>
  <si>
    <t>Andere niet-operationele vorderingen uit niet-ruiltransacties - nominale waarde</t>
  </si>
  <si>
    <t>2917</t>
  </si>
  <si>
    <t>Vorderingen uit niet-ruiltransacties - dubieuze debiteuren</t>
  </si>
  <si>
    <t>2919</t>
  </si>
  <si>
    <t>Vorderingen uit niet-ruiltransacties - geboekte waardeverminderingen (-)</t>
  </si>
  <si>
    <t>VOORRADEN EN BESTELLINGEN IN UITVOERING</t>
  </si>
  <si>
    <t>30/4</t>
  </si>
  <si>
    <t>Grondstoffen, hulpstoffen, goederen in bewerking, gereed product en handelsgoederen</t>
  </si>
  <si>
    <t>Act.I.C.</t>
  </si>
  <si>
    <t>[9]</t>
  </si>
  <si>
    <t>Onroerende goederen bestemd voor de verkoop</t>
  </si>
  <si>
    <t>Onroerende goederen bestemd voor de verkoop - aanschaffingswaarde</t>
  </si>
  <si>
    <t>Onroerende goederen bestemd voor de verkoop - geboekte waardeverminderingen (-)</t>
  </si>
  <si>
    <t>Vooruitbetalingen op voorraadaankopen</t>
  </si>
  <si>
    <t>Vooruitbetalingen op voorraadaankopen - geboekte waardeverminderingen (-)</t>
  </si>
  <si>
    <t>Bestellingen in uitvoering</t>
  </si>
  <si>
    <t>Bestellingen in uitvoering - aanschaffingswaarde</t>
  </si>
  <si>
    <t>Bestellingen in uitvoering - toegerekende winst</t>
  </si>
  <si>
    <t>Bestellingen in uitvoering - geboekte waardeverminderingen (-)</t>
  </si>
  <si>
    <t>VORDERINGEN EN SCHULDEN OP KORTE TERMIJN</t>
  </si>
  <si>
    <t>Vorderingen uit ruiltransacties</t>
  </si>
  <si>
    <t>[10]</t>
  </si>
  <si>
    <t>400</t>
  </si>
  <si>
    <t>Vorderingen uit ruiltransacties - nominale waarde</t>
  </si>
  <si>
    <t>4000</t>
  </si>
  <si>
    <t>Act.I.B.1</t>
  </si>
  <si>
    <t>4002/5</t>
  </si>
  <si>
    <t>4002</t>
  </si>
  <si>
    <t>4005</t>
  </si>
  <si>
    <t>Andere niet-operationele vorderingen uit ruiltransacties - nominale waarde</t>
  </si>
  <si>
    <t>Te innen opbrengsten uit ruiltransacties</t>
  </si>
  <si>
    <t>[11]</t>
  </si>
  <si>
    <t>405</t>
  </si>
  <si>
    <t>407</t>
  </si>
  <si>
    <t>4070</t>
  </si>
  <si>
    <t>Operationele vorderingen uit ruiltransacties - dubieuze debiteuren</t>
  </si>
  <si>
    <t>4072/5</t>
  </si>
  <si>
    <t>Niet-operationele vorderingen uit ruiltransacties - dubieuze debiteuren</t>
  </si>
  <si>
    <t>4072</t>
  </si>
  <si>
    <t>Vorderingen wegens toegestane leningen - dubieuze debiteuren</t>
  </si>
  <si>
    <t>4075</t>
  </si>
  <si>
    <t>Andere niet-operationele vorderingen uit ruiltransacties - dubieuze debiteuren</t>
  </si>
  <si>
    <t>408</t>
  </si>
  <si>
    <t>Interne rekening-courant</t>
  </si>
  <si>
    <t>[12]</t>
  </si>
  <si>
    <t>409</t>
  </si>
  <si>
    <t>4090</t>
  </si>
  <si>
    <t>Operationele vorderingen uit ruiltransacties - geboekte waardeverminderingen (-)</t>
  </si>
  <si>
    <t>4092/5</t>
  </si>
  <si>
    <t>Niet-operationele vorderingen uit ruiltransacties - geboekte waardeverminderingen (-)</t>
  </si>
  <si>
    <t>4092</t>
  </si>
  <si>
    <t>Vorderingen wegens toegestane leningen - geboekte waardeverminderingen (-)</t>
  </si>
  <si>
    <t>4095</t>
  </si>
  <si>
    <t>Andere niet-operationele vorderingen uit ruiltransacties - geboekte waardeverminderingen (-)</t>
  </si>
  <si>
    <t>Vorderingen uit niet-ruiltransacties</t>
  </si>
  <si>
    <t>Bijdrage in het kapitaal</t>
  </si>
  <si>
    <t>Act.I.B.2</t>
  </si>
  <si>
    <t>Terug te vorderen btw</t>
  </si>
  <si>
    <t>412</t>
  </si>
  <si>
    <t>Terug te vorderen belastingen en voorheffingen</t>
  </si>
  <si>
    <t>4120/4</t>
  </si>
  <si>
    <t>Belgische winstbelastingen</t>
  </si>
  <si>
    <t>4125/7</t>
  </si>
  <si>
    <t>Belgische belastingen</t>
  </si>
  <si>
    <t>4128</t>
  </si>
  <si>
    <t>Buitenlandse belastingen</t>
  </si>
  <si>
    <t>413</t>
  </si>
  <si>
    <t>Vorderingen uit fiscale opbrengsten en van de recuperatie van individuele hulpverlening door het OCMW</t>
  </si>
  <si>
    <t>4130/4</t>
  </si>
  <si>
    <t>Vorderingen uit fiscale opbrengsten</t>
  </si>
  <si>
    <t>4135/9</t>
  </si>
  <si>
    <t>Vorderingen uit de recuperatie van individuele hulpverlening door het OCMW</t>
  </si>
  <si>
    <t>Te innen opbrengsten uit niet-ruiltransacties</t>
  </si>
  <si>
    <t>415</t>
  </si>
  <si>
    <t>Vorderingen uit subsidies</t>
  </si>
  <si>
    <t>4151</t>
  </si>
  <si>
    <t>Vorderingen wegens investeringssubsidies</t>
  </si>
  <si>
    <t>4153</t>
  </si>
  <si>
    <t>Vorderingen wegens werkingssubsidies</t>
  </si>
  <si>
    <t>416</t>
  </si>
  <si>
    <t>Andere vorderingen uit niet-ruiltransacties</t>
  </si>
  <si>
    <t>4160</t>
  </si>
  <si>
    <t>Andere operationele vorderingen uit niet-ruiltransacties - nominaal bedrag</t>
  </si>
  <si>
    <t>4161</t>
  </si>
  <si>
    <t>Andere niet-operationele vorderingen uit niet-ruiltransacties - nominaal bedrag</t>
  </si>
  <si>
    <t>417</t>
  </si>
  <si>
    <t>4170</t>
  </si>
  <si>
    <t>Operationele vorderingen uit niet-ruiltransacties - dubieuze debiteuren</t>
  </si>
  <si>
    <t>4171</t>
  </si>
  <si>
    <t>Niet-operationele vorderingen uit niet-ruiltransacties - dubieuze debiteuren</t>
  </si>
  <si>
    <t>419</t>
  </si>
  <si>
    <t>4190</t>
  </si>
  <si>
    <t>Operationele vorderingen uit niet-ruiltransacties - geboekte waardeverminderingen (-)</t>
  </si>
  <si>
    <t>4191</t>
  </si>
  <si>
    <t>Niet-operationele vorderingen uit niet-ruiltransacties - geboekte waardeverminderingen (-)</t>
  </si>
  <si>
    <t>Schulden op lange termijn die binnen het jaar vervallen</t>
  </si>
  <si>
    <t>[13]</t>
  </si>
  <si>
    <t>Financiële schulden die binnen het jaar vervallen</t>
  </si>
  <si>
    <t>Pas.I.A.4</t>
  </si>
  <si>
    <t>Fin I.A.1.</t>
  </si>
  <si>
    <t>422</t>
  </si>
  <si>
    <t>4220</t>
  </si>
  <si>
    <t>4221</t>
  </si>
  <si>
    <t>423</t>
  </si>
  <si>
    <t>4233</t>
  </si>
  <si>
    <t>4234</t>
  </si>
  <si>
    <t>424</t>
  </si>
  <si>
    <t>Niet-financiële schulden die binnen het jaar vervallen</t>
  </si>
  <si>
    <t>Operationele schulden</t>
  </si>
  <si>
    <t>Fin I.B.</t>
  </si>
  <si>
    <t>428</t>
  </si>
  <si>
    <t>4290</t>
  </si>
  <si>
    <t>4291</t>
  </si>
  <si>
    <t>Niet-financiële schulden uit niet-ruiltransacties</t>
  </si>
  <si>
    <t>43/6</t>
  </si>
  <si>
    <t>Schulden uit ruiltransacties</t>
  </si>
  <si>
    <t>Kredietinstellingen - Leningen op rekening met vaste termijn</t>
  </si>
  <si>
    <t>Pas.I.A.1.b</t>
  </si>
  <si>
    <t>Kredietinstellingen - Schulden in rekening-courant</t>
  </si>
  <si>
    <t>[14]</t>
  </si>
  <si>
    <t>44</t>
  </si>
  <si>
    <t>Niet-financiële schulden uit ruiltransacties</t>
  </si>
  <si>
    <t>[15]</t>
  </si>
  <si>
    <t>Leveranciers</t>
  </si>
  <si>
    <t>Pas.I.A.1.c</t>
  </si>
  <si>
    <t>Te ontvangen facturen</t>
  </si>
  <si>
    <t>[16]</t>
  </si>
  <si>
    <t>445</t>
  </si>
  <si>
    <t>Vervallen kapitaalaflossingen en vervallen intrest</t>
  </si>
  <si>
    <t>4451</t>
  </si>
  <si>
    <t>Vervallen obligaties en coupons</t>
  </si>
  <si>
    <t>4452</t>
  </si>
  <si>
    <t>Vervallen kapitaalaflossingen en vervallen intrest inzake leasingsschulden</t>
  </si>
  <si>
    <t>4453</t>
  </si>
  <si>
    <t>Vervallen kapitaalaflossingen en vervallen intrest aan kredietinstellingen</t>
  </si>
  <si>
    <t>4454</t>
  </si>
  <si>
    <t>Vervallen kapitaalaflossingen en vervallen intrest voor andere leningen</t>
  </si>
  <si>
    <t>446</t>
  </si>
  <si>
    <t>Te betalen toegestane leningen</t>
  </si>
  <si>
    <t>448</t>
  </si>
  <si>
    <t>[17]</t>
  </si>
  <si>
    <t>449</t>
  </si>
  <si>
    <t>4490</t>
  </si>
  <si>
    <t>Rechthebbenden uit de bestemming van het resultaat</t>
  </si>
  <si>
    <t>4491</t>
  </si>
  <si>
    <t>4492</t>
  </si>
  <si>
    <t>Te betalen en terug te betalen borgtochten</t>
  </si>
  <si>
    <t>4493</t>
  </si>
  <si>
    <t>4499</t>
  </si>
  <si>
    <t>Overige niet-financiële schulden uit ruiltransacties</t>
  </si>
  <si>
    <t>45</t>
  </si>
  <si>
    <t>Schulden met betrekking tot bezoldigingen en sociale lasten</t>
  </si>
  <si>
    <t>Ingehouden voorheffing</t>
  </si>
  <si>
    <t>Rijksdienst voor Sociale Zekerheid</t>
  </si>
  <si>
    <t>Bezoldigingen</t>
  </si>
  <si>
    <t>Andere sociale schulden</t>
  </si>
  <si>
    <t>460</t>
  </si>
  <si>
    <t>Pas.I.A.1.a</t>
  </si>
  <si>
    <t>461</t>
  </si>
  <si>
    <t>Voorzieningen voor vakantiegeld</t>
  </si>
  <si>
    <t>462/7</t>
  </si>
  <si>
    <t>Schulden uit niet-ruiltransacties</t>
  </si>
  <si>
    <t>47</t>
  </si>
  <si>
    <t>Schulden met betrekking tot belastingen</t>
  </si>
  <si>
    <t>474</t>
  </si>
  <si>
    <t>Geraamd bedrag der belastingschulden</t>
  </si>
  <si>
    <t>Pas.I.A.2</t>
  </si>
  <si>
    <t>475</t>
  </si>
  <si>
    <t>Te betalen btw</t>
  </si>
  <si>
    <t>476</t>
  </si>
  <si>
    <t>Andere te betalen belastingen en taksen</t>
  </si>
  <si>
    <t>[18]</t>
  </si>
  <si>
    <t>48</t>
  </si>
  <si>
    <t>Andere schulden uit niet-ruiltransacties</t>
  </si>
  <si>
    <t>481</t>
  </si>
  <si>
    <t>Operationele schulden inzake individuele hulpverlening door het OCMW</t>
  </si>
  <si>
    <t>[19]</t>
  </si>
  <si>
    <t>482</t>
  </si>
  <si>
    <t>Ontvangen voorschotten en terugbetalingen inzake subsidies</t>
  </si>
  <si>
    <t>483</t>
  </si>
  <si>
    <t>Ontvangen vooruitbetalingen op niet-ruiltransacties</t>
  </si>
  <si>
    <t>Overige schulden uit niet-ruiltransacties</t>
  </si>
  <si>
    <t>49</t>
  </si>
  <si>
    <t>Overlopende rekeningen, vorderingen op lange termijn die binnen het jaar vervallen en wachtrekeningen</t>
  </si>
  <si>
    <t>490/3</t>
  </si>
  <si>
    <t>Overlopende rekeningen</t>
  </si>
  <si>
    <t>Over te dragen kosten</t>
  </si>
  <si>
    <t>Act.I.D</t>
  </si>
  <si>
    <t>Verkregen opbrengsten</t>
  </si>
  <si>
    <t>Toe te rekenen kosten</t>
  </si>
  <si>
    <t>Pas.I.A.3</t>
  </si>
  <si>
    <t>Over te dragen opbrengsten</t>
  </si>
  <si>
    <t>Vorderingen op lange termijn die binnen het jaar vervallen</t>
  </si>
  <si>
    <t>[20]</t>
  </si>
  <si>
    <t>494</t>
  </si>
  <si>
    <t>Vorderingen uit ruiltransacties die binnen het jaar vervallen</t>
  </si>
  <si>
    <t>4943</t>
  </si>
  <si>
    <t>Vorderingen wegens toegestane leningen die binnen het jaar vervallen</t>
  </si>
  <si>
    <t>Act.I.E</t>
  </si>
  <si>
    <t>Fin II.C.1.a.</t>
  </si>
  <si>
    <t>4944</t>
  </si>
  <si>
    <t>Vorderingen wegens tussenkomst in gewaarborgde leningen die binnen het jaar vervallen</t>
  </si>
  <si>
    <t>Vorderingen wegens toegestaan betalingsuitstel die binnen het jaar vervallen</t>
  </si>
  <si>
    <t>Fin II.C.2.</t>
  </si>
  <si>
    <t>495</t>
  </si>
  <si>
    <t>Vorderingen uit niet-ruiltransacties die binnen het jaar vervallen</t>
  </si>
  <si>
    <t>4951</t>
  </si>
  <si>
    <t>Vorderingen wegens investeringssubsidies in kapitaal die binnen het jaar vervallen</t>
  </si>
  <si>
    <t>4952</t>
  </si>
  <si>
    <t>Vorderingen wegens prefinanciering investeringssubsidies die binnen het jaar vervallen</t>
  </si>
  <si>
    <t>Wachtrekeningen</t>
  </si>
  <si>
    <t>GELDBELEGGINGEN EN LIQUIDE MIDDELEN</t>
  </si>
  <si>
    <t>51</t>
  </si>
  <si>
    <t>Aandelen en niet-vastrentende effecten</t>
  </si>
  <si>
    <t>Aandelen en niet-vastrentende effecten - aanschaffingswaarde</t>
  </si>
  <si>
    <t>Act.I.A</t>
  </si>
  <si>
    <t>Aandelen en niet-vastrentende effecten - niet opgevraagde bedragen (-)</t>
  </si>
  <si>
    <t>Aandelen en niet-vastrentende effecten - geboekte waardeverminderingen (-)</t>
  </si>
  <si>
    <t>52</t>
  </si>
  <si>
    <t>Vastrentende effecten - aanschaffingswaarde</t>
  </si>
  <si>
    <t>Vastrentende effecten - geboekte waardeverminderingen (-)</t>
  </si>
  <si>
    <t>53</t>
  </si>
  <si>
    <t>Termijndeposito’s</t>
  </si>
  <si>
    <t>Termijndeposito’s - nominale waarde</t>
  </si>
  <si>
    <t>Termijndeposito’s - geboekte waardeverminderingen (-)</t>
  </si>
  <si>
    <t>54</t>
  </si>
  <si>
    <t>Te incasseren vervallen waarden</t>
  </si>
  <si>
    <t>[21]</t>
  </si>
  <si>
    <t>55</t>
  </si>
  <si>
    <t>Kredietinstellingen</t>
  </si>
  <si>
    <t>[22]</t>
  </si>
  <si>
    <t>57</t>
  </si>
  <si>
    <t>Kassen</t>
  </si>
  <si>
    <t>58</t>
  </si>
  <si>
    <t>Interne overboekingen</t>
  </si>
  <si>
    <t>KOSTEN</t>
  </si>
  <si>
    <t>60</t>
  </si>
  <si>
    <t>Verbruikte goederen</t>
  </si>
  <si>
    <t>600/4</t>
  </si>
  <si>
    <t>Aankopen van grondstoffen, hulpstoffen en handelsgoederen</t>
  </si>
  <si>
    <t>SOK I.A.1</t>
  </si>
  <si>
    <t>Exp I.A.1.</t>
  </si>
  <si>
    <t>Aankopen van onroerende goederen bestemd voor verkoop</t>
  </si>
  <si>
    <t>Ontvangen kortingen, ristorno's en rabatten (-)</t>
  </si>
  <si>
    <t>[23]</t>
  </si>
  <si>
    <t>609</t>
  </si>
  <si>
    <t>Voorraadwijzigingen</t>
  </si>
  <si>
    <t>6090/4</t>
  </si>
  <si>
    <t>Voorraadwijzigingen van grondstoffen, hulpstoffen en handelsgoederen</t>
  </si>
  <si>
    <t>[24]</t>
  </si>
  <si>
    <t>6095</t>
  </si>
  <si>
    <t>Voorraadwijzigingen van gekochte onroerende goederen bestemd voor verkoop</t>
  </si>
  <si>
    <t>61</t>
  </si>
  <si>
    <t>Diensten, leveringen en interne facturering</t>
  </si>
  <si>
    <t>610</t>
  </si>
  <si>
    <t>Kosten voor onroerende goederen</t>
  </si>
  <si>
    <t>6100/2</t>
  </si>
  <si>
    <t>Huur, huurlasten en andere vergoedingen voor het gebruik van onroerende goederen</t>
  </si>
  <si>
    <t>6103</t>
  </si>
  <si>
    <t>Onderhoud en herstel van onroerende goederen</t>
  </si>
  <si>
    <t>611</t>
  </si>
  <si>
    <t>Energie</t>
  </si>
  <si>
    <t>6110</t>
  </si>
  <si>
    <t>Elektriciteit</t>
  </si>
  <si>
    <t>6111</t>
  </si>
  <si>
    <t>Gas</t>
  </si>
  <si>
    <t>6112</t>
  </si>
  <si>
    <t>Aardolieproducten</t>
  </si>
  <si>
    <t>6113</t>
  </si>
  <si>
    <t>Andere energiebronnen</t>
  </si>
  <si>
    <t>612</t>
  </si>
  <si>
    <t>Verzekeringen</t>
  </si>
  <si>
    <t>613/6</t>
  </si>
  <si>
    <t>Andere diensten en leveringen</t>
  </si>
  <si>
    <t>Uitzendkrachten en personen ter beschikking gesteld van het bestuur of van een boekhoudkundige entiteit binnen het bestuur</t>
  </si>
  <si>
    <t>Bezoldigingen, premies voor buitenwettelijke verzekeringen, ouderdoms- en overlevingspensioenen van bestuurders die niet worden toegekend uit hoofde van een arbeidsovereenkomst.</t>
  </si>
  <si>
    <t>619</t>
  </si>
  <si>
    <t>Interne facturering</t>
  </si>
  <si>
    <t>6190</t>
  </si>
  <si>
    <t>Facturering tussen gemeente en OCMW</t>
  </si>
  <si>
    <t>[25]</t>
  </si>
  <si>
    <t>6191/9</t>
  </si>
  <si>
    <t>Interne facturering tussen diensten van dezelfde rechtspersoon</t>
  </si>
  <si>
    <t>Bezoldigingen, sociale lasten en pensioenen</t>
  </si>
  <si>
    <t>Bezoldigingen en rechtstreekse sociale voordelen</t>
  </si>
  <si>
    <t>6200</t>
  </si>
  <si>
    <t>Bezoldigingen en rechtstreekse sociale voordelen - politiek personeel</t>
  </si>
  <si>
    <t>SOK I.A.2</t>
  </si>
  <si>
    <t>Exp I.A.2.a.</t>
  </si>
  <si>
    <t>6201</t>
  </si>
  <si>
    <t>Bezoldigingen en rechtstreekse sociale voordelen - vastbenoemd personeel</t>
  </si>
  <si>
    <t>Exp I.A.2.b.</t>
  </si>
  <si>
    <t>6202/6</t>
  </si>
  <si>
    <t>Bezoldigingen en rechtstreekse sociale voordelen - niet-vastbenoemd personeel</t>
  </si>
  <si>
    <t>Exp I.A.2.c.</t>
  </si>
  <si>
    <t>6207</t>
  </si>
  <si>
    <t>Bezoldigingen en rechtstreekse sociale voordelen - onderwijzend personeel ten laste van het bestuur</t>
  </si>
  <si>
    <t>Exp I.A.2.d.</t>
  </si>
  <si>
    <t>6208</t>
  </si>
  <si>
    <t>Bezoldigingen en rechtstreekse sociale voordelen - onderwijzend personeel ten laste van andere overheden</t>
  </si>
  <si>
    <t>Exp I.A.2.e.</t>
  </si>
  <si>
    <t>621</t>
  </si>
  <si>
    <t>Werkgeversbijdragen wettelijke verzekeringen</t>
  </si>
  <si>
    <t>6210</t>
  </si>
  <si>
    <t>Werkgeversbijdragen wettelijke verzekeringen - politiek personeel</t>
  </si>
  <si>
    <t>6211</t>
  </si>
  <si>
    <t>Werkgeversbijdragen wettelijke verzekeringen - vast benoemd personeel</t>
  </si>
  <si>
    <t>6212/6</t>
  </si>
  <si>
    <t>Werkgeversbijdragen wettelijke verzekeringen - niet vast benoemd personeel</t>
  </si>
  <si>
    <t>6217</t>
  </si>
  <si>
    <t>Werkgeversbijdragen wettelijke verzekeringen - onderwijzend personeel ten laste van het bestuur</t>
  </si>
  <si>
    <t>6218</t>
  </si>
  <si>
    <t>Werkgeversbijdragen wettelijke verzekeringen - onderwijzend personeel ten laste van andere overheden</t>
  </si>
  <si>
    <t>6219</t>
  </si>
  <si>
    <t>Werkgeversbijdragen wettelijke verzekeringen - responsabiliseringsbijdrage</t>
  </si>
  <si>
    <t>622</t>
  </si>
  <si>
    <t>Werkgeversbijdragen voor bovenwettelijke verzekeringen</t>
  </si>
  <si>
    <t>6220</t>
  </si>
  <si>
    <t>Werkgeversbijdragen voor bovenwettelijke verzekeringen - politiek personeel</t>
  </si>
  <si>
    <t>6221</t>
  </si>
  <si>
    <t>Werkgeversbijdragen voor bovenwettelijke verzekeringen - vast benoemd personeel</t>
  </si>
  <si>
    <t>6222/6</t>
  </si>
  <si>
    <t>Werkgeversbijdragen voor bovenwettelijke verzekeringen - niet vast benoemd personeel</t>
  </si>
  <si>
    <t>6227</t>
  </si>
  <si>
    <t>Werkgeversbijdragen voor bovenwettelijke verzekeringen - onderwijzend personeel ten laste van het bestuur</t>
  </si>
  <si>
    <t>6228</t>
  </si>
  <si>
    <t>Werkgeversbijdragen voor bovenwettelijke verzekeringen - onderwijzend personeel ten laste van andere overheden</t>
  </si>
  <si>
    <t>Andere personeelskosten</t>
  </si>
  <si>
    <t>Exp I.A.2.f.</t>
  </si>
  <si>
    <t>Pensioenen en soortgelijke verplichtingen</t>
  </si>
  <si>
    <t>6240</t>
  </si>
  <si>
    <t>Pensioenen politiek personeel</t>
  </si>
  <si>
    <t>Exp I.A.2.g.</t>
  </si>
  <si>
    <t>6241</t>
  </si>
  <si>
    <t>Pensioenen vast benoemd personeel</t>
  </si>
  <si>
    <t>Afschrijvingen, waardeverminderingen en voorzieningen voor risico's en kosten</t>
  </si>
  <si>
    <t>630</t>
  </si>
  <si>
    <t>Afschrijvingen en waardeverminderingen op vaste activa - toevoeging</t>
  </si>
  <si>
    <t>6301</t>
  </si>
  <si>
    <t>Afschrijvingen op immateriële vaste activa</t>
  </si>
  <si>
    <t>SOK I.A.3</t>
  </si>
  <si>
    <t>6302</t>
  </si>
  <si>
    <t>Afschrijvingen op materiële vaste activa</t>
  </si>
  <si>
    <t>6307</t>
  </si>
  <si>
    <t>Waardeverminderingen op financiële vaste activa</t>
  </si>
  <si>
    <t>6308</t>
  </si>
  <si>
    <t>Waardeverminderingen op immateriële vaste activa</t>
  </si>
  <si>
    <t>6309</t>
  </si>
  <si>
    <t>Waardeverminderingen op materiële vaste activa</t>
  </si>
  <si>
    <t>631</t>
  </si>
  <si>
    <t>Waardeverminderingen op voorraden</t>
  </si>
  <si>
    <t>6310</t>
  </si>
  <si>
    <t>Waardeverminderingen op voorraden - toevoeging</t>
  </si>
  <si>
    <t>6311</t>
  </si>
  <si>
    <t>Waardeverminderingen op voorraden - terugneming (-)</t>
  </si>
  <si>
    <t>632</t>
  </si>
  <si>
    <t>Waardeverminderingen op bestellingen in uitvoering</t>
  </si>
  <si>
    <t>6320</t>
  </si>
  <si>
    <t>Waardeverminderingen op bestellingen in uitvoering - toevoeging</t>
  </si>
  <si>
    <t>6321</t>
  </si>
  <si>
    <t>Waardeverminderingen op bestellingen in uitvoering - terugneming (-)</t>
  </si>
  <si>
    <t>633</t>
  </si>
  <si>
    <t>Waardeverminderingen op operationele vorderingen op lange termijn</t>
  </si>
  <si>
    <t>6330</t>
  </si>
  <si>
    <t>Waardeverminderingen op operationele vorderingen op lange termijn - toevoeging</t>
  </si>
  <si>
    <t>6331</t>
  </si>
  <si>
    <t>Waardeverminderingen op operationele vorderingen op lange termijn - terugneming (-)</t>
  </si>
  <si>
    <t>634</t>
  </si>
  <si>
    <t>Waardevermindering op operationele vorderingen op korte termijn</t>
  </si>
  <si>
    <t>6340</t>
  </si>
  <si>
    <t>Waardevermindering op operationele vorderingen op korte termijn - toevoeging</t>
  </si>
  <si>
    <t>6341</t>
  </si>
  <si>
    <t>Waardevermindering op operationele vorderingen op korte termijn - terugneming (-)</t>
  </si>
  <si>
    <t>635</t>
  </si>
  <si>
    <t>6350</t>
  </si>
  <si>
    <t>Voorzieningen voor pensioenen en soortgelijke verplichtingen - toevoeging</t>
  </si>
  <si>
    <t>6351</t>
  </si>
  <si>
    <t>Voorzieningen voor pensioenen en soortgelijke verplichtingen - besteding en terugneming (-)</t>
  </si>
  <si>
    <t>636</t>
  </si>
  <si>
    <t>6360</t>
  </si>
  <si>
    <t>Voorzieningen voor vakantiegeld - toevoeging</t>
  </si>
  <si>
    <t>6361</t>
  </si>
  <si>
    <t>Voorzieningen voor vakantiegeld - besteding en terugneming (-)</t>
  </si>
  <si>
    <t>637</t>
  </si>
  <si>
    <t>6370</t>
  </si>
  <si>
    <t>Voorzieningen voor andere risico's en kosten - toevoeging</t>
  </si>
  <si>
    <t>6371</t>
  </si>
  <si>
    <t>Voorzieningen voor andere risico's en kosten - besteding en terugneming (-)</t>
  </si>
  <si>
    <t>64</t>
  </si>
  <si>
    <t>Toegestane werkingssubsidies en andere operationele kosten</t>
  </si>
  <si>
    <t>Belastingen</t>
  </si>
  <si>
    <t>SOK I.A.8</t>
  </si>
  <si>
    <t>Exp I.A.5.</t>
  </si>
  <si>
    <t>Minderwaarde op courante realisatie van vaste activa</t>
  </si>
  <si>
    <t>Minderwaarde op de realisatie van operationele vorderingen</t>
  </si>
  <si>
    <t>643/7</t>
  </si>
  <si>
    <t>Andere operationele kosten</t>
  </si>
  <si>
    <t>Individuele hulpverlening door het OCMW</t>
  </si>
  <si>
    <t>6480</t>
  </si>
  <si>
    <t>Leefloon</t>
  </si>
  <si>
    <t>SOK I.A.4</t>
  </si>
  <si>
    <t>Exp I.A.3.</t>
  </si>
  <si>
    <t>6481/9</t>
  </si>
  <si>
    <t>Andere individuele hulpverlening</t>
  </si>
  <si>
    <t>Toegestane werkingssubsidies</t>
  </si>
  <si>
    <t>[26]</t>
  </si>
  <si>
    <t>6490/4</t>
  </si>
  <si>
    <t>SOK I.A.5</t>
  </si>
  <si>
    <t>Exp I.A.4.</t>
  </si>
  <si>
    <t>6495</t>
  </si>
  <si>
    <t>Prijssubsidies</t>
  </si>
  <si>
    <t>6496/9</t>
  </si>
  <si>
    <t>Andere specifieke werkingssubsidies</t>
  </si>
  <si>
    <t>Financiële kosten</t>
  </si>
  <si>
    <t>650</t>
  </si>
  <si>
    <t>Kosten van schulden</t>
  </si>
  <si>
    <t>Rente, commissies en kosten verbonden aan schulden</t>
  </si>
  <si>
    <t>SOK I.B</t>
  </si>
  <si>
    <t>Exp I.B.1.</t>
  </si>
  <si>
    <t>6501</t>
  </si>
  <si>
    <t>Afschrijving van kosten bij uitgifte van leningen en disagio</t>
  </si>
  <si>
    <t>[27]</t>
  </si>
  <si>
    <t>6502</t>
  </si>
  <si>
    <t>Andere kosten van schulden</t>
  </si>
  <si>
    <t>Exp I.B.2.</t>
  </si>
  <si>
    <t>6503</t>
  </si>
  <si>
    <t>Geactiveerde intercalaire intresten (-)</t>
  </si>
  <si>
    <t>651</t>
  </si>
  <si>
    <t>Waardeverminderingen op vlottende activa</t>
  </si>
  <si>
    <t>[28]</t>
  </si>
  <si>
    <t>6510</t>
  </si>
  <si>
    <t>Waardeverminderingen op vlottende activa - toevoeging</t>
  </si>
  <si>
    <t>6511</t>
  </si>
  <si>
    <t>Waardeverminderingen op vlottende activa - terugneming (-)</t>
  </si>
  <si>
    <t>Minderwaarde op de realisatie van vlottende activa</t>
  </si>
  <si>
    <t>Discontokosten op vorderingen</t>
  </si>
  <si>
    <t>Gerealiseerde wisselresultaten</t>
  </si>
  <si>
    <t>[29]</t>
  </si>
  <si>
    <t>Resultaten uit de omrekening van vreemde valuta</t>
  </si>
  <si>
    <t>656</t>
  </si>
  <si>
    <t>Voorzieningen met financieel karakter</t>
  </si>
  <si>
    <t>6560</t>
  </si>
  <si>
    <t>Voorzieningen met financieel karakter - toevoeging</t>
  </si>
  <si>
    <t>6561</t>
  </si>
  <si>
    <t>Voorzieningen met financieel karakter - besteding en terugneming (-)</t>
  </si>
  <si>
    <t>657/9</t>
  </si>
  <si>
    <t>Andere financiële kosten</t>
  </si>
  <si>
    <t>Minderwaarde op de realisatie van vaste activa</t>
  </si>
  <si>
    <t>SOK I.A.7</t>
  </si>
  <si>
    <t>Toegestane investeringssubsidies</t>
  </si>
  <si>
    <t>SOK I.A.6</t>
  </si>
  <si>
    <t>Inv I.D.</t>
  </si>
  <si>
    <t>69</t>
  </si>
  <si>
    <t>Resultaatsverwerking</t>
  </si>
  <si>
    <t>693</t>
  </si>
  <si>
    <t>Over te dragen overschot van het boekjaar</t>
  </si>
  <si>
    <t>SOK IV.C</t>
  </si>
  <si>
    <t>Rechthebbenden uit het overschot van het boekjaar</t>
  </si>
  <si>
    <t>SOK IV.A</t>
  </si>
  <si>
    <t>[30]</t>
  </si>
  <si>
    <t>Exp I.C.</t>
  </si>
  <si>
    <t>6941</t>
  </si>
  <si>
    <t>Tussenkomst in de financiële verplichtingen van het OCMW door de gemeente</t>
  </si>
  <si>
    <t>[31]</t>
  </si>
  <si>
    <t>OPBRENGSTEN</t>
  </si>
  <si>
    <t>70/2</t>
  </si>
  <si>
    <t>Opbrengsten uit de werking</t>
  </si>
  <si>
    <t>700/6</t>
  </si>
  <si>
    <t>Verkopen en dienstprestaties</t>
  </si>
  <si>
    <t>SOK II.A.1</t>
  </si>
  <si>
    <t>Exp II.A.1.</t>
  </si>
  <si>
    <t>707</t>
  </si>
  <si>
    <t>Toegekende kortingen, ristorno's en rabatten (-)</t>
  </si>
  <si>
    <t>[32]</t>
  </si>
  <si>
    <t>709</t>
  </si>
  <si>
    <t>7090</t>
  </si>
  <si>
    <t>7091/9</t>
  </si>
  <si>
    <t>Wijzigingen in de voorraad goederen in bewerking</t>
  </si>
  <si>
    <t>Wijzigingen in de voorraad gereed produkt</t>
  </si>
  <si>
    <t>Wijzigingen in de voorraad onroerende goederen bestemd voor verkoop</t>
  </si>
  <si>
    <t>717</t>
  </si>
  <si>
    <t>Wijzigingen in de bestellingen in uitvoering</t>
  </si>
  <si>
    <t>7170</t>
  </si>
  <si>
    <t>Wijzigingen in de bestellingen in uitvoering - aanschaffingswaarde</t>
  </si>
  <si>
    <t>7171</t>
  </si>
  <si>
    <t>Wijzigingen in de bestellingen in uitvoering - toegerekende winst</t>
  </si>
  <si>
    <t>72</t>
  </si>
  <si>
    <t>Geproduceerde vaste activa</t>
  </si>
  <si>
    <t>Fiscale opbrengsten en boetes</t>
  </si>
  <si>
    <t>730</t>
  </si>
  <si>
    <t>Aanvullende belastingen</t>
  </si>
  <si>
    <t>Opcentiemen op de onroerende voorheffing</t>
  </si>
  <si>
    <t>SOK II.A.2</t>
  </si>
  <si>
    <t>Exp II.A.2.a.</t>
  </si>
  <si>
    <t>Aanvullende belasting op de personenbelasting</t>
  </si>
  <si>
    <t>7302</t>
  </si>
  <si>
    <t>Motorrijtuigen</t>
  </si>
  <si>
    <t>7303</t>
  </si>
  <si>
    <t>Gewestelijke milieuheffing</t>
  </si>
  <si>
    <t>7304</t>
  </si>
  <si>
    <t>Gewestbelasting op ongeschikte en/of onbewoonbare woningen</t>
  </si>
  <si>
    <t>7305</t>
  </si>
  <si>
    <t>Gewestbelasting op leegstand en verwaarlozing van bedrijfsruimten</t>
  </si>
  <si>
    <t>7309</t>
  </si>
  <si>
    <t>Andere aanvullende belastingen</t>
  </si>
  <si>
    <t>731</t>
  </si>
  <si>
    <t>Belastingen op prestaties</t>
  </si>
  <si>
    <t>7310</t>
  </si>
  <si>
    <t>Aansluiting riolering</t>
  </si>
  <si>
    <t>Exp II.A.2.b.</t>
  </si>
  <si>
    <t>7311</t>
  </si>
  <si>
    <t>Aansluiting waterleiding</t>
  </si>
  <si>
    <t>7312</t>
  </si>
  <si>
    <t>Vervoer van personen die overlast veroorzaken</t>
  </si>
  <si>
    <t>7313</t>
  </si>
  <si>
    <t>Valse alarmmeldingen</t>
  </si>
  <si>
    <t>7314</t>
  </si>
  <si>
    <t>Weghalen, bewaren in beslag genomen voertuigen</t>
  </si>
  <si>
    <t>7315</t>
  </si>
  <si>
    <t>Afgifte identiteitsbewijzen, paspoorten, trouwboekjes, uittreksels</t>
  </si>
  <si>
    <t>7316</t>
  </si>
  <si>
    <t>Aanvragen omgevingsvergunningen</t>
  </si>
  <si>
    <t>7318</t>
  </si>
  <si>
    <t>Andere belastingen op de afgifte van administratieve stukken</t>
  </si>
  <si>
    <t>7319</t>
  </si>
  <si>
    <t>Andere belastingen op prestaties</t>
  </si>
  <si>
    <t>732</t>
  </si>
  <si>
    <t>Verhaalbelastingen</t>
  </si>
  <si>
    <t>7320</t>
  </si>
  <si>
    <t>Verwerving zate</t>
  </si>
  <si>
    <t>7321</t>
  </si>
  <si>
    <t>Leggen straten</t>
  </si>
  <si>
    <t>7322</t>
  </si>
  <si>
    <t>Leggen riolen</t>
  </si>
  <si>
    <t>7323</t>
  </si>
  <si>
    <t>Leggen trottoirs</t>
  </si>
  <si>
    <t>7324</t>
  </si>
  <si>
    <t>Leggen inritten in trottoirs</t>
  </si>
  <si>
    <t>7325</t>
  </si>
  <si>
    <t>Leggen waterleiding</t>
  </si>
  <si>
    <t>7326</t>
  </si>
  <si>
    <t>Urbanisatiebelasting</t>
  </si>
  <si>
    <t>7329</t>
  </si>
  <si>
    <t>Andere verhaalbelastingen</t>
  </si>
  <si>
    <t>733</t>
  </si>
  <si>
    <t>Belastingen inzake openbare hygiëne</t>
  </si>
  <si>
    <t>7330</t>
  </si>
  <si>
    <t>Onderhoud rioolnet</t>
  </si>
  <si>
    <t>73300</t>
  </si>
  <si>
    <t>73301</t>
  </si>
  <si>
    <t>Op rioolnet aangesloten en aansluitbare gebouwen</t>
  </si>
  <si>
    <t>73302</t>
  </si>
  <si>
    <t>Op waterleidingsnet aangesloten en aansluitbare gebouwen</t>
  </si>
  <si>
    <t>73303</t>
  </si>
  <si>
    <t>Ruiming aalputten</t>
  </si>
  <si>
    <t>73304</t>
  </si>
  <si>
    <t>Afkoppelen hemelwater</t>
  </si>
  <si>
    <t>7331</t>
  </si>
  <si>
    <t>Begraafplaatsen/lijkbezorging</t>
  </si>
  <si>
    <t>73310</t>
  </si>
  <si>
    <t>Verblijf lijkenhuis</t>
  </si>
  <si>
    <t>73311</t>
  </si>
  <si>
    <t>Begraving / bijzetting / verstrooiing</t>
  </si>
  <si>
    <t>73312</t>
  </si>
  <si>
    <t>Lijkenvervoer</t>
  </si>
  <si>
    <t>73313</t>
  </si>
  <si>
    <t>Graftekens</t>
  </si>
  <si>
    <t>73314</t>
  </si>
  <si>
    <t>Ontgraving</t>
  </si>
  <si>
    <t>7332</t>
  </si>
  <si>
    <t>Huisvuil</t>
  </si>
  <si>
    <t>73320</t>
  </si>
  <si>
    <t>Jaarlijkse huisvuilbelasting</t>
  </si>
  <si>
    <t>73321</t>
  </si>
  <si>
    <t>Jaarlijkse milieubelasting</t>
  </si>
  <si>
    <t>73322</t>
  </si>
  <si>
    <t>Diftar/ophaalronde</t>
  </si>
  <si>
    <t>73323</t>
  </si>
  <si>
    <t>Afgifte zakken, klevers, recipiënten</t>
  </si>
  <si>
    <t>73324</t>
  </si>
  <si>
    <t>Gebruik gemeentelijke containers</t>
  </si>
  <si>
    <t>73325</t>
  </si>
  <si>
    <t>Toegang containerpark</t>
  </si>
  <si>
    <t>73326</t>
  </si>
  <si>
    <t>Grof vuil</t>
  </si>
  <si>
    <t>73327</t>
  </si>
  <si>
    <t>Bedrijfsvuil / nijverheidsvuil</t>
  </si>
  <si>
    <t>73328</t>
  </si>
  <si>
    <t>Sluikstorten</t>
  </si>
  <si>
    <t>73329</t>
  </si>
  <si>
    <t>Reinigen openbare weg</t>
  </si>
  <si>
    <t>7339</t>
  </si>
  <si>
    <t>Andere belastingen inzake openbare hygiëne</t>
  </si>
  <si>
    <t>734</t>
  </si>
  <si>
    <t>Bedrijfsbelastingen</t>
  </si>
  <si>
    <t>73400</t>
  </si>
  <si>
    <t>Algemene bedrijfsbelasting</t>
  </si>
  <si>
    <t>73401</t>
  </si>
  <si>
    <t>Exploitatie hinderlijke inrichtingen</t>
  </si>
  <si>
    <t>73402</t>
  </si>
  <si>
    <t>Drijfkracht</t>
  </si>
  <si>
    <t>73403</t>
  </si>
  <si>
    <t>Groeven: zand, kiezel, klei</t>
  </si>
  <si>
    <t>73404</t>
  </si>
  <si>
    <t>Steenbakkerijen</t>
  </si>
  <si>
    <t>73405</t>
  </si>
  <si>
    <t>Tabakslijterijen</t>
  </si>
  <si>
    <t>73406</t>
  </si>
  <si>
    <t>Drankslijterijen</t>
  </si>
  <si>
    <t>73407</t>
  </si>
  <si>
    <t>Openblijven van drankgelegenheden na het sluitingsuur</t>
  </si>
  <si>
    <t>73408</t>
  </si>
  <si>
    <t>Nachtwinkels en phoneshops</t>
  </si>
  <si>
    <t>73409</t>
  </si>
  <si>
    <t>Barpersoneel</t>
  </si>
  <si>
    <t>73410</t>
  </si>
  <si>
    <t>Privé-clubs</t>
  </si>
  <si>
    <t>73411</t>
  </si>
  <si>
    <t>Banken en financieringsinstellingen</t>
  </si>
  <si>
    <t>73412</t>
  </si>
  <si>
    <t>Wedkantoren</t>
  </si>
  <si>
    <t>73413</t>
  </si>
  <si>
    <t>Leurhandel</t>
  </si>
  <si>
    <t>73414</t>
  </si>
  <si>
    <t>Taxidiensten</t>
  </si>
  <si>
    <t>73415</t>
  </si>
  <si>
    <t>Diensten verhuur voertuigen met bestuurder</t>
  </si>
  <si>
    <t>73416</t>
  </si>
  <si>
    <t>Stortplaatsen</t>
  </si>
  <si>
    <t>73417</t>
  </si>
  <si>
    <t>Stapelplaatsen voor schroot / oude achtergelaten voertuigen / materialen</t>
  </si>
  <si>
    <t>73418</t>
  </si>
  <si>
    <t>Tanks en vergaarbakken</t>
  </si>
  <si>
    <t>73419</t>
  </si>
  <si>
    <t>Verblijfsbelasting</t>
  </si>
  <si>
    <t>73420</t>
  </si>
  <si>
    <t>Kamers</t>
  </si>
  <si>
    <t>73421</t>
  </si>
  <si>
    <t>Kampeerterreinen / kampeerverblijfparken</t>
  </si>
  <si>
    <t>73422</t>
  </si>
  <si>
    <t>Reclameborden</t>
  </si>
  <si>
    <t>73423</t>
  </si>
  <si>
    <t>Lichtreclames</t>
  </si>
  <si>
    <t>73424</t>
  </si>
  <si>
    <t>Verspreiding kosteloos reclamedrukwerk</t>
  </si>
  <si>
    <t>73425</t>
  </si>
  <si>
    <t>Voertuigen met reclame</t>
  </si>
  <si>
    <t>73426</t>
  </si>
  <si>
    <t>Privé-wegwijzers</t>
  </si>
  <si>
    <t>73499</t>
  </si>
  <si>
    <t>Andere bedrijfsbelastingen</t>
  </si>
  <si>
    <t>735</t>
  </si>
  <si>
    <t>Belastingen op vertoningen en vermakelijkheden</t>
  </si>
  <si>
    <t>7350</t>
  </si>
  <si>
    <t>Vermakelijkheden (festivals/evenementen)</t>
  </si>
  <si>
    <t>7351</t>
  </si>
  <si>
    <t>Vertoningen (films)</t>
  </si>
  <si>
    <t>7352</t>
  </si>
  <si>
    <t>Openbare bals</t>
  </si>
  <si>
    <t>736</t>
  </si>
  <si>
    <t>Belastingen op het gebruik van het openbaar domein</t>
  </si>
  <si>
    <t>73600</t>
  </si>
  <si>
    <t>Plaatsrecht markten</t>
  </si>
  <si>
    <t>73601</t>
  </si>
  <si>
    <t>Plaatsrecht kermissen</t>
  </si>
  <si>
    <t>73602</t>
  </si>
  <si>
    <t>Kaairechten</t>
  </si>
  <si>
    <t>73603</t>
  </si>
  <si>
    <t>Dagbladkiosken, frituurkramen, handelsinrichtingen</t>
  </si>
  <si>
    <t>73604</t>
  </si>
  <si>
    <t>Strandexploitaties</t>
  </si>
  <si>
    <t>73605</t>
  </si>
  <si>
    <t>Benzine-, olie- en persdrukpompen</t>
  </si>
  <si>
    <t>73606</t>
  </si>
  <si>
    <t>Automatische verdelers</t>
  </si>
  <si>
    <t>73607</t>
  </si>
  <si>
    <t>Standplaatsen huurrijtuigen</t>
  </si>
  <si>
    <t>73608</t>
  </si>
  <si>
    <t>Terrassen, tafels, stoelen</t>
  </si>
  <si>
    <t>73609</t>
  </si>
  <si>
    <t>Masten en pylonen</t>
  </si>
  <si>
    <t>73610</t>
  </si>
  <si>
    <t>Andere inname openbaar domein</t>
  </si>
  <si>
    <t>73611</t>
  </si>
  <si>
    <t>73699</t>
  </si>
  <si>
    <t>Andere belastingen op het gebruik van het openbaar domein</t>
  </si>
  <si>
    <t>737</t>
  </si>
  <si>
    <t>Belastingen op patrimonium</t>
  </si>
  <si>
    <t>7370</t>
  </si>
  <si>
    <t>Bouwen</t>
  </si>
  <si>
    <t>7371</t>
  </si>
  <si>
    <t>Niet-bebouwde gronden</t>
  </si>
  <si>
    <t>7372</t>
  </si>
  <si>
    <t>Niet-bebouwde percelen</t>
  </si>
  <si>
    <t>7373</t>
  </si>
  <si>
    <t>Ontbreken van parkeerplaatsen</t>
  </si>
  <si>
    <t>7374</t>
  </si>
  <si>
    <t>Leegstaande woningen en gebouwen</t>
  </si>
  <si>
    <t>7375</t>
  </si>
  <si>
    <t>Krotten / verwaarloosde, ongeschikte of onbewoonbare woningen en gebouwen</t>
  </si>
  <si>
    <t>7376</t>
  </si>
  <si>
    <t>Leegstand / verkrotting bedrijfsruimten</t>
  </si>
  <si>
    <t>7377</t>
  </si>
  <si>
    <t>Tweede verblijven</t>
  </si>
  <si>
    <t>7379</t>
  </si>
  <si>
    <t>Andere belastingen op patrimonium</t>
  </si>
  <si>
    <t>738</t>
  </si>
  <si>
    <t>Andere belastingen</t>
  </si>
  <si>
    <t>7380</t>
  </si>
  <si>
    <t>Algemene gemeentebelasting</t>
  </si>
  <si>
    <t>7381</t>
  </si>
  <si>
    <t>Luxepaarden</t>
  </si>
  <si>
    <t>7382</t>
  </si>
  <si>
    <t>Honden</t>
  </si>
  <si>
    <t>7389</t>
  </si>
  <si>
    <t>Overige andere belastingen</t>
  </si>
  <si>
    <t>739</t>
  </si>
  <si>
    <t>Boetes</t>
  </si>
  <si>
    <t>74</t>
  </si>
  <si>
    <t>Subsidies en andere operationele opbrengsten</t>
  </si>
  <si>
    <t>740</t>
  </si>
  <si>
    <t>Werkingssubsidies</t>
  </si>
  <si>
    <t>Gemeente- en provinciefonds</t>
  </si>
  <si>
    <t>74000</t>
  </si>
  <si>
    <t>Gemeentefonds - basisdotatie</t>
  </si>
  <si>
    <t>SOK II.A.3.a</t>
  </si>
  <si>
    <t>Exp II.A.3.a.</t>
  </si>
  <si>
    <t>74001</t>
  </si>
  <si>
    <t>Gemeentefonds - aanvullende dotaties</t>
  </si>
  <si>
    <t>Andere algemene werkingssubsidies</t>
  </si>
  <si>
    <t>Specifieke werkingssubsidies</t>
  </si>
  <si>
    <t>SOK II.A.3.b</t>
  </si>
  <si>
    <t>Exp II.A.3.b.</t>
  </si>
  <si>
    <t>741</t>
  </si>
  <si>
    <t>Meerwaarde op de courante realisatie van materiële vaste activa</t>
  </si>
  <si>
    <t>SOK II.A.6</t>
  </si>
  <si>
    <t>Meerwaarde op de realisatie van operationele vorderingen</t>
  </si>
  <si>
    <t>Exp II.A.5.</t>
  </si>
  <si>
    <t>743</t>
  </si>
  <si>
    <t>Terugneming van waardeverminderingen op immateriële, materiële en financiële vaste activa</t>
  </si>
  <si>
    <t>7430</t>
  </si>
  <si>
    <t>Terugneming van waardeverminderingen op immateriële vaste activa</t>
  </si>
  <si>
    <t>[33]</t>
  </si>
  <si>
    <t>7431</t>
  </si>
  <si>
    <t>Terugneming van waardeverminderingen op materiële vaste activa</t>
  </si>
  <si>
    <t>7432</t>
  </si>
  <si>
    <t>Terugneming van waardeverminderingen op financiële vaste activa</t>
  </si>
  <si>
    <t>744</t>
  </si>
  <si>
    <t>Inhouding pensioen</t>
  </si>
  <si>
    <t>745/7</t>
  </si>
  <si>
    <t>Andere operationele opbrengsten</t>
  </si>
  <si>
    <t>Recuperatie van individuele hulpverlening</t>
  </si>
  <si>
    <t>7480</t>
  </si>
  <si>
    <t>Recuperatie van leefloon</t>
  </si>
  <si>
    <t>SOK II.A.4</t>
  </si>
  <si>
    <t>Exp II.A.4.</t>
  </si>
  <si>
    <t>7481/9</t>
  </si>
  <si>
    <t>Recuperatie van andere individuele hulpverlening</t>
  </si>
  <si>
    <t>Financiële opbrengsten</t>
  </si>
  <si>
    <t>Opbrengsten uit financiële vaste activa</t>
  </si>
  <si>
    <t>SOK II.B</t>
  </si>
  <si>
    <t>Exp II.B.</t>
  </si>
  <si>
    <t>Opbrengsten uit vlottende activa</t>
  </si>
  <si>
    <t>Meerwaarde op de realisatie van vlottende activa</t>
  </si>
  <si>
    <t>753</t>
  </si>
  <si>
    <t>Kapitaal- en intrestsubsidies</t>
  </si>
  <si>
    <t>7530</t>
  </si>
  <si>
    <t>In resultaat genomen kapitaalsubsidies en schenkingen</t>
  </si>
  <si>
    <t>7531</t>
  </si>
  <si>
    <t>Intrestsubsidies</t>
  </si>
  <si>
    <t xml:space="preserve">Gerealiseerde wisselresultaten </t>
  </si>
  <si>
    <t>Betalingskorting</t>
  </si>
  <si>
    <t>Lijfrente en eeuwigdurende renten</t>
  </si>
  <si>
    <t>758</t>
  </si>
  <si>
    <t>Terugvordering van financiële kosten</t>
  </si>
  <si>
    <t>759</t>
  </si>
  <si>
    <t>Andere financiële opbrengsten</t>
  </si>
  <si>
    <t>Meerwaarde op de realisatie van financiële, materiële en immateriële vaste activa</t>
  </si>
  <si>
    <t>SOK II.A.5</t>
  </si>
  <si>
    <t>79</t>
  </si>
  <si>
    <t>793</t>
  </si>
  <si>
    <t>Over te dragen tekort van het boekjaar</t>
  </si>
  <si>
    <t>Tussenkomst door derden in het tekort van het boekjaar</t>
  </si>
  <si>
    <t>SOK IV.B</t>
  </si>
  <si>
    <t>Exp II.C.</t>
  </si>
  <si>
    <t>7941</t>
  </si>
  <si>
    <t>[34]</t>
  </si>
  <si>
    <t>0</t>
  </si>
  <si>
    <t>NIET IN DE BALANS OPGENOMEN RECHTEN EN VERPLICHTINGEN</t>
  </si>
  <si>
    <t>[35]</t>
  </si>
  <si>
    <t>00</t>
  </si>
  <si>
    <t>Zekerheden door derden gesteld voor rekening van het bestuur</t>
  </si>
  <si>
    <t>[36]</t>
  </si>
  <si>
    <t>000</t>
  </si>
  <si>
    <t>Crediteuren van de boekhoudkundige entiteit, houders van door derden gestelde zekerheden</t>
  </si>
  <si>
    <t>001</t>
  </si>
  <si>
    <t>Derden, stellers van zekerheden voor rekening van de boekhoudkundige entiteit</t>
  </si>
  <si>
    <t>01</t>
  </si>
  <si>
    <t>Persoonlijke zekerheden gesteld voor rekening van derden</t>
  </si>
  <si>
    <t>[37]</t>
  </si>
  <si>
    <t>010</t>
  </si>
  <si>
    <t>Debiteuren wegens verplichtingen uit wissels in omloop</t>
  </si>
  <si>
    <t>011</t>
  </si>
  <si>
    <t>Crediteuren wegens verplichtingen uit wissels in omloop</t>
  </si>
  <si>
    <t>Door de boekhoudkundige entiteit geëndosseerde, overgedragen wissels</t>
  </si>
  <si>
    <t>Andere verplichtingen uit wissels in omloop</t>
  </si>
  <si>
    <t>012</t>
  </si>
  <si>
    <t>Debiteuren wegens persoonlijke zekerheden</t>
  </si>
  <si>
    <t>013</t>
  </si>
  <si>
    <t>Crediteuren wegens persoonlijke zekerheden</t>
  </si>
  <si>
    <t>01300</t>
  </si>
  <si>
    <t>Crediteuren wegens borgstelling voor financiële schulden aangegaan door OCMW's</t>
  </si>
  <si>
    <t>01301</t>
  </si>
  <si>
    <t>Crediteuren wegens borgstelling voor financiële schulden aangegaan door autonome provinciebedrijven</t>
  </si>
  <si>
    <t>01302</t>
  </si>
  <si>
    <t>Crediteuren wegens borgstelling voor financiële schulden aangegaan door autonome gemeentebedrijven</t>
  </si>
  <si>
    <t>01303</t>
  </si>
  <si>
    <t xml:space="preserve">Crediteuren wegens borgstelling voor financiële schulden aangegaan door provinciale extern verzelfstandigde agentschappen naar privaat recht </t>
  </si>
  <si>
    <t>01304</t>
  </si>
  <si>
    <t xml:space="preserve">Crediteuren wegens borgstelling voor financiële schulden aangegaan door gemeentelijke extern verzelfstandigde agentschappen naar privaat recht </t>
  </si>
  <si>
    <t>01305</t>
  </si>
  <si>
    <t>Crediteuren wegens borgstelling voor financiële schulden aangegaan door OCMW-verenigingen naar publiek recht</t>
  </si>
  <si>
    <t>01306</t>
  </si>
  <si>
    <t>Crediteuren wegens borgstelling voor financiële schulden aangegaan door OCMW-verenigingen naar privaat recht</t>
  </si>
  <si>
    <t>01307</t>
  </si>
  <si>
    <t>Crediteuren wegens borgstelling voor financiële schulden aangegaan door Intergemeentelijke samenwerkingsverbanden</t>
  </si>
  <si>
    <t>01308</t>
  </si>
  <si>
    <t>Crediteuren wegens borgstelling voor financiële schulden aangegaan door politiezones</t>
  </si>
  <si>
    <t>01309</t>
  </si>
  <si>
    <t>Crediteuren wegens borgstelling voor financiële schulden aangegaan door besturen van de eredienst</t>
  </si>
  <si>
    <t>01390</t>
  </si>
  <si>
    <t>Crediteuren wegens borgstelling voor financiële schulden aangegaan door andere entiteiten</t>
  </si>
  <si>
    <t>02</t>
  </si>
  <si>
    <t>Zakelijke zekerheden gesteld op eigen activa</t>
  </si>
  <si>
    <t>[38]</t>
  </si>
  <si>
    <t>020</t>
  </si>
  <si>
    <t>Crediteuren van de boekhoudkundige entiteit, houders van zakelijke zekerheden</t>
  </si>
  <si>
    <t>021</t>
  </si>
  <si>
    <t>Zakelijke zekerheden, gesteld voor eigen rekening</t>
  </si>
  <si>
    <t>022</t>
  </si>
  <si>
    <t>Crediteuren van derden, houders van zakelijke zekerheden</t>
  </si>
  <si>
    <t>023</t>
  </si>
  <si>
    <t>Zakelijke zekerheden, gesteld voor rekening van derden</t>
  </si>
  <si>
    <t>03</t>
  </si>
  <si>
    <t>Ontvangen zekerheden</t>
  </si>
  <si>
    <t>[39]</t>
  </si>
  <si>
    <t>030</t>
  </si>
  <si>
    <t>Statutaire bewaargevingen</t>
  </si>
  <si>
    <t>031</t>
  </si>
  <si>
    <t>Statutaire bewaargevers</t>
  </si>
  <si>
    <t>032</t>
  </si>
  <si>
    <t>033</t>
  </si>
  <si>
    <t>Zekerheidstellers</t>
  </si>
  <si>
    <t>04</t>
  </si>
  <si>
    <t>Goederen en waarden van derden gehouden door derden in hun naam, maar ten bate en voor risico van de boekhoudkundige entiteit</t>
  </si>
  <si>
    <t>[40]</t>
  </si>
  <si>
    <t>040</t>
  </si>
  <si>
    <t>Derden, houders in hun naam, maar ten bate en voor risico van de boekhoudkundige entiteit van goederen en waarden</t>
  </si>
  <si>
    <t>041</t>
  </si>
  <si>
    <t>05</t>
  </si>
  <si>
    <t>Verplichtingen tot aan- en verkoop van vaste activa</t>
  </si>
  <si>
    <t>[41]</t>
  </si>
  <si>
    <t>050</t>
  </si>
  <si>
    <t>Verplichtingen tot aankoop</t>
  </si>
  <si>
    <t>051</t>
  </si>
  <si>
    <t>Crediteuren wegens verplichtingen tot aankoop</t>
  </si>
  <si>
    <t>052</t>
  </si>
  <si>
    <t>Debiteuren wegens verplichtingen tot verkoop</t>
  </si>
  <si>
    <t>053</t>
  </si>
  <si>
    <t>Verplichtingen tot verkoop</t>
  </si>
  <si>
    <t>06</t>
  </si>
  <si>
    <t>Termijnovereenkomsten</t>
  </si>
  <si>
    <t>[42]</t>
  </si>
  <si>
    <t>060</t>
  </si>
  <si>
    <t>Op termijn gekochte goederen - te ontvangen</t>
  </si>
  <si>
    <t>061</t>
  </si>
  <si>
    <t>Crediteuren wegens op termijn gekochte goederen</t>
  </si>
  <si>
    <t>062</t>
  </si>
  <si>
    <t>Debiteuren wegens op termijn verkochte goederen</t>
  </si>
  <si>
    <t>063</t>
  </si>
  <si>
    <t>Op termijn verkochte goederen - te leveren</t>
  </si>
  <si>
    <t>064</t>
  </si>
  <si>
    <t>Op termijn gekochte deviezen - te ontvangen</t>
  </si>
  <si>
    <t>065</t>
  </si>
  <si>
    <t>Crediteuren wegens op termijn gekochte deviezen</t>
  </si>
  <si>
    <t>066</t>
  </si>
  <si>
    <t>Debiteuren wegens op termijn verkochte deviezen</t>
  </si>
  <si>
    <t>067</t>
  </si>
  <si>
    <t>Op termijn verkochte deviezen - te leveren</t>
  </si>
  <si>
    <t>07</t>
  </si>
  <si>
    <t>Goederen en waarden van derden gehouden door het bestuur</t>
  </si>
  <si>
    <t>[43]</t>
  </si>
  <si>
    <t>070</t>
  </si>
  <si>
    <t>Gebruiksrechten op lange termijn</t>
  </si>
  <si>
    <t>Terreinen en gebouwen</t>
  </si>
  <si>
    <t>Meubilair en rollend materieel</t>
  </si>
  <si>
    <t>071</t>
  </si>
  <si>
    <t>Crediteuren wegens huurgelden en vergoedingen</t>
  </si>
  <si>
    <t>072</t>
  </si>
  <si>
    <t>Goederen en waarden van derden in bewaring, in consignatie of in bewerking gegeven</t>
  </si>
  <si>
    <t>073</t>
  </si>
  <si>
    <t>Commitenten en deponenten van goederen en waarden</t>
  </si>
  <si>
    <t>074</t>
  </si>
  <si>
    <t>Goederen en waarden van derden gehouden voor rekening of ten bate en voor risico van derden</t>
  </si>
  <si>
    <t>075</t>
  </si>
  <si>
    <t>Crediteuren wegens goederen en waarden van derden gehouden voor rekening of ten bate en voor risico van derden</t>
  </si>
  <si>
    <t>08</t>
  </si>
  <si>
    <t>Aangegane, maar niet opgenomen kredieten</t>
  </si>
  <si>
    <t>09</t>
  </si>
  <si>
    <t>Budgettaire resultaten en andere rechten en verplichtingen</t>
  </si>
  <si>
    <t>090/3</t>
  </si>
  <si>
    <t>Budgettaire resultaten</t>
  </si>
  <si>
    <t>090</t>
  </si>
  <si>
    <t>Onbeschikbare gelden</t>
  </si>
  <si>
    <t>Budg. Res.</t>
  </si>
  <si>
    <t>091</t>
  </si>
  <si>
    <t>092</t>
  </si>
  <si>
    <t>Gecumuleerd budgettair resultaat vorig boekjaar</t>
  </si>
  <si>
    <t>094/9</t>
  </si>
  <si>
    <t>Andere rechten en verplichtingen</t>
  </si>
  <si>
    <t>Voetnoten bij het genormaliseerd stelsel van de algemene rekeningen</t>
  </si>
  <si>
    <t>De rekeningen 150, 151, 152 en 159 worden als volgt opgesplitst:</t>
  </si>
  <si>
    <t>15...0  Nominaal bedrag van de subsidie of waarde van de schenking</t>
  </si>
  <si>
    <t>15...9  In resultaat opgenomen investeringssubsidie of schenking (-)</t>
  </si>
  <si>
    <t>De rekening 150 wordt gebruikt voor de investeringssubsidies en -schenkingen die onmiddellijk worden vereffend na de realisatie van het geheel of een gedeelte van de investering</t>
  </si>
  <si>
    <t>De rekening 151 wordt gebruikt voor de investeringssubsidies en -schenkingen die vereffend worden in de vorrm van een gebruiksvergoeding gespreid over meerdere jaren.</t>
  </si>
  <si>
    <t>Uit te splitsen per categorie van risico's en kosten opgesomd in artikel 58, §3 van het Besluit van de Vlaamse Regering van 30 maart 2018.</t>
  </si>
  <si>
    <t>Voorzieningen voor belastingen worden slechts aangelegd indien er onzekerheid is ingevolge een betwisting.</t>
  </si>
  <si>
    <t>De rekeningen 174, 2903, 424 en 4943 worden als volgt opgesplitst:</t>
  </si>
  <si>
    <t>xxx...0  Leningen van of aan de federale of de regionale overheid</t>
  </si>
  <si>
    <t>xxx…1  Leningen van of aan de provincies</t>
  </si>
  <si>
    <t>xxx…2  Leningen van of aan de gemeenten</t>
  </si>
  <si>
    <t>xxx…3  Leningen van of aan de OCMW's</t>
  </si>
  <si>
    <t>xxx…4  Leningen van of aan autonome gemeente- en provinciebedrijven</t>
  </si>
  <si>
    <t>xxx…5  Leningen van of aan welzijnsverenigingen</t>
  </si>
  <si>
    <t>xxx…6  Leningen van of aan andere OCMW-verenigingen</t>
  </si>
  <si>
    <t>xxx…7  Leningen van of aan politiezones en hulpverleningszones</t>
  </si>
  <si>
    <t>xxx…8  Leningen van of aan intergemeentelijke samenwerkingsverbanden</t>
  </si>
  <si>
    <t>xxx…9  Leningen van of aan andere entiteiten</t>
  </si>
  <si>
    <t>Alle rekeningen van de groepen 21 tot en met 25 en 27 worden als volgt opgesplitst:</t>
  </si>
  <si>
    <t>2....0  Aanschaffingswaarde</t>
  </si>
  <si>
    <t>2.…7  Activa in aanbouw</t>
  </si>
  <si>
    <t>2..09  Geboekte afschrijvingen (behalve voor de rekeningen van de groepen 220 en 2290)</t>
  </si>
  <si>
    <t>2..19  Geboekte waardeverminderingen</t>
  </si>
  <si>
    <t>Alle rekeningen van de groep 26 worden als volgt opgesplitst:</t>
  </si>
  <si>
    <t>2.…8  Geboekte meerwaarde</t>
  </si>
  <si>
    <t>2..09  Geboekte afschrijvingen (-)</t>
  </si>
  <si>
    <t>2..19  Geboekte waardeverminderingen (-)</t>
  </si>
  <si>
    <t>2..89  Geboekte afschrijvingen op meerwaarden (-)</t>
  </si>
  <si>
    <t>Alleen te gebruiken wanneer gebouwen en terreinen niet kunnen worden onderscheiden, of wanneer, onder meer voor de afschrijvingen, geen onderscheid wordt gemaakt</t>
  </si>
  <si>
    <t>Operationele vorderingen zijn die vorderingen die verband houden met operationele opbrengsten als vermeld in artikel 66 van het besluit van de Vlaamse regering van 30 maart 2018.</t>
  </si>
  <si>
    <t>Vorderingen die geen verband houden met operationele opbrengsten</t>
  </si>
  <si>
    <t>Andere dan deze die kunnen worden toegerekend aan de rekeningen 213 en 360 en aan de rekeningen voor vaste activa in aanbouw</t>
  </si>
  <si>
    <t>Hieronder verstaat men alle materiële goederen die rechtstreeks opgaan in de dienstverstrekking en ondubbelzinnig aan een bepaalde handeling, dienst of product toegewezen kunnen worden.</t>
  </si>
  <si>
    <t>De indeling van de groepen 30 tot en met 34 moet in overeenstemming zijn met de indeling van de groep 6090 tot en met 6094 en/of de groep 71</t>
  </si>
  <si>
    <t>Alle rekeningen van de groepen 30 tot en met 34 worden als volgt opgesplitst:</t>
  </si>
  <si>
    <t>3...0  Aanschaffingswaarde</t>
  </si>
  <si>
    <t>3...9  Geboekte waardeverminderingen (-)</t>
  </si>
  <si>
    <t>De klanten met een creditsaldo worden op de passiefzijde van de balans geplaatst</t>
  </si>
  <si>
    <t>De te innen opbrengsten mogen eveneens worden geboekt als uitsplitsing van de rekening '400 Werkingsvorderingen uit ruiltransacties - nominale waarde'</t>
  </si>
  <si>
    <t>In de deelbalansen van gemeente en OCMW behoort deze rekening tot de rubriek Actief I.B.1</t>
  </si>
  <si>
    <t>De schulden op meer dan één jaar of het gedeelte van de schulden dat vervalt binnen het jaar, moet op deze rekeningen slechts worden overgeboekt op het einde van het jaar</t>
  </si>
  <si>
    <t>De rekening wordt normaal enkel aan het einde van het boekjaar gebruikt. De tegenboeking wordt verricht bij het begin van de volgende periode.</t>
  </si>
  <si>
    <t>De leveranciers met een debetsaldo worden op de actiefzijde van de balans geplaatst.</t>
  </si>
  <si>
    <t>Te ontvangen facturen mogen eveneens worden geboekt als uitsplitsing van de rekening '440 Leveranciers'.</t>
  </si>
  <si>
    <t>In de deelbalansen van gemeente en OCMW behoort deze rekening tot de rubriek Passief I.A.1.c</t>
  </si>
  <si>
    <t>Andere dan btw.</t>
  </si>
  <si>
    <t>Schulden die een verband houden met operationele kosten als vermeld in artikel 71 van het besluit van de Vlaamse regering van 30 maart 2019.</t>
  </si>
  <si>
    <t>De vorderingen op meer dan één jaar of het gedeelte van de vorderingen dat vervalt binnen het jaar, moet op deze rekeningen slechts worden overgeboekt op het einde van het jaar</t>
  </si>
  <si>
    <t>De vervallen waarden die aan een kredietinstelling ter incasso werden overgemaakt, mogen eveneensworden geboekt op rekening '55 Kredietinstellingen'.</t>
  </si>
  <si>
    <t>Als het saldo van een financiële rekening aan het eind van het boekjaar in het voordeel is van de kredietinstelling, dan wordt dit saldo normaal op deze datum overgeboekt op de rekening "433 Kredietinstellingen - Schulden in rekening-courant".  De tegenboeking wordt verricht bij het begin van de volgende periode.</t>
  </si>
  <si>
    <t>Alle rekeningen van de groep 55 worden als volgt opgesplitst:</t>
  </si>
  <si>
    <t>55…0 rekening-courant</t>
  </si>
  <si>
    <t>55…1 uitgeschreven cheques (-)</t>
  </si>
  <si>
    <t>55…2 betalingen in uitvoering (-)</t>
  </si>
  <si>
    <t>55…3/8 andere</t>
  </si>
  <si>
    <t>55…9 geboekte waardeverminderingen (-)</t>
  </si>
  <si>
    <t>De kortingen, ristorno's en rabatten op aankopen mogen ook rechtstreeks worden geboekt op de aankooprekeningen of op subrekeningen van de aankooprekeningen.</t>
  </si>
  <si>
    <t>De indeling van de groepen 6090 tot en met 6094 moet in overeenstemming zijn met de indeling van de groepen 30 tot en met 34 en/of de groep 71</t>
  </si>
  <si>
    <t>In de deelstaten van opbrengsten en kosten van gemeente en OCMW behoort deze rekening tot de rubriek I.A.1</t>
  </si>
  <si>
    <t>Deze rekeningen mogen niet gebruikt worden voor de transacties tussen gemeente en OCMW</t>
  </si>
  <si>
    <t>Afschrijvingskosten op geactiveerde uitgiftekosten van leningen</t>
  </si>
  <si>
    <t>Meer- of minderwaarden op vorderingen die geen verband houden met operationele opbrengsten, op geldbeleggingen en op liquide middelen.</t>
  </si>
  <si>
    <t>Behalve wanneer deze wisselresultaten of resultaten uit de omrekening van vreemde valuta op specifieke wijze verband houden met andere posten uit de staat van opbrengsten en kosten en op grond daarvan er worden aan toegerekend.</t>
  </si>
  <si>
    <t>Deze rekening wordt enkel gebruikt door autonome gemeentebedrijven, autonome provinciebedrijven en welzijnsverenigingen</t>
  </si>
  <si>
    <t>Deze rekeningen mogen enkel gebruikt worden voor de overdrachten tussen gemeente en OCMW. 
In de deelstaten van opbrengsten en kosten van gemeente en OCMW behoren deze rekeningen tot de rubriek IV.A</t>
  </si>
  <si>
    <t>De kortingen, ristorno's en rabatten op verkopen mogen ook worden geboekt op subrekeningen van de verkooprekeningen; de kortingen, ristorno's en rabatten verkregen op welbepaalde verkopen mogen evenwel rechtstreeks op de betrokken verkooprekeningen worden geboekt.</t>
  </si>
  <si>
    <t>Deze rekeningen mogen in uitzonderlijke omstandigheden ook gebruikt worden voor de terugneming van afschrijvingen</t>
  </si>
  <si>
    <t>Deze rekeningen mogen enkel gebruikt worden voor de overdrachten tussen gemeente en OCMW. 
In de deelstaten van opbrengsten en kosten van gemeente en OCMW behoren deze rekeningen tot de rubriek IV.B</t>
  </si>
  <si>
    <t>In de klasse 0 worden alleen die rechten en verplichtingen geboekt die niet in de klassen 1 tot en met 5 moeten worden opgenomen.</t>
  </si>
  <si>
    <t>Op deze rekeningen worden de zakelijke en de persoonlijke zekerheden geboekt die door derden ten behoeve van de crediteuren van de boekhoudkundige entiteit zijn gesteld, als waarborg voor de voldoening van actuele of  potentiële schulden en verplichtingen die de boekhoudkundige entiteit jegens hen heeft aangegaan.</t>
  </si>
  <si>
    <t>Op deze rekeningen worden de persoonlijke zekerheden geboekt die door de boekhoudkundige entiteit ten behoeve van derden zijn gesteld of onherropelijk beloofd als waarborg voor de voldoening van actuele of  potentiële schulden en verplichtingen die ze hebben aangegaan jegens andere schuldeisers dan de boekhoudkundige entiteit zelf.</t>
  </si>
  <si>
    <t>De wisselverplichtingen zijn die welke voor de boekhoudkundige entiteit voortvloeien uit door haar getrokken, geëndosseerde of voor aval getekende wissels in omloop, met uitzondering van de door de boekhoudkundige entiteit getrokken bankaccepten.</t>
  </si>
  <si>
    <t>Op deze rekening worden de zakelijke zekerheden geboekt waarmee de boekhoudkundige entiteit haar eigen activa heeft bezwaard of die ze onherroepelijk heeft beloofd voor de voldoening van actuele of potentiële schulden en verplichtingen van zichzelf of van derden.</t>
  </si>
  <si>
    <t>In de rekeningen 021 en 023 betreffende de zekerheidsstellingen moet in voorkomend geval een onderscheid worden gemaakt tussen de soorten van bezwaarde activa</t>
  </si>
  <si>
    <t>Op deze rekening worden de zakelijke en persoonlijke zekerheden geboekt die de boekhoudkundige entiteit heeft ontvangen voor de voldoening van actuele of potentiële schulden en verplichtingen die derden jegens haar hebben aangegaan, met uitzondering van zekerheidsstellingen en borgtochten in contanten.</t>
  </si>
  <si>
    <t>Op deze rekening worden de goederen en waarden geboekt die ten opzichte van derden aan een ander toebehoren en waarvan de boekhoudkundige entiteit het risico draagt maar er tevens de opbrengsten uit int zoals de overeenkomsten tot het houden van een deelneming, indien deze goederen en waarden niet mogen worden opgenomen in de balans.</t>
  </si>
  <si>
    <t>Op die rekening worden als verplichtingen tot aankoop geboekt de geplaatste bestellingen en de verplichtingen met optie van derden, en als verplichtingen tot verkoop de ontvangen bestellingen en de opties die aan derden op bezittingen van de boekhoudkundige entiteit zijn verleend.</t>
  </si>
  <si>
    <t>De verplichtingen tot aankoop evenals de verplichtingen tot verkoop die tot de gewone activiteiten van de boekhoudkundige entiteit behoren en haar vermogen of resultaat niet aanmerkelijk beïnvloeden, behoeven niet te worden geboekt.</t>
  </si>
  <si>
    <t>Op deze rekening worden in de daartoe aangelegde rekeningen geboekt de koop- en verkoopovereenkomsten op termijn betreffende goederen en vreemde deviezen, alsmede de daartegenover staande betalingsverplichtingen en vorderingen.</t>
  </si>
  <si>
    <t>Op deze rekening worden in afzonderlijke rekeningen geboekt:</t>
  </si>
  <si>
    <t>1.  de gebruiksrechten op lange termijn betreffende goederen die aan derden toebehoren en de daartegenover staande verplichtingen, voorzover deze rechten en verplichtingen niet in de balans worden vermeld;</t>
  </si>
  <si>
    <t>2.  de goederen en waarden van derden die aan de boekhoudkundige entiteit in bewaring, in consignatie of in bewerking zijn gegeven, alsmede de daartegenover staande verplichtingen jegens deponenten en committenten;</t>
  </si>
  <si>
    <t>3.  de goederen en waarden die de boekhoudkundige entiteit uit anderen hoofde voor rekening of ten bate en op risico van derden onder zich houdt alsmede de daartegenover staande verplichtingen.</t>
  </si>
  <si>
    <t>C. De algemene rekeningen voor de budgettaire verrichtingen</t>
  </si>
  <si>
    <r>
      <t>Rubriek</t>
    </r>
    <r>
      <rPr>
        <b/>
        <sz val="9"/>
        <rFont val="Arial"/>
        <family val="2"/>
      </rPr>
      <t xml:space="preserve"> (schema T2)</t>
    </r>
  </si>
  <si>
    <t>I.A. Operationele uitgaven</t>
  </si>
  <si>
    <t>I.A.1. Goederen en diensten</t>
  </si>
  <si>
    <t>Aardolieprodukten</t>
  </si>
  <si>
    <t>I.A.2. Bezoldigingen, sociale lasten en pensioenen</t>
  </si>
  <si>
    <t>I.A.2.a. Politiek personeel</t>
  </si>
  <si>
    <t>I.A.2.b. Vastbenoemd niet-onderwijzend personeel</t>
  </si>
  <si>
    <t>I.A.2.c. Niet-vastbenoemd niet-onderwijzend personeel</t>
  </si>
  <si>
    <t>I.A.2.d. Onderwijzend personeel ten laste van het bestuur</t>
  </si>
  <si>
    <t>I.A.2.e. Onderwijzend personeel ten laste van andere overheden</t>
  </si>
  <si>
    <t>I.A.2.f. Andere personeelskosten</t>
  </si>
  <si>
    <t>I.A.2.g. Pensioenen</t>
  </si>
  <si>
    <t>I.A.3. Individuele hulpverlening door het O.C.M.W.</t>
  </si>
  <si>
    <t>I.A.4. Toegestane werkingssubsidies</t>
  </si>
  <si>
    <t>I.A.5. Andere operationele uitgaven</t>
  </si>
  <si>
    <t>I.B. Financiële uitgaven</t>
  </si>
  <si>
    <t>I.B.1. Rente, commissies en kosten verbonden aan schulden</t>
  </si>
  <si>
    <t>I.B.2. Andere financiële uitgaven</t>
  </si>
  <si>
    <t>652</t>
  </si>
  <si>
    <t>I.C. Rechthebbenden uit het overschot van het boekjaar</t>
  </si>
  <si>
    <t>II.A. Operationele ontvangsten</t>
  </si>
  <si>
    <t>II.A.1. Ontvangsten uit de werking</t>
  </si>
  <si>
    <t>II.A.2. Fiscale ontvangsten en boetes</t>
  </si>
  <si>
    <t>II.A.2.a. Aanvullende belastingen</t>
  </si>
  <si>
    <t>II.A.2.b. Andere belastingen</t>
  </si>
  <si>
    <t>Diftar / ophaalronde</t>
  </si>
  <si>
    <t>Stapelplaatsen voor schroot / oude achtergelaten voertuigen/ materialen</t>
  </si>
  <si>
    <t>Vermakelijkheden (festivals / evenementen)</t>
  </si>
  <si>
    <t>II.A.3. Werkingssubsidies</t>
  </si>
  <si>
    <t>II.A.3.a. Algemene werkingssubsidies</t>
  </si>
  <si>
    <t>II.A.3.b. Specifieke werkingssubsidies</t>
  </si>
  <si>
    <t>II.A.4. Recuperatie van individuele hulpverlening</t>
  </si>
  <si>
    <t>II.A.5. Andere operationele ontvangsten</t>
  </si>
  <si>
    <t>II.B. Financiële ontvangsten</t>
  </si>
  <si>
    <t>Meerwaarde op realisatie van vlottende activa</t>
  </si>
  <si>
    <t>II.C. Tussenkomst van derden in het tekort van het boekjaar</t>
  </si>
  <si>
    <t>I.A. Investeringen in financiële vaste activa</t>
  </si>
  <si>
    <t>I.A.1. Extern verzelfstandigde agentschappen</t>
  </si>
  <si>
    <t>I.A.2. Intergemeentelijke samenwerkingsverbanden en soortgelijke entiteiten</t>
  </si>
  <si>
    <t>I.A.3. OCMW-verenigingen</t>
  </si>
  <si>
    <t>I.A.4. Andere financiële vaste activa</t>
  </si>
  <si>
    <t>I.B. Investeringen in materiële vaste activa</t>
  </si>
  <si>
    <t>I.B.1. Gemeenschapsgoederen en bedrijfsmatige materiële vaste activa</t>
  </si>
  <si>
    <t>I.B.1.a. Terreinen en gebouwen</t>
  </si>
  <si>
    <t>I.B.1.b. Wegen en overige infrastructuur</t>
  </si>
  <si>
    <t>Riolering en afvalwaterzuivering</t>
  </si>
  <si>
    <t>I.B.1.c. Roerende goederen</t>
  </si>
  <si>
    <t>I.B.1.d. Vaste activa in leasing of op grond van een soortgelijk recht</t>
  </si>
  <si>
    <t>Terreinen en gebouwen - gemeenschapsgoederen</t>
  </si>
  <si>
    <t>I.B.1.e. Erfgoed</t>
  </si>
  <si>
    <t>I.B.2. Andere materiële vaste activa</t>
  </si>
  <si>
    <t>I.B.2.a. Terreinen en gebouwen</t>
  </si>
  <si>
    <t>I.B.2.b. Roerende goederen</t>
  </si>
  <si>
    <t>I.C. Investeringen in immateriële vaste activa</t>
  </si>
  <si>
    <t>Kosten van onderzoek en ontwikkeling</t>
  </si>
  <si>
    <t>I.D. Toegestane investeringssubsidies</t>
  </si>
  <si>
    <t>II.A. Verkoop van financiële vaste activa</t>
  </si>
  <si>
    <t>II.A.1. Extern verzelfstandigde agentschappen</t>
  </si>
  <si>
    <t>II.A.2. Intergemeentelijke samenwerkingsverbanden en soortgelijke entiteiten</t>
  </si>
  <si>
    <t>II.A.3. OCMW-verenigingen</t>
  </si>
  <si>
    <t>II.A.4. Andere financiële vaste activa</t>
  </si>
  <si>
    <t>II.B. Verkoop van materiële vaste activa</t>
  </si>
  <si>
    <t>II.B.1. Gemeenschapsgoederen en bedrijfsmatige materiële vaste activa</t>
  </si>
  <si>
    <t>II.B.1.a. Terreinen en gebouwen</t>
  </si>
  <si>
    <t>II.B.1.b. Wegen en overige infrastructuur</t>
  </si>
  <si>
    <t>II.B.1.c. Roerende goederen</t>
  </si>
  <si>
    <t>II.B.1.d. Vaste activa in leasing of op grond van een soortgelijk recht</t>
  </si>
  <si>
    <t>II.B.1.e. Erfgoed</t>
  </si>
  <si>
    <t>II.B.2. Andere materiële vaste activa</t>
  </si>
  <si>
    <t>II.B.2.a. Terreinen en gebouwen</t>
  </si>
  <si>
    <t>II.B.2.b. Roerende goederen</t>
  </si>
  <si>
    <t>II.C. Verkoop van immateriële vaste activa</t>
  </si>
  <si>
    <t>II.D. Investeringssubsidies en -schenkingen</t>
  </si>
  <si>
    <t>I. Uitgaven</t>
  </si>
  <si>
    <t>I.A. Vereffening van financiële schulden</t>
  </si>
  <si>
    <t>I.A.1. Periodieke aflossing van leningen en leasings</t>
  </si>
  <si>
    <t>I.A.2. Niet-periodieke aflossing van leningen en leasings</t>
  </si>
  <si>
    <t>I.B. Vereffening van niet-financiële schulden</t>
  </si>
  <si>
    <t>I.C. Toegestane leningen en betalingsuitstel</t>
  </si>
  <si>
    <t>I.C.1. Toegestane leningen</t>
  </si>
  <si>
    <t>I.C.2. Toegestaan betalingsuitstel</t>
  </si>
  <si>
    <t>I.D. Vooruitbetalingen</t>
  </si>
  <si>
    <t>I.E. Kapitaalsverminderingen</t>
  </si>
  <si>
    <t>II.Ontvangsten</t>
  </si>
  <si>
    <t>II.A.Aangaan van financiële schulden</t>
  </si>
  <si>
    <t>II.B. Aangaan van niet-financiële schulden</t>
  </si>
  <si>
    <t>II.C. Vereffening van toegestane leningen en betalingsuitstel</t>
  </si>
  <si>
    <t>II.C.1. Terugvordering van toegestane leningen</t>
  </si>
  <si>
    <t>II.C.1.a. Periodieke terugvorderingen van toegestane leningen</t>
  </si>
  <si>
    <t>II.C.1.b. Niet-periodieke terugvorderingen van toegestane leningen</t>
  </si>
  <si>
    <t>II.C.2. Vereffening van betalingsuitstel</t>
  </si>
  <si>
    <t>II.D. Vereffening van vooruitbetalingen</t>
  </si>
  <si>
    <t>II.E. Kapitaalsverhogingen</t>
  </si>
  <si>
    <t>Niet-opgevraagd kapitaal</t>
  </si>
  <si>
    <t>II.F. Bijdragen en schenkingen niet gekoppeld aan operationele activiteiten of aan de
       verwerving van vaste activa</t>
  </si>
  <si>
    <t>Bijdragen en schenkingen niet gekoppeld aan operationele activiteiten of aan de verwerving van vaste activa</t>
  </si>
  <si>
    <t>BUDGETTAIRE RESULTATEN</t>
  </si>
  <si>
    <t>FACTURERING TUSSEN GEMEENTE EN OCMW</t>
  </si>
  <si>
    <t>TUSSENKOMST IN DE FINANCIËLE VERPLICHTINGEN VAN HET OCMW DOOR DE GEMEENTE</t>
  </si>
  <si>
    <t>Voetnoten bij de algemene rekeningen voor de budgettaire verrichtingen</t>
  </si>
  <si>
    <t>Deze rekeningen worden enkel gebruikt door autonome gemeentebedrijven, autonome provinciebedrijven en welzijnsverenigingen</t>
  </si>
  <si>
    <t>Voor de uitgaven op de groepen 21 tot en met 26 worden de rekeningen als volgt opgesplitst:</t>
  </si>
  <si>
    <t>De ontvangsten op de groepen 21 tot en met 26 worden geboekt op de rekening</t>
  </si>
  <si>
    <t>De ontvangsten op de groep 15 worden geboekt op de rekening</t>
  </si>
  <si>
    <t>De rekening 174, 2903, 424 en 4943 worden als volgt opgesplitst:</t>
  </si>
  <si>
    <t>Andere dan deze die kunnen worden toegerekend aan de rekening 213 en aan de rekeningen voor vaste activa in aanbouw</t>
  </si>
  <si>
    <t>D. Genormaliseerd stelsel van de economischesectorcodes</t>
  </si>
  <si>
    <t xml:space="preserve">Kenmerken </t>
  </si>
  <si>
    <t>MB 2012</t>
  </si>
  <si>
    <t>Federale overheid</t>
  </si>
  <si>
    <t>Alle bestuursinstellingen van de federale overheid en andere federale instellingen met uitzondering van de instellingen behorende tot de ESC 200, alsook de instellingen zonder winstoogmerk die onder toezicht staan van en voornamelijk gefinancierd worden door de federale overheid en waarvan de bevoegdheid zich over het gehele economische gebied uitstrekt.
Deze instellingen hebben als hoofdactiviteit of -functie de productie en levering van niet-marktgerichte output voor collectieve en individuele consumptie en de uitvoering van transacties, bedoeld om het nationaal inkomen en vermogen te herverdelen.</t>
  </si>
  <si>
    <t>Sociale zekerheid</t>
  </si>
  <si>
    <t>Alle institutionele eenheden op federaal, regionaal en lokaal niveau waarvan de hoofdactiviteit bestaat uit het verstrekken van sociale uitkeringen en die aan de volgende 2 criteria voldoen:
a)       bepaalde bevolkingsgroepen zijn wettelijk verplicht aan de regeling deel te nemen dan wel premies te betalen;
b)       de overheid is verantwoordelijk voor het beheer van de instelling m.b.t. de vaststelling of goedkeuring van de premies en uitkeringen, ongeacht haar rol als toezichthoudend orgaan of werkgever.</t>
  </si>
  <si>
    <t>Regionale overheden</t>
  </si>
  <si>
    <t>De bestuursinstellingen van de gemeenschappen en gewesten, de instellingen zonder winstoogmerk die onder toezicht staan van en voornamelijk gefinancierd worden door de gemeenschappen en gewesten en waarvan de bevoegdheid beperkt is tot het economische gebied van de regionale overheid.
Deze instellingen hebben als hoofdactiviteit of -functie de productie en levering van niet-marktgerichte output voor collectieve en individuele consumptie, en de uitvoering van transacties, bedoeld om het nationaal inkomen en vermogen te herverdelen.</t>
  </si>
  <si>
    <t>Vlaamse overheid</t>
  </si>
  <si>
    <t>Andere regionale overheden</t>
  </si>
  <si>
    <t>Lokale overheden</t>
  </si>
  <si>
    <t>De instellingen van openbaar bestuur waarvan de bevoegdheid zich slechts tot het lokaal gedeelte van het economisch gebied uitstrekt, de instellingen zonder winstoogmerk die onder toezicht staan van en voornamelijk gefinancierd worden door de lokale overheid en waarvan de bevoegdheid beperkt is tot het het economische gebied van de lokale overheid.
Deze instellingen hebben als hoofdactiviteit of -functie de productie en levering van niet-marktgerichte output voor collectieve en individuele consumptie, en de uitvoering van transacties, bedoeld om het nationaal inkomen en vermogen te herverdelen.</t>
  </si>
  <si>
    <t>Provincies</t>
  </si>
  <si>
    <t>400, 409</t>
  </si>
  <si>
    <t>Gemeenten</t>
  </si>
  <si>
    <t>410, 419</t>
  </si>
  <si>
    <t>Districten</t>
  </si>
  <si>
    <t>Verbonden OCMW</t>
  </si>
  <si>
    <t>Niet verbonden OCMW's</t>
  </si>
  <si>
    <t>Verbonden autonoom gemeente- of  provinciebedrijf (AGB of APB)</t>
  </si>
  <si>
    <t>430, 431</t>
  </si>
  <si>
    <t>Niet verbonden autonome gemeente- en  provinciebedrijven (AGB en APB)</t>
  </si>
  <si>
    <t>432, 433</t>
  </si>
  <si>
    <t>Provinciale extern verzelfstandigde agentschappen naar privaat recht</t>
  </si>
  <si>
    <t>434, 435, 436, 437</t>
  </si>
  <si>
    <t>Gemeentelijke extern verzelfstandigde agentschappen naar privaat recht</t>
  </si>
  <si>
    <t>Intergemeentelijke samenwerkingsverbanden (IGS)</t>
  </si>
  <si>
    <t>440, 441, 442, 443</t>
  </si>
  <si>
    <t>OCMW-verenigingen - welzijnsverenigingen</t>
  </si>
  <si>
    <t>452, 453, 454, 455</t>
  </si>
  <si>
    <t>OCMW-verenigingen - ziekenhuizen</t>
  </si>
  <si>
    <t>450, 451</t>
  </si>
  <si>
    <t>Andere OCMW-verenigingen</t>
  </si>
  <si>
    <t>456, 457</t>
  </si>
  <si>
    <t>Politiezones</t>
  </si>
  <si>
    <t>460, 469</t>
  </si>
  <si>
    <t>Hulpverleningszones</t>
  </si>
  <si>
    <t>470, 479</t>
  </si>
  <si>
    <t>Besturen van de eredienst</t>
  </si>
  <si>
    <t>480, 489</t>
  </si>
  <si>
    <t>Andere lokale overheden</t>
  </si>
  <si>
    <t>496, 497, 498, 499</t>
  </si>
  <si>
    <t>Huishoudens</t>
  </si>
  <si>
    <t xml:space="preserve">De hoofdactiviteit of -functie van de sector huishoudens betreft enerzijds de consumptie en anderzijds de productie van marktoutput en output voor eigen finaal gebruik. 
De sector huishoudens omvat: 
 - personen of groepen van personen met consumptie als hoofdfunctie; 
 - personen die permanent in instellingen wonen en die weinig of geen bevoegdheid hebben om zelfstandig op te treden of beslissingen te nemen in economische aangelegenheden
   (bv. leden van religieuze orden die in kloosters wonen, chronisch zieken in ziekenhuizen, langgestraften in gevangenissen, permanente bewoners van verzorgingstehuizen); 
 - personen of groepen van personen met consumptie als hoofdfunctie, die uitsluitend voor eigen finaal gebruik goederen en niet-financiële diensten voortbrengen 
   (slechts 2 categorieën diensten voor eigen consumptie: woondiensten door bewoners van een eigen huis en huishoudelijke diensten door betaald huishoudelijk personeel); 
 - eenmanszaken en personenvennootschappen zonder rechtspersoonlijkheid - voor zover zij niet als quasivennootschappen worden behandeld - en die tot de marktproducenten behoren; 
 - instellingen zonder winstoogmerk ten behoeve van huishoudens, die geen rechtspersoonlijkheid bezitten, of die wel rechtspersoonlijkheid bezitten maar van geringe betekenis zijn. </t>
  </si>
  <si>
    <t>Niet-financiële vennootschappen</t>
  </si>
  <si>
    <t>Marktproducent met als hoofdactiviteit of -functie de productie van goederen en niet-financiële diensten voor de markt. Deze institutionele eenheden kunnen zowel in handen van de overheid, in handen van de particuliere sector als in handen van het buitenland zijn.
Deze sector omvat:
 - besloten en naamloze vennootschappen; 
 - coöperatieve verenigingen en personenvennootschappen met rechtspersoonlijkheid; 
 - overheidsproducenten met een bijzonder statuut dat hun rechtspersoonlijkheid verleent, met uitzondering van deze die tot de ESC 46 of 48 behoren;
 - instellingen zonder winstoogmerk ten behoeve van niet-financiële vennootschappen, die rechtspersoonlijkheid bezitten; 
 - holdings die het beheer hebben over een groep ondernemingen die marktproducent zijn; 
 - particuliere quasivennootschappen en quasivennootschappen in handen van de overheid; 
 - alle fictieve ingezeten eenheden</t>
  </si>
  <si>
    <t>Financiële instellingen</t>
  </si>
  <si>
    <r>
      <t xml:space="preserve">Marktproducent met als hoofdactiviteit of -functie financiële intermediatie, inclusief verzekering en financiële hulpactiviteiten. Deze institutionele eenheden kunnen zowel in handen van de overheid, in handen van de particuliere sector als in handen van het buitenland zijn.
</t>
    </r>
    <r>
      <rPr>
        <u/>
        <sz val="10"/>
        <rFont val="Arial"/>
        <family val="2"/>
      </rPr>
      <t>Centrale Bank</t>
    </r>
    <r>
      <rPr>
        <sz val="10"/>
        <rFont val="Arial"/>
        <family val="2"/>
      </rPr>
      <t xml:space="preserve">: de nationale centrale bank en de in hoofdzaak door de overheid opgerichte centrale monetaire instellingen die beschikken over een volledige boekhouding en zelfstandige beslissingsbevoegdheid t.o.v. de federale overheid (bv instellingen voor deviezenverrekening of voor de uitgifte van betaalmiddelen).
</t>
    </r>
    <r>
      <rPr>
        <u/>
        <sz val="10"/>
        <rFont val="Arial"/>
        <family val="2"/>
      </rPr>
      <t>Overige monetaire financiële instellingen</t>
    </r>
    <r>
      <rPr>
        <sz val="10"/>
        <rFont val="Arial"/>
        <family val="2"/>
      </rPr>
      <t xml:space="preserve">: handelsbanken en algemene banken; spaarbanken (inclusief spaar- en kredietverenigingen); postcheque- en girodiensten, postbanken, girobanken; landbouwkredietinstellingen; coöperatieve kredietinstellingen, kredietverenigingen; gespecialiseerde banken (bv. merchantbanken, emissiebanken, particuliere banken); en indien zij hun middelen verkrijgen via opeisbare schuldtitels: de hypotheekverlenende instellingen (incl. bouwkassen, hypotheekbanken en hypothecaire kredietinstellingen); de beleggingsinstellingen (incl. 'investment trusts', 'unit trusts' en andere collectieve investeringsprogramma's); de gemeentelijke kredietinstellingen.
</t>
    </r>
    <r>
      <rPr>
        <u/>
        <sz val="10"/>
        <rFont val="Arial"/>
        <family val="2"/>
      </rPr>
      <t>Overige financiële intermediairs</t>
    </r>
    <r>
      <rPr>
        <sz val="10"/>
        <rFont val="Arial"/>
        <family val="2"/>
      </rPr>
      <t xml:space="preserve">: instellingen met als functie financiële lease; instellingen met als functie huurkoop en de verlening van consumenten- of handelskrediet; instellingen met als functie factoring; handelaren (voor eigen rekening) in waardepapieren en derivaten; gespecialiseerde financiële instellingen zoals risico- en ontwikkelings-kapitaalmaatschappijen, export-/importfinancieringsmaatschappijen; lege financiële instellingen die zijn opgericht voor het houden van effecten; financiële instellingen die uitsluitend van monetaire financiële instellingen deposito's en/of daarmee vergelijkbare financiële titels ontvangen; holdings die uitsluitend het beheer en de leiding hebben over een groep dochterondernemingen met de hierboven omschreven hoofdfunctie maar die zelf geen financiële instellingen zijn.
</t>
    </r>
    <r>
      <rPr>
        <u/>
        <sz val="10"/>
        <rFont val="Arial"/>
        <family val="2"/>
      </rPr>
      <t>Financiële hulpbedrijven</t>
    </r>
    <r>
      <rPr>
        <sz val="10"/>
        <rFont val="Arial"/>
        <family val="2"/>
      </rPr>
      <t xml:space="preserve">: assurantietussenpersonen, bergings- en schade-afwikkelingsbedrijven, verzekerings- en pensioenadviseurs enz.; leningsmakelaars, effectenmakelaars, beleggingsadviseurs enz.; instellingen die de uitgifte van effecten verzorgen; instellingen met als hoofdactiviteit het garanderen van wissels e.d. d.m.v. endossement; instellingen die zich bezig houden met de organisatie van transacties in financiële derivaten en termijncontracten zoals swaps, opties en futures (maar deze niet zelf uitgeven); instellingen die de infrastructuur voor financiële markten verzorgen; centrale toezichthoudende organen voor financiële intermediairs en financiële markten voor zover deze als afzonderlijke institutionele eenheden kunnen worden aangemerkt; beheerders van pensioenfondsen, beleggingsinstellingen enz.; effectenbeurs- en verzekeringsbeursinstellingen; instellingen zonder winstoogmerk met eigen rechtspersoonlijkheid die diensten verlenen aan financiële instellingen maar die zich niet bezighouden met financiële intermediatie of het verlenen van financiële hulpdiensten.
</t>
    </r>
    <r>
      <rPr>
        <u/>
        <sz val="10"/>
        <rFont val="Arial"/>
        <family val="2"/>
      </rPr>
      <t>Verzekeringsinstellingen en (zelfstandige) pensioenfondsen</t>
    </r>
    <r>
      <rPr>
        <sz val="10"/>
        <rFont val="Arial"/>
        <family val="2"/>
      </rPr>
      <t xml:space="preserve">
</t>
    </r>
    <r>
      <rPr>
        <u/>
        <sz val="10"/>
        <rFont val="Arial"/>
        <family val="2"/>
      </rPr>
      <t/>
    </r>
  </si>
  <si>
    <t>Instellingen zonder winstoogmerk</t>
  </si>
  <si>
    <t xml:space="preserve">Particuliere instellingen zonder winstoogmerk met rechtspersoonlijkheid die werken ten behoeve van huishoudens en waarvan de hoofdactiviteit of -functie de productie en levering betreft van niet-marktoutput voor individuele consumptie 
Tot deze sector behoren, tenzij ze van geringe betekenis zijn en dus in de sector huishoudens worden opgenomen, vakbonden, beroepsorganisaties, wetenschappelijke verenigingen, consumentenverenigingen, politieke partijen, sociale, culturele, recreatieve en sportverenigingen, liefdadigheidsinstellingen en hulporganisaties die worden gefinancierd door vrijwillige bijdragen in geld of in natura van andere institutionele eenheden alsook liefdadigheidsinstellingen en hulporganisaties ten behoeve van niet-ingezeten eenheden.
Kerkgenootschappen en religieuze organisatie -inclusief die door de overheid worden gefinancierd maar niet beheerd, behoren niet tot deze ESC maar tot de ESC 44. </t>
  </si>
  <si>
    <t>Europese Unie</t>
  </si>
  <si>
    <t>Lidstaten en instellingen van de Europese Unie</t>
  </si>
  <si>
    <t>Derde landen en internationale organisaties</t>
  </si>
  <si>
    <t>Derde landen en  internationale organisaties, voor zover zij transacties plegen met ingezeten institutionele eenheden of andere economische banden hebben met ingezeten eenheden. </t>
  </si>
  <si>
    <t>E. Algemene rekeningen waarvoor in de budgettaire boekhouding "NULL" niet mag worden gebruikt als economischesectorcode</t>
  </si>
  <si>
    <t>Rioleringen en afwaterzuivering</t>
  </si>
  <si>
    <t>Terreinen - bedrijfsmatige MVA</t>
  </si>
  <si>
    <t>Gebouwen - bedrijfsmatige MVA</t>
  </si>
  <si>
    <t>Bebouwde terreinen - bedrijfsmatige MVA</t>
  </si>
  <si>
    <t>Andere zakelijke rechten op onroerende goederen - bedrijfsmatige MVA</t>
  </si>
  <si>
    <t>Installaties, machines en uitrusting - bedrijfsmatige MVA</t>
  </si>
  <si>
    <t>Meubilair, kantooruitrusting en rollend materieel - bedrijfsmatige MVA</t>
  </si>
  <si>
    <t>Terreinen en gebouwen - andere MVA</t>
  </si>
  <si>
    <t>Roerende goederen - andere MVA</t>
  </si>
  <si>
    <t>F. Genormaliseerd stelsel van de codes voor de budgettaire entiteiten</t>
  </si>
  <si>
    <t>Gemeente</t>
  </si>
  <si>
    <t>Openbaar centrum voor maatschappelijk welzijn</t>
  </si>
  <si>
    <t>Provincie</t>
  </si>
  <si>
    <t>Autonoom gemeentebedrijf</t>
  </si>
  <si>
    <t>Autonoom provinciebedrijf</t>
  </si>
  <si>
    <t>Welzijnsvereniging</t>
  </si>
  <si>
    <t>District</t>
  </si>
  <si>
    <t>Projectvereniging</t>
  </si>
  <si>
    <t>G. Tabel met de uitbreiding van het minimum algemeen rekeningenstelsel voor de besturen die toepassing maken van artikel 165 van het besluit van de Vlaamse Regering over de beleids- en beheerscyclus van de lokale besturen</t>
  </si>
  <si>
    <t>Rekening
VEN</t>
  </si>
  <si>
    <t>Rekening BBC</t>
  </si>
  <si>
    <t>Andere investeringsschenkingen</t>
  </si>
  <si>
    <t>1790</t>
  </si>
  <si>
    <t>Fin II.B.</t>
  </si>
  <si>
    <t>1791</t>
  </si>
  <si>
    <t>2200</t>
  </si>
  <si>
    <t>2205</t>
  </si>
  <si>
    <t>2210</t>
  </si>
  <si>
    <t>2214</t>
  </si>
  <si>
    <t>2216/9</t>
  </si>
  <si>
    <t>2220</t>
  </si>
  <si>
    <t>2221</t>
  </si>
  <si>
    <t>2222</t>
  </si>
  <si>
    <t>22230</t>
  </si>
  <si>
    <t>22231</t>
  </si>
  <si>
    <t>2224</t>
  </si>
  <si>
    <t>Bebouwde terreinen - erfgoed</t>
  </si>
  <si>
    <t>2225</t>
  </si>
  <si>
    <t>2226/9</t>
  </si>
  <si>
    <t>2230/3</t>
  </si>
  <si>
    <t>Overige zakelijke rechten op onroerende goederen - gemeenschapsgoederen</t>
  </si>
  <si>
    <t>2234</t>
  </si>
  <si>
    <t>Overige zakelijke rechten op onroerend erfgoed</t>
  </si>
  <si>
    <t>2236/9</t>
  </si>
  <si>
    <t>Overige zakelijke rechten op onroerende goederen - bedrijfsmatige materiële vaste activa</t>
  </si>
  <si>
    <t>230/3</t>
  </si>
  <si>
    <t>234</t>
  </si>
  <si>
    <t>Installaties, machines en uitrusting - erfgoed</t>
  </si>
  <si>
    <t>236/9</t>
  </si>
  <si>
    <t>240/3</t>
  </si>
  <si>
    <t>244</t>
  </si>
  <si>
    <t>246/9</t>
  </si>
  <si>
    <t>2500/3</t>
  </si>
  <si>
    <t>2506/9</t>
  </si>
  <si>
    <t>2510/3</t>
  </si>
  <si>
    <t>2516/9</t>
  </si>
  <si>
    <t>2520/3</t>
  </si>
  <si>
    <t>2526/9</t>
  </si>
  <si>
    <t>2710</t>
  </si>
  <si>
    <t>27200</t>
  </si>
  <si>
    <t>27205</t>
  </si>
  <si>
    <t>27210</t>
  </si>
  <si>
    <t>27211</t>
  </si>
  <si>
    <t>27215</t>
  </si>
  <si>
    <t>27220</t>
  </si>
  <si>
    <t>27221</t>
  </si>
  <si>
    <t>27222</t>
  </si>
  <si>
    <t>272230</t>
  </si>
  <si>
    <t>272231</t>
  </si>
  <si>
    <t>27224</t>
  </si>
  <si>
    <t>27225</t>
  </si>
  <si>
    <t>27230</t>
  </si>
  <si>
    <t>27235</t>
  </si>
  <si>
    <t>2730</t>
  </si>
  <si>
    <t>2735</t>
  </si>
  <si>
    <t>2740</t>
  </si>
  <si>
    <t>2741</t>
  </si>
  <si>
    <t>Inv. II.A.5.</t>
  </si>
  <si>
    <t>2745</t>
  </si>
  <si>
    <t>2760/4</t>
  </si>
  <si>
    <t>2765/9</t>
  </si>
  <si>
    <t>29100</t>
  </si>
  <si>
    <t>29101</t>
  </si>
  <si>
    <t>29103</t>
  </si>
  <si>
    <t>29104</t>
  </si>
  <si>
    <t>29105</t>
  </si>
  <si>
    <t>Overige diverse vorderingen</t>
  </si>
  <si>
    <t>4162</t>
  </si>
  <si>
    <t>4164</t>
  </si>
  <si>
    <t>4169</t>
  </si>
  <si>
    <t>6111/9</t>
  </si>
  <si>
    <t>Overig onderhoud en herstellingen</t>
  </si>
  <si>
    <t>6120</t>
  </si>
  <si>
    <t>6121</t>
  </si>
  <si>
    <t>6122</t>
  </si>
  <si>
    <t>6123</t>
  </si>
  <si>
    <t>613</t>
  </si>
  <si>
    <t>614/6</t>
  </si>
  <si>
    <t>Overige diensten en diverse leveringen</t>
  </si>
  <si>
    <t>62001</t>
  </si>
  <si>
    <t>Vastbenoemd personeel</t>
  </si>
  <si>
    <t>62002</t>
  </si>
  <si>
    <t>Niet-vastbenoemd personeel</t>
  </si>
  <si>
    <t>62011</t>
  </si>
  <si>
    <t>62012</t>
  </si>
  <si>
    <t>6202</t>
  </si>
  <si>
    <t>62021</t>
  </si>
  <si>
    <t>62022</t>
  </si>
  <si>
    <t>6203</t>
  </si>
  <si>
    <t>62031</t>
  </si>
  <si>
    <t>62032</t>
  </si>
  <si>
    <t>6204</t>
  </si>
  <si>
    <t>62041</t>
  </si>
  <si>
    <t>62042</t>
  </si>
  <si>
    <t>Werkgeversbijdragen wettelijke verzekeringen - vastbenoemd personeel</t>
  </si>
  <si>
    <t>6212</t>
  </si>
  <si>
    <t>Werkgeversbijdragen wettelijke verzekeringen - niet-vastbenoemd personeel</t>
  </si>
  <si>
    <t>6222</t>
  </si>
  <si>
    <t>637/8</t>
  </si>
  <si>
    <t>Voorzieningen voor vakantiegeld - Toevoeging</t>
  </si>
  <si>
    <t>Voorzieningen voor vakantiegeld - Terugneming (-)</t>
  </si>
  <si>
    <t>6380</t>
  </si>
  <si>
    <t>Voorzieningen voor andere risico's en kosten - Toevoeging</t>
  </si>
  <si>
    <t>6381</t>
  </si>
  <si>
    <t>Voorzieningen voor andere risico's en kosten - Terugneming (-)</t>
  </si>
  <si>
    <t>643/8</t>
  </si>
  <si>
    <t>644/8</t>
  </si>
  <si>
    <t>Overige diverse bedrijfskosten</t>
  </si>
  <si>
    <t>664/7</t>
  </si>
  <si>
    <t>665/8</t>
  </si>
  <si>
    <t>Andere niet-recurrente bedrijfskosten</t>
  </si>
  <si>
    <t>H. Algemene rekeningen voor de budgettaire verrichtingen voor de besturen die toepassing maken van artikel 165 van het besluit van de Vlaamse Regering over de beleids- en beheerscyclus van de lokale besturen</t>
  </si>
  <si>
    <t>Aankopen van grondstoffen</t>
  </si>
  <si>
    <t>Aankopen van hulpstoffen</t>
  </si>
  <si>
    <t>Aankopen van diensten, werk en studies</t>
  </si>
  <si>
    <t>Algemene onderaannemingen</t>
  </si>
  <si>
    <t>Aankopen van handelsgoederen</t>
  </si>
  <si>
    <t>Uitzendkrachten en personen ter beschikking gesteld van de onderneming</t>
  </si>
  <si>
    <t>Bezoldigingen, premies voor buitenwettelijke verzekeringen, ouderdoms- en overlevingspensioene van bestuurders, zaakvoerders en werkende vennoten die niet worden toegekend uit hoofde van een arbeidsovereenkomst</t>
  </si>
  <si>
    <t>Bezoldigingen en rechtstreekse sociale voordelen van bestuurders of zaakvoerders - vastbenoemd personeel</t>
  </si>
  <si>
    <t>Bezoldigingen en rechtstreekse sociale voordelen van directiepersoneel - vastbenoemd personeel</t>
  </si>
  <si>
    <t>Bezoldigingen en rechtstreekse sociale voordelen van bedienden - vastbenoemd personeel</t>
  </si>
  <si>
    <t>Bezoldigingen en rechtstreekse sociale voordelen van arbeiders - vastbenoemd personeel</t>
  </si>
  <si>
    <t>Bezoldigingen en rechtstreekse sociale voordelen van ander personeel - vastbenoemd personeel</t>
  </si>
  <si>
    <t>Bezoldigingen en rechtstreekse sociale voordelen van bestuurders of zaakvoerders - niet-vastbenoemd personeel</t>
  </si>
  <si>
    <t>Bezoldigingen en rechtstreekse sociale voordelen van directiepersoneel - niet-vastbenoemd personeel</t>
  </si>
  <si>
    <t>Bezoldigingen en rechtstreekse sociale voordelen van bedienden - niet-vastbenoemd personeel</t>
  </si>
  <si>
    <t>Bezoldigingen en rechtstreekse sociale voordelen van arbeiders - niet-vastbenoemd personeel</t>
  </si>
  <si>
    <t>Bezoldigingen en rechtstreekse sociale voordelen van ander personeel - niet-vastbenoemd personeel</t>
  </si>
  <si>
    <t>Overige personeelskosten</t>
  </si>
  <si>
    <t>Pensioenen bestuurders en zaakvoerders</t>
  </si>
  <si>
    <t>Pensioenen personeel</t>
  </si>
  <si>
    <t>Minderwaarde op de realisatie van handelsvorderingen</t>
  </si>
  <si>
    <t>665/7</t>
  </si>
  <si>
    <t>6700</t>
  </si>
  <si>
    <t>Verschuldigde of gestorte belastingen en voorheffingen</t>
  </si>
  <si>
    <t>6701</t>
  </si>
  <si>
    <t>Geactiveerde overschotten van betaalde belastingen en voorheffingen (-)</t>
  </si>
  <si>
    <t>6702</t>
  </si>
  <si>
    <t>Geraamde belastingen</t>
  </si>
  <si>
    <t>6710</t>
  </si>
  <si>
    <t>Verschuldigde of gestorte belastingsupplementen</t>
  </si>
  <si>
    <t>6711</t>
  </si>
  <si>
    <t>Geraamde belastingsupplementen</t>
  </si>
  <si>
    <t>Buitenlandse belastingen op het resultaat van het boekjaar</t>
  </si>
  <si>
    <t>Buitenlandse belastingen op het resultaat van vorige boekjaren</t>
  </si>
  <si>
    <t>7710</t>
  </si>
  <si>
    <t>Regularisering van verschuldigde of betaalde belastingen</t>
  </si>
  <si>
    <t>7711</t>
  </si>
  <si>
    <t>Regularisering van geraamde belastingen</t>
  </si>
  <si>
    <t>Buitenlandse belastingen op het resultaat</t>
  </si>
  <si>
    <t>Wisselresultaten</t>
  </si>
  <si>
    <t>657/8</t>
  </si>
  <si>
    <t>Diverse financiële kosten</t>
  </si>
  <si>
    <t>668</t>
  </si>
  <si>
    <t>Andere niet-recurrente financiële kosten</t>
  </si>
  <si>
    <t>Vergoeding van het kapitaal</t>
  </si>
  <si>
    <t>Bestuurders of zaakvoerders</t>
  </si>
  <si>
    <t>697</t>
  </si>
  <si>
    <t>Andere rechthebbenden</t>
  </si>
  <si>
    <t>Meerwaarde op de realisatie van handelsvorderingen</t>
  </si>
  <si>
    <t>743/9</t>
  </si>
  <si>
    <t>Diverse bedrijfsopbrengsten</t>
  </si>
  <si>
    <t>764/8</t>
  </si>
  <si>
    <t>Andere niet-recurrente bedrijfsopbrengsten</t>
  </si>
  <si>
    <t>756/9</t>
  </si>
  <si>
    <t>769</t>
  </si>
  <si>
    <t>Andere niet-recurrente financiële opbrengsten</t>
  </si>
  <si>
    <t>Tussenkomt van vennoten (of van de eigenaar) in het verlies</t>
  </si>
  <si>
    <t>Deelnemingen in verbonden ondernemingen - nog te storten bedragen (-)</t>
  </si>
  <si>
    <t>2810</t>
  </si>
  <si>
    <t>Vorderingen op verbonden ondernemingen - vorderingen op rekening</t>
  </si>
  <si>
    <t>Vorderingen op verbonden ondernemingen - vastrentende effecten</t>
  </si>
  <si>
    <t>2821</t>
  </si>
  <si>
    <t>Deelnemingen in ondernemingen waarmee een deelnemingsverhouding bestaat - nog te storten bedragen (-)</t>
  </si>
  <si>
    <t>Vorderingen op ondernemingen waarmee een deelnemingsverhouding bestaat - vorderingen op rekening</t>
  </si>
  <si>
    <t>Vorderingen op ondernemingen waarmee een deelnemingsverhouding bestaat - vastrentende effecten</t>
  </si>
  <si>
    <t>Wegen in aanbouw</t>
  </si>
  <si>
    <t>Andere infrastructuur betreffende de wegen in aanbouw</t>
  </si>
  <si>
    <t>Waterlopen en waterbekkens in aanbouw</t>
  </si>
  <si>
    <t>Riolering en afvalwaterzuivering in aanbouw</t>
  </si>
  <si>
    <t>Andere onroerende infrastructuur in aanbouw</t>
  </si>
  <si>
    <t>Onroerend erfgoed in aanbouw</t>
  </si>
  <si>
    <t>Roerend erfgoed in aanbouw</t>
  </si>
  <si>
    <t>Kosten van oprichting, kapitaalverhoging en schenkingen</t>
  </si>
  <si>
    <t>Kosten van uitgifte van leningen</t>
  </si>
  <si>
    <t>Overige oprichtingskosten</t>
  </si>
  <si>
    <t>Herstructureringskosten</t>
  </si>
  <si>
    <t>Deelnemingen in verbonden ondernemingen - aanschaffingswaarde</t>
  </si>
  <si>
    <t>2820</t>
  </si>
  <si>
    <t>Deelnemingen in ondernemingen waarmee een deelnemingsverhouding bestaat - aanschaffingswaarde</t>
  </si>
  <si>
    <t>Achtergestelde leningen</t>
  </si>
  <si>
    <t>Niet-achtergestelde obligatieleningen</t>
  </si>
  <si>
    <t xml:space="preserve">Leasingschulden en soortgelijke </t>
  </si>
  <si>
    <t>Achtergestelde leningen - converteerbaar</t>
  </si>
  <si>
    <t>Achtergestelde leningen - niet-converteerbaar</t>
  </si>
  <si>
    <t>Niet-achtergestelde obligatieleningen - converteerbaar</t>
  </si>
  <si>
    <t>Niet-achtergestelde obligatieleningen - niet-converteerbaar</t>
  </si>
  <si>
    <t>Schulden op rekeningen</t>
  </si>
  <si>
    <t>Promessen</t>
  </si>
  <si>
    <t>Acceptkredieten</t>
  </si>
  <si>
    <t>Overige leningen</t>
  </si>
  <si>
    <t>19</t>
  </si>
  <si>
    <t xml:space="preserve">Voorschot aan de vennoten op de verdeling van het netto-actief </t>
  </si>
  <si>
    <t>Te betalen wissels</t>
  </si>
  <si>
    <t>Ontvangen vooruitbetalingen op bestellingen</t>
  </si>
  <si>
    <t>Voetnoten bij de algemene rekeningen voor de budgettaire verrichtingen voor de besturen die toepassing maken van artikel 165 van het besluit van de Vlaamse Regering over de beleids- en beheerscyclus van de lokale besturen</t>
  </si>
  <si>
    <t>De uitgaven op de groepen 21 tot en met 27 worden geboekt op de rekeningen:</t>
  </si>
  <si>
    <t>De ontvangsten op de groepen 21 tot en met 26 worden geboekt op de rekeningen:</t>
  </si>
  <si>
    <t>De ontvangsten op de groep 150 worden geboekt op de rekening:</t>
  </si>
  <si>
    <t>150..0  Nominaal bedrag van de subsidie of waarde van de schenking</t>
  </si>
  <si>
    <t>De rekeningen 174, 29100 en 424 worden als volgt opgesplitst:</t>
  </si>
  <si>
    <t xml:space="preserve">        E. Algemene rekeningen waarvoor in de budgettaire boekhouding "NULL" niet mag </t>
  </si>
  <si>
    <t xml:space="preserve">        worden gebruikt  als economischesectorcode</t>
  </si>
  <si>
    <t xml:space="preserve">        G. Tabel met de uitbreiding van het minimum algemeen rekeningenstelsel voor de besturen </t>
  </si>
  <si>
    <t xml:space="preserve">        die toepassing maken van artikel 165 van het besluit van de Vlaamse Regering  over </t>
  </si>
  <si>
    <t xml:space="preserve">        de beleids- en beheerscyclus van de lokale besturen</t>
  </si>
  <si>
    <t xml:space="preserve">        H. Algemene rekeningen voor de budgettaire verrichtingen voor de besturen die toepassing </t>
  </si>
  <si>
    <t xml:space="preserve">        maken van artikel 165 van het besluit van de Vlaamse Regering over de beleids- en </t>
  </si>
  <si>
    <t xml:space="preserve">        beheerscyclus van de lokale besturen</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</si>
</sst>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amily val="2"/>
    </font>
    <font>
      <sz val="8"/>
      <name val="Arial"/>
      <family val="2"/>
    </font>
    <font>
      <u/>
      <sz val="10"/>
      <color indexed="12"/>
      <name val="Arial"/>
      <family val="2"/>
    </font>
    <font>
      <sz val="10"/>
      <name val="Arial"/>
      <family val="2"/>
    </font>
    <font>
      <sz val="12"/>
      <name val="Times New Roman"/>
      <family val="1"/>
    </font>
    <font>
      <b/>
      <sz val="10"/>
      <name val="Arial"/>
      <family val="2"/>
    </font>
    <font>
      <b/>
      <sz val="8"/>
      <name val="Arial"/>
      <family val="2"/>
    </font>
    <font>
      <b/>
      <sz val="12"/>
      <name val="Arial"/>
      <family val="2"/>
    </font>
    <font>
      <sz val="8"/>
      <name val="Arial"/>
      <family val="2"/>
    </font>
    <font>
      <sz val="9"/>
      <name val="Arial"/>
      <family val="2"/>
    </font>
    <font>
      <b/>
      <sz val="9"/>
      <name val="Arial"/>
      <family val="2"/>
    </font>
    <font>
      <b/>
      <sz val="11"/>
      <name val="Arial"/>
      <family val="2"/>
    </font>
    <font>
      <b/>
      <sz val="10"/>
      <color indexed="10"/>
      <name val="Arial"/>
      <family val="2"/>
    </font>
    <font>
      <sz val="12"/>
      <name val="Arial"/>
      <family val="2"/>
    </font>
    <font>
      <b/>
      <i/>
      <sz val="10"/>
      <name val="Arial"/>
      <family val="2"/>
    </font>
    <font>
      <b/>
      <sz val="10"/>
      <name val="Arial"/>
      <family val="2"/>
    </font>
    <font>
      <b/>
      <sz val="8"/>
      <color indexed="10"/>
      <name val="Arial"/>
      <family val="2"/>
    </font>
    <font>
      <sz val="1"/>
      <name val="Arial"/>
      <family val="2"/>
    </font>
    <font>
      <b/>
      <sz val="1"/>
      <name val="Arial"/>
      <family val="2"/>
    </font>
    <font>
      <sz val="11"/>
      <name val="Arial"/>
      <family val="2"/>
    </font>
    <font>
      <i/>
      <sz val="10"/>
      <name val="Arial"/>
      <family val="2"/>
    </font>
    <font>
      <b/>
      <i/>
      <sz val="8"/>
      <name val="Arial"/>
      <family val="2"/>
    </font>
    <font>
      <sz val="11"/>
      <name val="Calibri"/>
      <family val="2"/>
      <scheme val="minor"/>
    </font>
    <font>
      <u/>
      <sz val="11"/>
      <name val="Calibri"/>
      <family val="2"/>
      <scheme val="minor"/>
    </font>
    <font>
      <b/>
      <sz val="12"/>
      <name val="Calibri"/>
      <family val="2"/>
      <scheme val="minor"/>
    </font>
    <font>
      <b/>
      <sz val="24"/>
      <name val="Calibri"/>
      <family val="2"/>
      <scheme val="minor"/>
    </font>
    <font>
      <b/>
      <u/>
      <sz val="11"/>
      <name val="Arial"/>
      <family val="2"/>
    </font>
    <font>
      <b/>
      <sz val="14"/>
      <name val="Arial"/>
      <family val="2"/>
    </font>
    <font>
      <u/>
      <sz val="8"/>
      <color indexed="9"/>
      <name val="Arial"/>
      <family val="2"/>
    </font>
    <font>
      <sz val="8"/>
      <color theme="0" tint="-0.499984740745262"/>
      <name val="Arial"/>
      <family val="2"/>
    </font>
    <font>
      <b/>
      <sz val="8"/>
      <color theme="0" tint="-0.499984740745262"/>
      <name val="Arial"/>
      <family val="2"/>
    </font>
    <font>
      <b/>
      <i/>
      <sz val="8"/>
      <color theme="0" tint="-0.499984740745262"/>
      <name val="Arial"/>
      <family val="2"/>
    </font>
    <font>
      <strike/>
      <sz val="8"/>
      <color theme="0" tint="-0.499984740745262"/>
      <name val="Arial"/>
      <family val="2"/>
    </font>
    <font>
      <b/>
      <sz val="9"/>
      <color theme="0" tint="-0.499984740745262"/>
      <name val="Arial"/>
      <family val="2"/>
    </font>
    <font>
      <sz val="2"/>
      <name val="Arial"/>
      <family val="2"/>
    </font>
    <font>
      <b/>
      <sz val="2"/>
      <name val="Arial"/>
      <family val="2"/>
    </font>
    <font>
      <sz val="6"/>
      <name val="Arial"/>
      <family val="2"/>
    </font>
    <font>
      <sz val="2"/>
      <name val="Calibri"/>
      <family val="2"/>
      <scheme val="minor"/>
    </font>
    <font>
      <sz val="2"/>
      <color theme="0" tint="-0.499984740745262"/>
      <name val="Arial"/>
      <family val="2"/>
    </font>
    <font>
      <u/>
      <sz val="8"/>
      <name val="Arial"/>
      <family val="2"/>
    </font>
    <font>
      <sz val="14"/>
      <name val="Arial"/>
      <family val="2"/>
    </font>
    <font>
      <sz val="9"/>
      <color theme="0" tint="-0.499984740745262"/>
      <name val="Arial"/>
      <family val="2"/>
    </font>
    <font>
      <b/>
      <i/>
      <sz val="9"/>
      <name val="Arial"/>
      <family val="2"/>
    </font>
    <font>
      <b/>
      <i/>
      <sz val="11"/>
      <name val="Arial"/>
      <family val="2"/>
    </font>
    <font>
      <b/>
      <i/>
      <sz val="11"/>
      <color theme="0" tint="-0.499984740745262"/>
      <name val="Arial"/>
      <family val="2"/>
    </font>
    <font>
      <b/>
      <i/>
      <sz val="12"/>
      <name val="Arial"/>
      <family val="2"/>
    </font>
    <font>
      <b/>
      <i/>
      <strike/>
      <sz val="8"/>
      <color theme="0" tint="-0.499984740745262"/>
      <name val="Arial"/>
      <family val="2"/>
    </font>
    <font>
      <strike/>
      <sz val="10"/>
      <name val="Arial"/>
      <family val="2"/>
    </font>
    <font>
      <strike/>
      <sz val="8"/>
      <name val="Arial"/>
      <family val="2"/>
    </font>
    <font>
      <sz val="36"/>
      <name val="Arial"/>
      <family val="2"/>
    </font>
    <font>
      <sz val="12"/>
      <color theme="0" tint="-0.499984740745262"/>
      <name val="Arial"/>
      <family val="2"/>
    </font>
    <font>
      <sz val="10"/>
      <color theme="0" tint="-0.499984740745262"/>
      <name val="Arial"/>
      <family val="2"/>
    </font>
    <font>
      <sz val="8"/>
      <color theme="0"/>
      <name val="Arial"/>
      <family val="2"/>
    </font>
    <font>
      <sz val="8"/>
      <color indexed="9"/>
      <name val="Arial"/>
      <family val="2"/>
    </font>
    <font>
      <sz val="10"/>
      <name val="MS Sans Serif"/>
      <family val="2"/>
    </font>
    <font>
      <sz val="10"/>
      <color indexed="10"/>
      <name val="Arial"/>
      <family val="2"/>
    </font>
    <font>
      <sz val="11"/>
      <name val="Calibri"/>
      <family val="2"/>
    </font>
    <font>
      <sz val="10"/>
      <color indexed="9"/>
      <name val="Arial"/>
      <family val="2"/>
    </font>
    <font>
      <sz val="8"/>
      <color indexed="12"/>
      <name val="Arial"/>
      <family val="2"/>
    </font>
    <font>
      <sz val="9"/>
      <color indexed="12"/>
      <name val="Arial"/>
      <family val="2"/>
    </font>
    <font>
      <b/>
      <u/>
      <sz val="8"/>
      <color indexed="12"/>
      <name val="Arial"/>
      <family val="2"/>
    </font>
    <font>
      <b/>
      <u/>
      <sz val="9"/>
      <color indexed="12"/>
      <name val="Arial"/>
      <family val="2"/>
    </font>
    <font>
      <u/>
      <sz val="9"/>
      <color indexed="12"/>
      <name val="Arial"/>
      <family val="2"/>
    </font>
    <font>
      <u/>
      <sz val="8"/>
      <color indexed="12"/>
      <name val="Arial"/>
      <family val="2"/>
    </font>
    <font>
      <b/>
      <sz val="10"/>
      <color rgb="FFFF0000"/>
      <name val="Arial"/>
      <family val="2"/>
    </font>
    <font>
      <sz val="8"/>
      <color rgb="FFFF0000"/>
      <name val="Arial"/>
      <family val="2"/>
    </font>
    <font>
      <b/>
      <sz val="8"/>
      <color rgb="FFFF0000"/>
      <name val="Arial"/>
      <family val="2"/>
    </font>
    <font>
      <sz val="10"/>
      <color rgb="FFFF0000"/>
      <name val="Arial"/>
      <family val="2"/>
    </font>
    <font>
      <b/>
      <sz val="11"/>
      <color rgb="FFFF0000"/>
      <name val="Arial"/>
      <family val="2"/>
    </font>
    <font>
      <u/>
      <sz val="9"/>
      <name val="Arial"/>
      <family val="2"/>
    </font>
    <font>
      <sz val="9"/>
      <color theme="0"/>
      <name val="Arial"/>
      <family val="2"/>
    </font>
    <font>
      <u/>
      <sz val="10"/>
      <name val="Arial"/>
      <family val="2"/>
    </font>
    <font>
      <strike/>
      <u/>
      <sz val="8"/>
      <color indexed="1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109">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5" fillId="0" borderId="0"/>
    <xf numFmtId="0" fontId="1" fillId="0" borderId="0"/>
    <xf numFmtId="0" fontId="55" fillId="0" borderId="0"/>
    <xf numFmtId="0" fontId="1" fillId="0" borderId="0"/>
    <xf numFmtId="0" fontId="3" fillId="0" borderId="0" applyNumberFormat="0" applyFill="0" applyBorder="0" applyAlignment="0" applyProtection="0">
      <alignment vertical="top"/>
      <protection locked="0"/>
    </xf>
  </cellStyleXfs>
  <cellXfs count="1347">
    <xf numFmtId="0" fontId="0" fillId="0" borderId="0" xfId="0"/>
    <xf numFmtId="0" fontId="4" fillId="0" borderId="0" xfId="0" applyFont="1" applyFill="1" applyAlignment="1" applyProtection="1">
      <alignment vertical="top"/>
    </xf>
    <xf numFmtId="0" fontId="0" fillId="0" borderId="0" xfId="0" applyFill="1"/>
    <xf numFmtId="0" fontId="4" fillId="0" borderId="0" xfId="0" applyFont="1" applyFill="1" applyBorder="1" applyAlignment="1" applyProtection="1">
      <alignment vertical="top"/>
    </xf>
    <xf numFmtId="0" fontId="14" fillId="0" borderId="0" xfId="0" applyFont="1" applyFill="1" applyAlignment="1" applyProtection="1">
      <alignment vertical="top"/>
    </xf>
    <xf numFmtId="0" fontId="10" fillId="0" borderId="13" xfId="4" applyFont="1" applyFill="1" applyBorder="1" applyAlignment="1">
      <alignment horizontal="left" indent="2"/>
    </xf>
    <xf numFmtId="0" fontId="6" fillId="0" borderId="6" xfId="0" applyFont="1" applyFill="1" applyBorder="1" applyAlignment="1" applyProtection="1">
      <alignment horizontal="left" vertical="top"/>
    </xf>
    <xf numFmtId="0" fontId="8" fillId="0" borderId="18" xfId="4" applyFont="1" applyFill="1" applyBorder="1" applyAlignment="1">
      <alignment horizontal="center" vertical="center"/>
    </xf>
    <xf numFmtId="0" fontId="6" fillId="0" borderId="2" xfId="4" applyNumberFormat="1" applyFont="1" applyFill="1" applyBorder="1" applyAlignment="1">
      <alignment horizontal="center" vertical="center"/>
    </xf>
    <xf numFmtId="0" fontId="6" fillId="0" borderId="3" xfId="4" applyNumberFormat="1" applyFont="1" applyFill="1" applyBorder="1" applyAlignment="1">
      <alignment horizontal="center" vertical="center" wrapText="1"/>
    </xf>
    <xf numFmtId="0" fontId="6" fillId="0" borderId="13" xfId="4" applyFont="1" applyFill="1" applyBorder="1" applyAlignment="1"/>
    <xf numFmtId="0" fontId="6" fillId="0" borderId="13" xfId="4" applyFont="1" applyFill="1" applyBorder="1" applyAlignment="1">
      <alignment horizontal="left"/>
    </xf>
    <xf numFmtId="0" fontId="6" fillId="0" borderId="13" xfId="4" applyFont="1" applyFill="1" applyBorder="1" applyAlignment="1" applyProtection="1">
      <alignment horizontal="left"/>
    </xf>
    <xf numFmtId="0" fontId="10" fillId="0" borderId="6" xfId="0" applyFont="1" applyFill="1" applyBorder="1" applyAlignment="1" applyProtection="1">
      <alignment horizontal="left" vertical="top" indent="2"/>
    </xf>
    <xf numFmtId="0" fontId="10" fillId="0" borderId="13" xfId="4" applyFont="1" applyFill="1" applyBorder="1" applyAlignment="1">
      <alignment horizontal="left" vertical="top" indent="2"/>
    </xf>
    <xf numFmtId="0" fontId="14" fillId="0" borderId="0" xfId="0" applyFont="1" applyFill="1" applyBorder="1" applyAlignment="1" applyProtection="1">
      <alignment vertical="top"/>
    </xf>
    <xf numFmtId="0" fontId="19" fillId="0" borderId="13" xfId="4" applyFont="1" applyFill="1" applyBorder="1" applyAlignment="1"/>
    <xf numFmtId="0" fontId="19" fillId="0" borderId="13" xfId="4" applyFont="1" applyFill="1" applyBorder="1" applyAlignment="1">
      <alignment horizontal="left"/>
    </xf>
    <xf numFmtId="0" fontId="18" fillId="0" borderId="15" xfId="0" applyFont="1" applyFill="1" applyBorder="1" applyAlignment="1" applyProtection="1">
      <alignment horizontal="left" vertical="top" indent="1"/>
    </xf>
    <xf numFmtId="0" fontId="18" fillId="0" borderId="16" xfId="0" applyFont="1" applyFill="1" applyBorder="1" applyAlignment="1" applyProtection="1">
      <alignment horizontal="center" vertical="top"/>
    </xf>
    <xf numFmtId="0" fontId="18" fillId="0" borderId="29" xfId="0" applyFont="1" applyFill="1" applyBorder="1" applyAlignment="1" applyProtection="1">
      <alignment horizontal="center" vertical="top"/>
    </xf>
    <xf numFmtId="3" fontId="6" fillId="0" borderId="4" xfId="0" applyNumberFormat="1" applyFont="1" applyFill="1" applyBorder="1" applyAlignment="1" applyProtection="1">
      <alignment vertical="top"/>
    </xf>
    <xf numFmtId="3" fontId="6" fillId="0" borderId="5" xfId="0" applyNumberFormat="1" applyFont="1" applyFill="1" applyBorder="1" applyAlignment="1" applyProtection="1">
      <alignment vertical="top"/>
    </xf>
    <xf numFmtId="3" fontId="10" fillId="0" borderId="4" xfId="0" applyNumberFormat="1" applyFont="1" applyFill="1" applyBorder="1" applyAlignment="1" applyProtection="1">
      <alignment horizontal="right" vertical="top" indent="2"/>
      <protection locked="0"/>
    </xf>
    <xf numFmtId="3" fontId="10" fillId="0" borderId="5" xfId="0" applyNumberFormat="1" applyFont="1" applyFill="1" applyBorder="1" applyAlignment="1" applyProtection="1">
      <alignment horizontal="right" vertical="top" indent="2"/>
      <protection locked="0"/>
    </xf>
    <xf numFmtId="3" fontId="1" fillId="0" borderId="4" xfId="0" applyNumberFormat="1" applyFont="1" applyFill="1" applyBorder="1" applyAlignment="1" applyProtection="1">
      <alignment horizontal="right" vertical="top" indent="1"/>
    </xf>
    <xf numFmtId="3" fontId="1" fillId="0" borderId="5" xfId="0" applyNumberFormat="1" applyFont="1" applyFill="1" applyBorder="1" applyAlignment="1" applyProtection="1">
      <alignment horizontal="right" vertical="top" indent="1"/>
    </xf>
    <xf numFmtId="3" fontId="10" fillId="0" borderId="5" xfId="0" applyNumberFormat="1" applyFont="1" applyFill="1" applyBorder="1" applyAlignment="1" applyProtection="1">
      <alignment horizontal="right" vertical="top" indent="2"/>
    </xf>
    <xf numFmtId="3" fontId="6" fillId="0" borderId="10" xfId="0" applyNumberFormat="1" applyFont="1" applyFill="1" applyBorder="1" applyAlignment="1" applyProtection="1">
      <alignment vertical="top"/>
    </xf>
    <xf numFmtId="3" fontId="6" fillId="0" borderId="10" xfId="0" applyNumberFormat="1" applyFont="1" applyFill="1" applyBorder="1" applyAlignment="1" applyProtection="1">
      <alignment vertical="top"/>
      <protection locked="0"/>
    </xf>
    <xf numFmtId="3" fontId="6" fillId="0" borderId="4" xfId="0" applyNumberFormat="1" applyFont="1" applyFill="1" applyBorder="1" applyAlignment="1" applyProtection="1">
      <alignment vertical="top"/>
      <protection locked="0"/>
    </xf>
    <xf numFmtId="3" fontId="6" fillId="0" borderId="5" xfId="0" applyNumberFormat="1" applyFont="1" applyFill="1" applyBorder="1" applyAlignment="1" applyProtection="1">
      <alignment vertical="top"/>
      <protection locked="0"/>
    </xf>
    <xf numFmtId="3" fontId="10" fillId="0" borderId="10" xfId="4" applyNumberFormat="1" applyFont="1" applyFill="1" applyBorder="1" applyAlignment="1" applyProtection="1">
      <alignment horizontal="right" indent="2"/>
      <protection locked="0"/>
    </xf>
    <xf numFmtId="3" fontId="10" fillId="0" borderId="4" xfId="4" applyNumberFormat="1" applyFont="1" applyFill="1" applyBorder="1" applyAlignment="1" applyProtection="1">
      <alignment horizontal="right" indent="2"/>
      <protection locked="0"/>
    </xf>
    <xf numFmtId="3" fontId="10" fillId="0" borderId="5" xfId="4" applyNumberFormat="1" applyFont="1" applyFill="1" applyBorder="1" applyAlignment="1" applyProtection="1">
      <alignment horizontal="right" indent="2"/>
      <protection locked="0"/>
    </xf>
    <xf numFmtId="3" fontId="10" fillId="0" borderId="4" xfId="0" applyNumberFormat="1" applyFont="1" applyFill="1" applyBorder="1" applyAlignment="1" applyProtection="1">
      <alignment horizontal="right" vertical="top" indent="2"/>
    </xf>
    <xf numFmtId="3" fontId="18" fillId="0" borderId="4" xfId="4" applyNumberFormat="1" applyFont="1" applyFill="1" applyBorder="1" applyAlignment="1"/>
    <xf numFmtId="3" fontId="18" fillId="0" borderId="5" xfId="4" applyNumberFormat="1" applyFont="1" applyFill="1" applyBorder="1" applyAlignment="1"/>
    <xf numFmtId="3" fontId="6" fillId="0" borderId="4" xfId="4" applyNumberFormat="1" applyFont="1" applyFill="1" applyBorder="1" applyAlignment="1" applyProtection="1">
      <protection locked="0"/>
    </xf>
    <xf numFmtId="3" fontId="6" fillId="0" borderId="5" xfId="4" applyNumberFormat="1" applyFont="1" applyFill="1" applyBorder="1" applyAlignment="1" applyProtection="1">
      <protection locked="0"/>
    </xf>
    <xf numFmtId="3" fontId="6" fillId="0" borderId="4" xfId="4" applyNumberFormat="1" applyFont="1" applyFill="1" applyBorder="1" applyAlignment="1">
      <alignment vertical="top"/>
    </xf>
    <xf numFmtId="3" fontId="6" fillId="0" borderId="5" xfId="4" applyNumberFormat="1" applyFont="1" applyFill="1" applyBorder="1" applyAlignment="1">
      <alignment vertical="top"/>
    </xf>
    <xf numFmtId="3" fontId="6" fillId="0" borderId="4" xfId="4" applyNumberFormat="1" applyFont="1" applyFill="1" applyBorder="1" applyAlignment="1" applyProtection="1">
      <alignment vertical="center"/>
      <protection locked="0"/>
    </xf>
    <xf numFmtId="3" fontId="6" fillId="0" borderId="5" xfId="4" applyNumberFormat="1" applyFont="1" applyFill="1" applyBorder="1" applyAlignment="1" applyProtection="1">
      <alignment vertical="center"/>
      <protection locked="0"/>
    </xf>
    <xf numFmtId="0" fontId="20" fillId="0" borderId="0" xfId="0" applyFont="1" applyFill="1" applyAlignment="1" applyProtection="1">
      <alignment vertical="top"/>
    </xf>
    <xf numFmtId="0" fontId="15" fillId="0" borderId="13" xfId="4" applyFont="1" applyFill="1" applyBorder="1" applyAlignment="1">
      <alignment horizontal="center"/>
    </xf>
    <xf numFmtId="0" fontId="15" fillId="0" borderId="4" xfId="4" applyFont="1" applyFill="1" applyBorder="1" applyAlignment="1">
      <alignment horizontal="center"/>
    </xf>
    <xf numFmtId="0" fontId="15" fillId="0" borderId="5" xfId="4" applyFont="1" applyFill="1" applyBorder="1" applyAlignment="1">
      <alignment horizontal="center"/>
    </xf>
    <xf numFmtId="0" fontId="21" fillId="0" borderId="30" xfId="4" applyFont="1" applyFill="1" applyBorder="1" applyAlignment="1" applyProtection="1">
      <alignment horizontal="center"/>
    </xf>
    <xf numFmtId="0" fontId="15" fillId="0" borderId="8" xfId="4" applyFont="1" applyFill="1" applyBorder="1" applyAlignment="1">
      <alignment horizontal="center"/>
    </xf>
    <xf numFmtId="0" fontId="15" fillId="0" borderId="9" xfId="4" applyFont="1" applyFill="1" applyBorder="1" applyAlignment="1">
      <alignment horizontal="center"/>
    </xf>
    <xf numFmtId="0" fontId="7"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0" xfId="0" applyFont="1" applyFill="1" applyAlignment="1" applyProtection="1">
      <alignment horizontal="left" vertical="top"/>
    </xf>
    <xf numFmtId="0" fontId="20" fillId="0" borderId="0" xfId="0" applyFont="1" applyFill="1" applyBorder="1" applyAlignment="1" applyProtection="1">
      <alignment vertical="top"/>
    </xf>
    <xf numFmtId="49" fontId="20" fillId="0" borderId="0" xfId="0" applyNumberFormat="1" applyFont="1" applyFill="1" applyAlignment="1" applyProtection="1">
      <alignment horizontal="left" vertical="top"/>
    </xf>
    <xf numFmtId="0" fontId="6" fillId="0" borderId="38" xfId="4" applyFont="1" applyFill="1" applyBorder="1" applyAlignment="1" applyProtection="1">
      <alignment horizontal="left"/>
    </xf>
    <xf numFmtId="0" fontId="10" fillId="0" borderId="38" xfId="4" applyFont="1" applyFill="1" applyBorder="1" applyAlignment="1" applyProtection="1">
      <alignment horizontal="left" indent="2"/>
    </xf>
    <xf numFmtId="0" fontId="1" fillId="0" borderId="6" xfId="0" applyFont="1" applyFill="1" applyBorder="1" applyAlignment="1" applyProtection="1">
      <alignment horizontal="left" vertical="top" indent="1"/>
    </xf>
    <xf numFmtId="3" fontId="1" fillId="0" borderId="4" xfId="4" applyNumberFormat="1" applyFont="1" applyFill="1" applyBorder="1" applyAlignment="1">
      <alignment horizontal="right" indent="1"/>
    </xf>
    <xf numFmtId="3" fontId="1" fillId="0" borderId="5" xfId="4" applyNumberFormat="1" applyFont="1" applyFill="1" applyBorder="1" applyAlignment="1">
      <alignment horizontal="right" indent="1"/>
    </xf>
    <xf numFmtId="0" fontId="1" fillId="0" borderId="6" xfId="4" applyFont="1" applyFill="1" applyBorder="1" applyAlignment="1">
      <alignment horizontal="left" wrapText="1" indent="1"/>
    </xf>
    <xf numFmtId="0" fontId="11" fillId="0" borderId="33" xfId="0" applyNumberFormat="1" applyFont="1" applyFill="1" applyBorder="1" applyAlignment="1" applyProtection="1">
      <alignment horizontal="centerContinuous" vertical="center"/>
    </xf>
    <xf numFmtId="0" fontId="11" fillId="0" borderId="34" xfId="0" applyNumberFormat="1" applyFont="1" applyFill="1" applyBorder="1" applyAlignment="1" applyProtection="1">
      <alignment horizontal="centerContinuous" vertical="center"/>
    </xf>
    <xf numFmtId="3" fontId="22" fillId="0" borderId="10" xfId="0" applyNumberFormat="1" applyFont="1" applyFill="1" applyBorder="1" applyAlignment="1" applyProtection="1">
      <alignment horizontal="right" vertical="top" indent="1"/>
    </xf>
    <xf numFmtId="3" fontId="22" fillId="0" borderId="4" xfId="0" applyNumberFormat="1" applyFont="1" applyFill="1" applyBorder="1" applyAlignment="1" applyProtection="1">
      <alignment horizontal="right" vertical="top" indent="1"/>
    </xf>
    <xf numFmtId="3" fontId="22" fillId="0" borderId="5" xfId="0" applyNumberFormat="1" applyFont="1" applyFill="1" applyBorder="1" applyAlignment="1" applyProtection="1">
      <alignment horizontal="right" vertical="top" indent="1"/>
    </xf>
    <xf numFmtId="0" fontId="2" fillId="0" borderId="13" xfId="4" applyFont="1" applyFill="1" applyBorder="1" applyAlignment="1">
      <alignment horizontal="left" indent="3"/>
    </xf>
    <xf numFmtId="3" fontId="10" fillId="0" borderId="4" xfId="4" applyNumberFormat="1" applyFont="1" applyFill="1" applyBorder="1" applyAlignment="1">
      <alignment horizontal="right" indent="2"/>
    </xf>
    <xf numFmtId="3" fontId="10" fillId="0" borderId="5" xfId="4" applyNumberFormat="1" applyFont="1" applyFill="1" applyBorder="1" applyAlignment="1">
      <alignment horizontal="right" indent="2"/>
    </xf>
    <xf numFmtId="0" fontId="2" fillId="0" borderId="13" xfId="4" applyFont="1" applyFill="1" applyBorder="1" applyAlignment="1">
      <alignment horizontal="left" indent="4"/>
    </xf>
    <xf numFmtId="0" fontId="6" fillId="0" borderId="18" xfId="0" applyFont="1" applyFill="1" applyBorder="1" applyAlignment="1">
      <alignment vertical="center"/>
    </xf>
    <xf numFmtId="0" fontId="6" fillId="0" borderId="13" xfId="0" applyFont="1" applyFill="1" applyBorder="1" applyAlignment="1">
      <alignment horizontal="left"/>
    </xf>
    <xf numFmtId="0" fontId="1" fillId="0" borderId="6" xfId="0" applyFont="1" applyFill="1" applyBorder="1" applyAlignment="1" applyProtection="1">
      <alignment horizontal="left" vertical="center"/>
    </xf>
    <xf numFmtId="0" fontId="1" fillId="0" borderId="6" xfId="2" applyFont="1" applyFill="1" applyBorder="1" applyAlignment="1" applyProtection="1">
      <alignment horizontal="left" vertical="center"/>
    </xf>
    <xf numFmtId="0" fontId="1" fillId="0" borderId="6" xfId="0" applyFont="1" applyFill="1" applyBorder="1" applyAlignment="1" applyProtection="1">
      <alignment horizontal="left"/>
    </xf>
    <xf numFmtId="1" fontId="1" fillId="0" borderId="4" xfId="0" applyNumberFormat="1" applyFont="1" applyFill="1" applyBorder="1" applyAlignment="1" applyProtection="1"/>
    <xf numFmtId="1" fontId="1" fillId="0" borderId="5" xfId="0" applyNumberFormat="1" applyFont="1" applyFill="1" applyBorder="1" applyAlignment="1" applyProtection="1"/>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3" fontId="1" fillId="0" borderId="4"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0" fontId="1" fillId="0" borderId="6" xfId="0" applyFont="1" applyFill="1" applyBorder="1" applyAlignment="1" applyProtection="1">
      <alignment vertical="center"/>
    </xf>
    <xf numFmtId="0" fontId="1" fillId="0" borderId="6" xfId="0" applyFont="1" applyFill="1" applyBorder="1" applyAlignment="1" applyProtection="1">
      <alignment horizontal="left" indent="1"/>
    </xf>
    <xf numFmtId="1" fontId="11"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alignment horizontal="center" vertical="center" wrapText="1"/>
    </xf>
    <xf numFmtId="0" fontId="1" fillId="0" borderId="38" xfId="4" applyFont="1" applyFill="1" applyBorder="1" applyAlignment="1" applyProtection="1">
      <alignment horizontal="left" vertical="top" wrapText="1" indent="1"/>
    </xf>
    <xf numFmtId="3" fontId="10" fillId="0" borderId="13" xfId="4" applyNumberFormat="1" applyFont="1" applyFill="1" applyBorder="1" applyAlignment="1" applyProtection="1">
      <alignment horizontal="right" indent="2"/>
      <protection locked="0"/>
    </xf>
    <xf numFmtId="3" fontId="10" fillId="0" borderId="10" xfId="0" applyNumberFormat="1" applyFont="1" applyFill="1" applyBorder="1" applyAlignment="1" applyProtection="1">
      <alignment horizontal="right" vertical="top" indent="2"/>
      <protection locked="0"/>
    </xf>
    <xf numFmtId="0" fontId="11" fillId="0" borderId="12" xfId="0" applyFont="1" applyFill="1" applyBorder="1" applyAlignment="1" applyProtection="1">
      <alignment horizontal="center" vertical="center" wrapText="1"/>
    </xf>
    <xf numFmtId="0" fontId="0" fillId="0" borderId="4" xfId="0" applyFill="1"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1" fillId="0" borderId="13" xfId="0" applyFont="1" applyFill="1" applyBorder="1" applyAlignment="1">
      <alignment horizontal="left" vertical="center" indent="1"/>
    </xf>
    <xf numFmtId="0" fontId="6" fillId="0" borderId="13"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3" fontId="10" fillId="0" borderId="4" xfId="0" applyNumberFormat="1" applyFont="1" applyFill="1" applyBorder="1" applyAlignment="1" applyProtection="1">
      <alignment horizontal="right" vertical="center"/>
    </xf>
    <xf numFmtId="3" fontId="10" fillId="0" borderId="5" xfId="0" applyNumberFormat="1" applyFont="1" applyFill="1" applyBorder="1" applyAlignment="1" applyProtection="1">
      <alignment horizontal="right" vertical="center"/>
    </xf>
    <xf numFmtId="0" fontId="10" fillId="0" borderId="6" xfId="0" applyFont="1" applyFill="1" applyBorder="1" applyAlignment="1" applyProtection="1">
      <alignment horizontal="left" vertical="center" indent="1"/>
    </xf>
    <xf numFmtId="0" fontId="1" fillId="0" borderId="13" xfId="4" applyFont="1" applyFill="1" applyBorder="1" applyAlignment="1">
      <alignment horizontal="left" indent="1"/>
    </xf>
    <xf numFmtId="3" fontId="19" fillId="0" borderId="46" xfId="0" applyNumberFormat="1" applyFont="1" applyFill="1" applyBorder="1" applyAlignment="1"/>
    <xf numFmtId="3" fontId="19" fillId="0" borderId="16" xfId="0" applyNumberFormat="1" applyFont="1" applyFill="1" applyBorder="1" applyAlignment="1"/>
    <xf numFmtId="3" fontId="19" fillId="0" borderId="17" xfId="0" applyNumberFormat="1" applyFont="1" applyFill="1" applyBorder="1" applyAlignment="1"/>
    <xf numFmtId="0" fontId="0" fillId="2" borderId="4" xfId="0" applyFill="1" applyBorder="1"/>
    <xf numFmtId="0" fontId="7" fillId="0" borderId="12" xfId="0" applyFont="1" applyFill="1" applyBorder="1" applyAlignment="1">
      <alignment horizontal="center" vertical="center" wrapText="1"/>
    </xf>
    <xf numFmtId="0" fontId="19" fillId="0" borderId="8" xfId="0" applyFont="1" applyFill="1" applyBorder="1" applyAlignment="1">
      <alignment horizontal="center"/>
    </xf>
    <xf numFmtId="3" fontId="6" fillId="0" borderId="4" xfId="0" applyNumberFormat="1" applyFont="1" applyFill="1" applyBorder="1" applyAlignment="1" applyProtection="1">
      <alignment horizontal="right"/>
      <protection locked="0"/>
    </xf>
    <xf numFmtId="0" fontId="2" fillId="0" borderId="0" xfId="0" applyFont="1" applyFill="1"/>
    <xf numFmtId="0" fontId="2" fillId="0" borderId="0" xfId="0" applyFont="1" applyFill="1" applyAlignment="1" applyProtection="1">
      <alignment vertical="top"/>
    </xf>
    <xf numFmtId="0" fontId="12" fillId="0" borderId="0" xfId="0" applyFont="1" applyFill="1"/>
    <xf numFmtId="0" fontId="20" fillId="0" borderId="0" xfId="0" applyFont="1" applyFill="1"/>
    <xf numFmtId="0" fontId="2" fillId="0" borderId="0" xfId="0" applyFont="1" applyFill="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4" xfId="0" applyFill="1" applyBorder="1"/>
    <xf numFmtId="0" fontId="0" fillId="0" borderId="5" xfId="0" applyFill="1" applyBorder="1"/>
    <xf numFmtId="0" fontId="0" fillId="0" borderId="0" xfId="0" applyFill="1" applyBorder="1"/>
    <xf numFmtId="0" fontId="4" fillId="0" borderId="0" xfId="0" applyFont="1" applyFill="1"/>
    <xf numFmtId="0" fontId="7" fillId="0" borderId="32" xfId="0" applyFont="1" applyFill="1" applyBorder="1" applyAlignment="1">
      <alignment horizontal="center" vertical="center" wrapText="1"/>
    </xf>
    <xf numFmtId="0" fontId="0" fillId="0" borderId="19" xfId="0" applyFill="1" applyBorder="1"/>
    <xf numFmtId="0" fontId="7" fillId="0" borderId="0" xfId="0" applyFont="1" applyFill="1" applyAlignment="1">
      <alignment horizontal="center" vertical="center" wrapText="1"/>
    </xf>
    <xf numFmtId="0" fontId="8" fillId="0" borderId="18"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7" fillId="0" borderId="0" xfId="0" applyFont="1" applyFill="1" applyBorder="1" applyAlignment="1">
      <alignment horizontal="right"/>
    </xf>
    <xf numFmtId="0" fontId="19" fillId="0" borderId="30" xfId="0" applyFont="1" applyFill="1" applyBorder="1" applyAlignment="1">
      <alignment horizontal="right"/>
    </xf>
    <xf numFmtId="0" fontId="19" fillId="0" borderId="7" xfId="0" applyFont="1" applyFill="1" applyBorder="1" applyAlignment="1">
      <alignment horizontal="center"/>
    </xf>
    <xf numFmtId="0" fontId="19" fillId="0" borderId="9" xfId="0" applyFont="1" applyFill="1" applyBorder="1" applyAlignment="1">
      <alignment horizontal="center"/>
    </xf>
    <xf numFmtId="0" fontId="19" fillId="0" borderId="0" xfId="0" applyFont="1" applyFill="1" applyBorder="1" applyAlignment="1">
      <alignment horizontal="right"/>
    </xf>
    <xf numFmtId="3" fontId="6" fillId="0" borderId="10" xfId="0" applyNumberFormat="1" applyFont="1" applyFill="1" applyBorder="1" applyAlignment="1" applyProtection="1">
      <alignment horizontal="right"/>
      <protection locked="0"/>
    </xf>
    <xf numFmtId="3" fontId="6" fillId="0" borderId="5" xfId="0" applyNumberFormat="1" applyFont="1" applyFill="1" applyBorder="1" applyAlignment="1">
      <alignment horizontal="right"/>
    </xf>
    <xf numFmtId="0" fontId="19" fillId="0" borderId="36" xfId="0" applyFont="1" applyFill="1" applyBorder="1" applyAlignment="1">
      <alignment horizontal="left"/>
    </xf>
    <xf numFmtId="0" fontId="18" fillId="0" borderId="0" xfId="0" applyFont="1" applyFill="1"/>
    <xf numFmtId="0" fontId="2" fillId="0" borderId="0" xfId="0" applyFont="1" applyFill="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center"/>
    </xf>
    <xf numFmtId="0" fontId="14" fillId="0" borderId="0" xfId="0" applyFont="1" applyFill="1" applyAlignment="1" applyProtection="1"/>
    <xf numFmtId="1" fontId="7" fillId="0" borderId="0" xfId="0" applyNumberFormat="1" applyFont="1" applyFill="1" applyBorder="1" applyAlignment="1" applyProtection="1">
      <alignment vertical="center" wrapText="1"/>
    </xf>
    <xf numFmtId="1" fontId="6" fillId="0" borderId="0" xfId="0" applyNumberFormat="1" applyFont="1" applyFill="1" applyBorder="1" applyAlignment="1" applyProtection="1">
      <alignment vertical="center" wrapText="1"/>
    </xf>
    <xf numFmtId="0" fontId="2" fillId="0" borderId="0" xfId="0" applyFont="1" applyFill="1" applyBorder="1" applyAlignment="1" applyProtection="1">
      <alignment vertical="center"/>
    </xf>
    <xf numFmtId="0" fontId="10" fillId="0" borderId="0" xfId="0" applyFont="1" applyFill="1" applyBorder="1" applyAlignment="1" applyProtection="1">
      <alignment vertical="center"/>
    </xf>
    <xf numFmtId="1" fontId="7" fillId="0" borderId="0" xfId="0" applyNumberFormat="1" applyFont="1" applyFill="1" applyBorder="1" applyAlignment="1" applyProtection="1">
      <alignment vertical="center"/>
    </xf>
    <xf numFmtId="0" fontId="6" fillId="0" borderId="6" xfId="0" applyFont="1" applyFill="1" applyBorder="1" applyAlignment="1" applyProtection="1">
      <alignment horizontal="left" vertical="center"/>
    </xf>
    <xf numFmtId="1" fontId="6" fillId="0" borderId="4" xfId="0" applyNumberFormat="1" applyFont="1" applyFill="1" applyBorder="1" applyAlignment="1" applyProtection="1">
      <alignment vertical="center"/>
    </xf>
    <xf numFmtId="1" fontId="6" fillId="0" borderId="5" xfId="0" applyNumberFormat="1" applyFont="1" applyFill="1" applyBorder="1" applyAlignment="1" applyProtection="1">
      <alignment vertical="center"/>
    </xf>
    <xf numFmtId="1" fontId="6"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0" fillId="0" borderId="0" xfId="0" applyFill="1" applyAlignment="1" applyProtection="1"/>
    <xf numFmtId="0" fontId="1" fillId="0" borderId="0" xfId="0" applyFont="1" applyFill="1" applyBorder="1" applyAlignment="1" applyProtection="1"/>
    <xf numFmtId="0" fontId="1" fillId="0" borderId="0" xfId="0" applyFont="1" applyFill="1" applyAlignment="1" applyProtection="1"/>
    <xf numFmtId="0" fontId="1" fillId="0" borderId="0" xfId="0" applyFont="1" applyFill="1" applyBorder="1" applyAlignment="1" applyProtection="1">
      <alignment vertical="center"/>
    </xf>
    <xf numFmtId="0" fontId="7" fillId="0" borderId="0" xfId="0" applyFont="1" applyFill="1" applyAlignment="1" applyProtection="1">
      <alignment vertical="center"/>
    </xf>
    <xf numFmtId="0" fontId="16" fillId="0" borderId="0" xfId="0" applyFont="1" applyFill="1" applyAlignment="1" applyProtection="1">
      <alignment vertical="center"/>
    </xf>
    <xf numFmtId="1" fontId="2" fillId="0" borderId="0" xfId="0" applyNumberFormat="1" applyFont="1" applyFill="1" applyBorder="1" applyAlignment="1" applyProtection="1"/>
    <xf numFmtId="1" fontId="1" fillId="0" borderId="0" xfId="0" applyNumberFormat="1" applyFont="1" applyFill="1" applyBorder="1" applyAlignment="1" applyProtection="1"/>
    <xf numFmtId="0" fontId="0" fillId="0" borderId="0" xfId="0" applyFill="1" applyBorder="1" applyAlignment="1" applyProtection="1"/>
    <xf numFmtId="0" fontId="7"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29" fillId="0" borderId="0" xfId="1" applyFont="1" applyFill="1" applyAlignment="1" applyProtection="1">
      <alignment horizontal="center"/>
    </xf>
    <xf numFmtId="0" fontId="2" fillId="0" borderId="3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6" fillId="0" borderId="8" xfId="0" applyNumberFormat="1" applyFont="1" applyFill="1" applyBorder="1" applyAlignment="1" applyProtection="1">
      <alignment vertical="center"/>
    </xf>
    <xf numFmtId="1" fontId="6" fillId="0" borderId="9" xfId="0" applyNumberFormat="1" applyFont="1" applyFill="1" applyBorder="1" applyAlignment="1" applyProtection="1">
      <alignment vertical="center"/>
    </xf>
    <xf numFmtId="0" fontId="2" fillId="0" borderId="0" xfId="2" applyFont="1" applyFill="1" applyBorder="1" applyAlignment="1" applyProtection="1">
      <alignment horizontal="center" vertical="center"/>
    </xf>
    <xf numFmtId="0" fontId="28" fillId="0" borderId="0" xfId="0" applyFont="1" applyFill="1" applyProtection="1"/>
    <xf numFmtId="0" fontId="2" fillId="0" borderId="0" xfId="0" applyFont="1" applyFill="1" applyProtection="1"/>
    <xf numFmtId="0" fontId="7" fillId="0" borderId="0" xfId="0" applyFont="1" applyFill="1" applyAlignment="1" applyProtection="1">
      <alignment horizontal="center" vertical="center"/>
    </xf>
    <xf numFmtId="0" fontId="7" fillId="0" borderId="3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3" fontId="6" fillId="0" borderId="30" xfId="0" applyNumberFormat="1" applyFont="1" applyFill="1" applyBorder="1" applyAlignment="1" applyProtection="1"/>
    <xf numFmtId="3" fontId="6" fillId="0" borderId="8" xfId="0" applyNumberFormat="1" applyFont="1" applyFill="1" applyBorder="1" applyAlignment="1" applyProtection="1"/>
    <xf numFmtId="3" fontId="6" fillId="0" borderId="9" xfId="0" applyNumberFormat="1" applyFont="1" applyFill="1" applyBorder="1" applyAlignment="1" applyProtection="1"/>
    <xf numFmtId="0" fontId="6" fillId="0" borderId="0" xfId="0" applyFont="1" applyFill="1" applyAlignment="1" applyProtection="1">
      <alignment horizontal="center"/>
    </xf>
    <xf numFmtId="0" fontId="1" fillId="0" borderId="38" xfId="0" applyFont="1" applyFill="1" applyBorder="1" applyAlignment="1" applyProtection="1">
      <alignment horizontal="left" vertical="center" wrapText="1" indent="1"/>
    </xf>
    <xf numFmtId="0" fontId="4" fillId="0" borderId="0" xfId="0" applyFont="1" applyFill="1" applyBorder="1" applyAlignment="1" applyProtection="1">
      <alignment vertical="center"/>
    </xf>
    <xf numFmtId="0" fontId="1" fillId="0" borderId="41" xfId="0" applyFont="1" applyFill="1" applyBorder="1" applyAlignment="1" applyProtection="1">
      <alignment horizontal="left" vertical="center" wrapText="1" indent="1"/>
    </xf>
    <xf numFmtId="0" fontId="6" fillId="0" borderId="38" xfId="0" applyFont="1" applyFill="1" applyBorder="1" applyAlignment="1" applyProtection="1">
      <alignment wrapText="1"/>
    </xf>
    <xf numFmtId="3" fontId="6" fillId="0" borderId="13" xfId="0" applyNumberFormat="1" applyFont="1" applyFill="1" applyBorder="1" applyAlignment="1" applyProtection="1"/>
    <xf numFmtId="3" fontId="6" fillId="0" borderId="4" xfId="0" applyNumberFormat="1" applyFont="1" applyFill="1" applyBorder="1" applyAlignment="1" applyProtection="1"/>
    <xf numFmtId="3" fontId="6" fillId="0" borderId="5" xfId="0" applyNumberFormat="1" applyFont="1" applyFill="1" applyBorder="1" applyAlignment="1" applyProtection="1"/>
    <xf numFmtId="0" fontId="1" fillId="0" borderId="38" xfId="0" applyFont="1" applyFill="1" applyBorder="1" applyAlignment="1" applyProtection="1">
      <alignment horizontal="left" wrapText="1" indent="1"/>
    </xf>
    <xf numFmtId="3" fontId="1" fillId="0" borderId="13" xfId="0" applyNumberFormat="1" applyFont="1" applyFill="1" applyBorder="1" applyAlignment="1" applyProtection="1">
      <alignment horizontal="right"/>
      <protection locked="0"/>
    </xf>
    <xf numFmtId="3" fontId="1" fillId="0" borderId="4" xfId="0" applyNumberFormat="1" applyFont="1" applyFill="1" applyBorder="1" applyAlignment="1" applyProtection="1">
      <alignment horizontal="right"/>
      <protection locked="0"/>
    </xf>
    <xf numFmtId="3" fontId="1" fillId="0" borderId="5" xfId="0" applyNumberFormat="1" applyFont="1" applyFill="1" applyBorder="1" applyAlignment="1" applyProtection="1">
      <alignment horizontal="right"/>
    </xf>
    <xf numFmtId="0" fontId="1" fillId="0" borderId="38" xfId="0" applyFont="1" applyFill="1" applyBorder="1" applyAlignment="1" applyProtection="1">
      <alignment horizontal="left" wrapText="1" indent="3"/>
    </xf>
    <xf numFmtId="3" fontId="1" fillId="0" borderId="4" xfId="0" applyNumberFormat="1" applyFont="1" applyFill="1" applyBorder="1" applyAlignment="1" applyProtection="1">
      <alignment horizontal="right" vertical="center" indent="1"/>
      <protection locked="0"/>
    </xf>
    <xf numFmtId="3" fontId="1" fillId="0" borderId="5" xfId="0" applyNumberFormat="1" applyFont="1" applyFill="1" applyBorder="1" applyAlignment="1" applyProtection="1">
      <alignment horizontal="right" vertical="center" indent="1"/>
    </xf>
    <xf numFmtId="3" fontId="1" fillId="0" borderId="13" xfId="0" applyNumberFormat="1" applyFont="1" applyFill="1" applyBorder="1" applyAlignment="1" applyProtection="1">
      <alignment horizontal="right" vertical="center" indent="1"/>
      <protection locked="0"/>
    </xf>
    <xf numFmtId="3" fontId="1" fillId="0" borderId="13" xfId="0" applyNumberFormat="1" applyFont="1" applyFill="1" applyBorder="1" applyAlignment="1" applyProtection="1">
      <alignment horizontal="right" vertical="center"/>
      <protection locked="0"/>
    </xf>
    <xf numFmtId="3" fontId="1" fillId="0" borderId="4" xfId="0" applyNumberFormat="1" applyFont="1" applyFill="1" applyBorder="1" applyAlignment="1" applyProtection="1">
      <alignment horizontal="right" vertical="center"/>
      <protection locked="0"/>
    </xf>
    <xf numFmtId="3" fontId="1" fillId="0" borderId="36" xfId="0" applyNumberFormat="1" applyFont="1" applyFill="1" applyBorder="1" applyAlignment="1" applyProtection="1">
      <alignment horizontal="right" vertical="center"/>
      <protection locked="0"/>
    </xf>
    <xf numFmtId="3" fontId="1" fillId="0" borderId="16" xfId="0" applyNumberFormat="1" applyFont="1" applyFill="1" applyBorder="1" applyAlignment="1" applyProtection="1">
      <alignment horizontal="right" vertical="center"/>
      <protection locked="0"/>
    </xf>
    <xf numFmtId="3" fontId="1" fillId="0" borderId="17" xfId="0" applyNumberFormat="1" applyFont="1" applyFill="1" applyBorder="1" applyAlignment="1" applyProtection="1">
      <alignment horizontal="right" vertical="center"/>
    </xf>
    <xf numFmtId="0" fontId="9" fillId="0" borderId="0" xfId="0" applyFont="1" applyFill="1" applyProtection="1"/>
    <xf numFmtId="0" fontId="6" fillId="2" borderId="1" xfId="0" applyFont="1" applyFill="1" applyBorder="1" applyAlignment="1" applyProtection="1">
      <alignment horizontal="left" vertical="center"/>
    </xf>
    <xf numFmtId="0" fontId="2" fillId="2" borderId="35" xfId="0" applyFont="1" applyFill="1" applyBorder="1" applyAlignment="1" applyProtection="1">
      <alignment horizontal="center" vertical="center"/>
    </xf>
    <xf numFmtId="0" fontId="13" fillId="2" borderId="2" xfId="0" applyFont="1" applyFill="1" applyBorder="1" applyAlignment="1" applyProtection="1">
      <alignment vertical="center"/>
    </xf>
    <xf numFmtId="0" fontId="13" fillId="2" borderId="3" xfId="0" applyFont="1" applyFill="1" applyBorder="1" applyAlignment="1" applyProtection="1">
      <alignment vertical="center"/>
    </xf>
    <xf numFmtId="0" fontId="6" fillId="0" borderId="38" xfId="0" applyFont="1" applyFill="1" applyBorder="1" applyAlignment="1" applyProtection="1"/>
    <xf numFmtId="0" fontId="6" fillId="0" borderId="38" xfId="0" applyFont="1" applyFill="1" applyBorder="1" applyAlignment="1" applyProtection="1">
      <alignment horizontal="left"/>
    </xf>
    <xf numFmtId="0" fontId="7" fillId="0" borderId="0" xfId="0" applyFont="1" applyFill="1" applyProtection="1"/>
    <xf numFmtId="0" fontId="8" fillId="0" borderId="0" xfId="0" applyFont="1" applyFill="1" applyProtection="1"/>
    <xf numFmtId="49" fontId="2" fillId="0" borderId="0" xfId="0" applyNumberFormat="1" applyFont="1" applyFill="1" applyAlignment="1" applyProtection="1">
      <alignment horizontal="left"/>
    </xf>
    <xf numFmtId="0" fontId="2" fillId="0" borderId="0" xfId="4" applyFont="1" applyFill="1" applyAlignment="1"/>
    <xf numFmtId="0" fontId="14" fillId="0" borderId="0" xfId="4" applyFont="1" applyFill="1" applyAlignment="1"/>
    <xf numFmtId="0" fontId="1" fillId="0" borderId="0" xfId="4" applyFont="1" applyFill="1" applyAlignment="1"/>
    <xf numFmtId="0" fontId="7" fillId="0" borderId="0" xfId="4" applyNumberFormat="1" applyFont="1" applyFill="1" applyAlignment="1">
      <alignment vertical="center"/>
    </xf>
    <xf numFmtId="0" fontId="6" fillId="0" borderId="0" xfId="4" applyNumberFormat="1" applyFont="1" applyFill="1" applyAlignment="1">
      <alignment vertical="center"/>
    </xf>
    <xf numFmtId="0" fontId="22" fillId="0" borderId="0" xfId="4" applyFont="1" applyFill="1" applyAlignment="1"/>
    <xf numFmtId="0" fontId="15" fillId="0" borderId="0" xfId="4" applyFont="1" applyFill="1" applyAlignment="1"/>
    <xf numFmtId="0" fontId="7" fillId="0" borderId="0" xfId="4" applyFont="1" applyFill="1" applyAlignment="1"/>
    <xf numFmtId="0" fontId="6" fillId="0" borderId="0" xfId="4" applyFont="1" applyFill="1" applyAlignment="1"/>
    <xf numFmtId="0" fontId="11" fillId="0" borderId="0" xfId="4" applyFont="1" applyFill="1" applyAlignment="1"/>
    <xf numFmtId="0" fontId="19" fillId="0" borderId="0" xfId="4" applyFont="1" applyFill="1" applyAlignment="1"/>
    <xf numFmtId="0" fontId="4" fillId="0" borderId="0" xfId="4" applyFont="1" applyFill="1" applyAlignment="1"/>
    <xf numFmtId="0" fontId="10" fillId="0" borderId="0" xfId="4" applyFont="1" applyFill="1" applyAlignment="1"/>
    <xf numFmtId="0" fontId="2" fillId="0" borderId="0" xfId="4" applyFont="1" applyFill="1" applyAlignment="1">
      <alignment vertical="top"/>
    </xf>
    <xf numFmtId="0" fontId="10" fillId="0" borderId="0" xfId="4" applyFont="1" applyFill="1" applyAlignment="1">
      <alignment vertical="top"/>
    </xf>
    <xf numFmtId="0" fontId="9" fillId="0" borderId="0" xfId="4" applyFont="1" applyFill="1" applyAlignment="1"/>
    <xf numFmtId="0" fontId="18" fillId="0" borderId="0" xfId="4" applyFont="1" applyFill="1" applyAlignment="1"/>
    <xf numFmtId="0" fontId="7" fillId="0" borderId="0" xfId="4" applyFont="1" applyFill="1" applyAlignment="1">
      <alignment vertical="center"/>
    </xf>
    <xf numFmtId="0" fontId="6" fillId="0" borderId="0" xfId="4" applyFont="1" applyFill="1" applyAlignment="1">
      <alignment vertical="center"/>
    </xf>
    <xf numFmtId="0" fontId="2" fillId="0" borderId="0" xfId="4" applyFont="1" applyFill="1" applyAlignment="1" applyProtection="1"/>
    <xf numFmtId="0" fontId="1" fillId="0" borderId="0" xfId="4" applyFont="1" applyFill="1" applyAlignment="1" applyProtection="1"/>
    <xf numFmtId="0" fontId="4" fillId="0" borderId="0" xfId="4" applyFont="1" applyFill="1" applyAlignment="1" applyProtection="1"/>
    <xf numFmtId="0" fontId="7" fillId="0" borderId="0" xfId="4" applyFont="1" applyFill="1" applyAlignment="1" applyProtection="1">
      <alignment vertical="center"/>
    </xf>
    <xf numFmtId="0" fontId="6" fillId="0" borderId="0" xfId="4" applyFont="1" applyFill="1" applyAlignment="1" applyProtection="1">
      <alignment vertical="center"/>
    </xf>
    <xf numFmtId="0" fontId="18" fillId="0" borderId="0" xfId="4" applyFont="1" applyFill="1" applyAlignment="1" applyProtection="1"/>
    <xf numFmtId="0" fontId="6" fillId="0" borderId="21" xfId="0" applyFont="1" applyFill="1" applyBorder="1" applyAlignment="1" applyProtection="1">
      <alignment wrapText="1"/>
    </xf>
    <xf numFmtId="0" fontId="7" fillId="0" borderId="0" xfId="0" applyFont="1" applyFill="1" applyAlignment="1" applyProtection="1">
      <alignment vertical="top"/>
    </xf>
    <xf numFmtId="0" fontId="28" fillId="0" borderId="0" xfId="0" applyFont="1" applyFill="1" applyAlignment="1" applyProtection="1">
      <alignment vertical="top" wrapText="1"/>
    </xf>
    <xf numFmtId="0" fontId="8" fillId="0" borderId="0" xfId="0" applyFont="1" applyFill="1" applyAlignment="1" applyProtection="1">
      <alignment vertical="top"/>
    </xf>
    <xf numFmtId="0" fontId="7" fillId="0" borderId="0" xfId="0" applyFont="1" applyFill="1" applyAlignment="1" applyProtection="1">
      <alignment vertical="center" wrapText="1"/>
    </xf>
    <xf numFmtId="0" fontId="2" fillId="0" borderId="0" xfId="0" applyFont="1" applyFill="1" applyBorder="1" applyAlignment="1" applyProtection="1">
      <alignment vertical="top"/>
    </xf>
    <xf numFmtId="0" fontId="9" fillId="0" borderId="0" xfId="0" applyFont="1" applyFill="1" applyBorder="1" applyAlignment="1" applyProtection="1">
      <alignment vertical="top"/>
    </xf>
    <xf numFmtId="0" fontId="7" fillId="0" borderId="0" xfId="0" applyFont="1" applyFill="1" applyBorder="1" applyAlignment="1" applyProtection="1">
      <alignment vertical="top"/>
    </xf>
    <xf numFmtId="0" fontId="6" fillId="0" borderId="0" xfId="0" applyFont="1" applyFill="1" applyBorder="1" applyAlignment="1" applyProtection="1">
      <alignment vertical="top"/>
    </xf>
    <xf numFmtId="0" fontId="10" fillId="0" borderId="0" xfId="0" applyFont="1" applyFill="1" applyBorder="1" applyAlignment="1" applyProtection="1">
      <alignment vertical="top"/>
    </xf>
    <xf numFmtId="0" fontId="2" fillId="0" borderId="0" xfId="0" applyFont="1" applyFill="1" applyBorder="1" applyAlignment="1" applyProtection="1">
      <alignment horizontal="centerContinuous" vertical="center"/>
    </xf>
    <xf numFmtId="0" fontId="9" fillId="0" borderId="0" xfId="0" applyFont="1" applyFill="1" applyBorder="1" applyAlignment="1" applyProtection="1">
      <alignment horizontal="centerContinuous" vertical="center"/>
    </xf>
    <xf numFmtId="0" fontId="1" fillId="0" borderId="0" xfId="0" applyFont="1" applyFill="1" applyBorder="1" applyAlignment="1" applyProtection="1">
      <alignment vertical="top"/>
    </xf>
    <xf numFmtId="0" fontId="18" fillId="0" borderId="0" xfId="0" applyFont="1" applyFill="1" applyBorder="1" applyAlignment="1" applyProtection="1">
      <alignment vertical="top"/>
    </xf>
    <xf numFmtId="0" fontId="4" fillId="0" borderId="0" xfId="0" applyFont="1" applyFill="1" applyAlignment="1" applyProtection="1">
      <alignment vertical="top" wrapText="1"/>
    </xf>
    <xf numFmtId="0" fontId="11" fillId="0" borderId="0" xfId="0" applyFont="1" applyFill="1" applyAlignment="1" applyProtection="1">
      <alignment vertical="center" wrapText="1"/>
    </xf>
    <xf numFmtId="3" fontId="2" fillId="0" borderId="10" xfId="0" applyNumberFormat="1" applyFont="1" applyFill="1" applyBorder="1" applyAlignment="1" applyProtection="1">
      <alignment vertical="top"/>
    </xf>
    <xf numFmtId="3" fontId="2" fillId="0" borderId="4" xfId="0" applyNumberFormat="1" applyFont="1" applyFill="1" applyBorder="1" applyAlignment="1" applyProtection="1">
      <alignment vertical="top"/>
    </xf>
    <xf numFmtId="3" fontId="2" fillId="0" borderId="5" xfId="0" applyNumberFormat="1" applyFont="1" applyFill="1" applyBorder="1" applyAlignment="1" applyProtection="1">
      <alignment vertical="top"/>
    </xf>
    <xf numFmtId="0" fontId="2" fillId="0" borderId="0" xfId="0" applyFont="1" applyFill="1" applyAlignment="1">
      <alignment horizontal="center"/>
    </xf>
    <xf numFmtId="0" fontId="28" fillId="0" borderId="0" xfId="0" applyFont="1" applyFill="1"/>
    <xf numFmtId="0" fontId="14" fillId="0" borderId="0" xfId="0" applyFont="1" applyFill="1"/>
    <xf numFmtId="0" fontId="7" fillId="0" borderId="0" xfId="0" applyFont="1" applyFill="1" applyAlignment="1">
      <alignment vertical="center"/>
    </xf>
    <xf numFmtId="0" fontId="6" fillId="0" borderId="0" xfId="0" applyFont="1" applyFill="1" applyAlignment="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0" xfId="0" applyFont="1" applyFill="1" applyAlignment="1" applyProtection="1">
      <alignment horizontal="left"/>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Protection="1"/>
    <xf numFmtId="0" fontId="11" fillId="0" borderId="0" xfId="0" applyFont="1" applyFill="1" applyProtection="1"/>
    <xf numFmtId="0" fontId="10" fillId="0" borderId="0" xfId="4" applyFont="1" applyFill="1" applyAlignment="1" applyProtection="1"/>
    <xf numFmtId="0" fontId="7" fillId="0" borderId="0" xfId="0" applyFont="1" applyFill="1" applyBorder="1" applyProtection="1"/>
    <xf numFmtId="0" fontId="6" fillId="0" borderId="0" xfId="0" applyFont="1" applyFill="1" applyBorder="1" applyAlignment="1" applyProtection="1">
      <alignment horizontal="left" vertical="top"/>
    </xf>
    <xf numFmtId="3" fontId="11" fillId="0" borderId="0" xfId="0" applyNumberFormat="1" applyFont="1" applyFill="1" applyBorder="1" applyAlignment="1" applyProtection="1">
      <alignment horizontal="right" vertical="top"/>
    </xf>
    <xf numFmtId="0" fontId="6" fillId="0" borderId="0" xfId="0" applyFont="1" applyFill="1" applyBorder="1" applyProtection="1"/>
    <xf numFmtId="0" fontId="2" fillId="0" borderId="0" xfId="0" applyFont="1" applyFill="1" applyBorder="1" applyProtection="1"/>
    <xf numFmtId="0" fontId="4" fillId="0" borderId="0" xfId="0" applyFont="1" applyFill="1" applyBorder="1" applyProtection="1"/>
    <xf numFmtId="0" fontId="7" fillId="0" borderId="0" xfId="0" applyFont="1" applyFill="1" applyAlignment="1" applyProtection="1">
      <alignment horizontal="right" indent="1"/>
    </xf>
    <xf numFmtId="0" fontId="0" fillId="0" borderId="0" xfId="0" applyFill="1" applyAlignment="1" applyProtection="1">
      <alignment horizontal="left"/>
    </xf>
    <xf numFmtId="0" fontId="10" fillId="0" borderId="0" xfId="0" applyFont="1" applyFill="1" applyBorder="1" applyProtection="1"/>
    <xf numFmtId="0" fontId="10" fillId="0" borderId="0" xfId="0" applyFont="1" applyFill="1" applyProtection="1"/>
    <xf numFmtId="0" fontId="0" fillId="0" borderId="0" xfId="0" applyFill="1" applyProtection="1"/>
    <xf numFmtId="0" fontId="20" fillId="0" borderId="0" xfId="5" applyFont="1" applyFill="1" applyAlignment="1">
      <alignment horizontal="left"/>
    </xf>
    <xf numFmtId="0" fontId="27" fillId="0" borderId="0" xfId="5" applyFont="1" applyFill="1" applyAlignment="1">
      <alignment horizontal="left" vertical="top"/>
    </xf>
    <xf numFmtId="0" fontId="20" fillId="0" borderId="0" xfId="5" applyFont="1" applyFill="1" applyAlignment="1">
      <alignment horizontal="left" vertical="top"/>
    </xf>
    <xf numFmtId="0" fontId="20" fillId="0" borderId="0" xfId="0" applyFont="1" applyFill="1" applyAlignment="1">
      <alignment horizontal="left"/>
    </xf>
    <xf numFmtId="0" fontId="20" fillId="0" borderId="0" xfId="0" applyFont="1" applyFill="1" applyAlignment="1">
      <alignment horizontal="left" indent="2"/>
    </xf>
    <xf numFmtId="0" fontId="2" fillId="0" borderId="0" xfId="5" applyFont="1" applyFill="1" applyAlignment="1">
      <alignment horizontal="left"/>
    </xf>
    <xf numFmtId="0" fontId="2" fillId="0" borderId="0" xfId="0" applyFont="1" applyFill="1" applyAlignment="1">
      <alignment horizontal="left" indent="2"/>
    </xf>
    <xf numFmtId="0" fontId="20" fillId="0" borderId="0" xfId="5" applyFont="1" applyFill="1" applyAlignment="1">
      <alignment horizontal="left" vertical="top" indent="2"/>
    </xf>
    <xf numFmtId="0" fontId="2" fillId="0" borderId="0" xfId="0" applyFont="1" applyFill="1" applyAlignment="1">
      <alignment horizontal="left"/>
    </xf>
    <xf numFmtId="0" fontId="2" fillId="0" borderId="0" xfId="5" applyFont="1" applyFill="1" applyAlignment="1">
      <alignment horizontal="left" vertical="top"/>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xf>
    <xf numFmtId="0" fontId="23" fillId="0" borderId="0" xfId="0" applyFont="1" applyFill="1" applyBorder="1" applyAlignment="1">
      <alignment horizontal="left" vertical="top"/>
    </xf>
    <xf numFmtId="0" fontId="24"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12" fillId="0" borderId="0" xfId="5" applyFont="1" applyFill="1" applyAlignment="1">
      <alignment horizontal="left" vertical="top"/>
    </xf>
    <xf numFmtId="3" fontId="10" fillId="0" borderId="13" xfId="0" applyNumberFormat="1" applyFont="1" applyFill="1" applyBorder="1" applyAlignment="1" applyProtection="1">
      <alignment horizontal="right" vertical="center"/>
      <protection locked="0"/>
    </xf>
    <xf numFmtId="3" fontId="10" fillId="0" borderId="4" xfId="0" applyNumberFormat="1" applyFont="1" applyFill="1" applyBorder="1" applyAlignment="1" applyProtection="1">
      <alignment horizontal="right" vertical="center"/>
      <protection locked="0"/>
    </xf>
    <xf numFmtId="3" fontId="10" fillId="0" borderId="36" xfId="0" applyNumberFormat="1" applyFont="1" applyFill="1" applyBorder="1" applyAlignment="1" applyProtection="1">
      <alignment horizontal="right" vertical="center"/>
      <protection locked="0"/>
    </xf>
    <xf numFmtId="3" fontId="10" fillId="0" borderId="16" xfId="0" applyNumberFormat="1" applyFont="1" applyFill="1" applyBorder="1" applyAlignment="1" applyProtection="1">
      <alignment horizontal="right" vertical="center"/>
      <protection locked="0"/>
    </xf>
    <xf numFmtId="3" fontId="10" fillId="0" borderId="17" xfId="0" applyNumberFormat="1" applyFont="1" applyFill="1" applyBorder="1" applyAlignment="1" applyProtection="1">
      <alignment horizontal="right" vertical="center"/>
    </xf>
    <xf numFmtId="0" fontId="10" fillId="0" borderId="38" xfId="0" applyFont="1" applyFill="1" applyBorder="1" applyAlignment="1" applyProtection="1">
      <alignment horizontal="left" vertical="center" wrapText="1" indent="2"/>
    </xf>
    <xf numFmtId="3" fontId="10" fillId="0" borderId="13" xfId="0" applyNumberFormat="1" applyFont="1" applyFill="1" applyBorder="1" applyAlignment="1" applyProtection="1">
      <alignment horizontal="right" vertical="center" indent="1"/>
      <protection locked="0"/>
    </xf>
    <xf numFmtId="3" fontId="10" fillId="0" borderId="4" xfId="0" applyNumberFormat="1" applyFont="1" applyFill="1" applyBorder="1" applyAlignment="1" applyProtection="1">
      <alignment horizontal="right" vertical="center" indent="1"/>
      <protection locked="0"/>
    </xf>
    <xf numFmtId="0" fontId="28" fillId="0" borderId="0" xfId="0" applyFont="1" applyFill="1" applyAlignment="1" applyProtection="1"/>
    <xf numFmtId="0" fontId="2" fillId="0" borderId="47" xfId="0" applyFont="1" applyFill="1" applyBorder="1" applyAlignment="1" applyProtection="1">
      <alignment horizontal="center" vertical="center"/>
    </xf>
    <xf numFmtId="0" fontId="6" fillId="0" borderId="42" xfId="0" applyFont="1" applyFill="1" applyBorder="1" applyAlignment="1" applyProtection="1">
      <alignment horizontal="left" vertical="center"/>
    </xf>
    <xf numFmtId="1" fontId="6" fillId="0" borderId="20" xfId="0" applyNumberFormat="1" applyFont="1" applyFill="1" applyBorder="1" applyAlignment="1" applyProtection="1">
      <alignment vertical="center"/>
    </xf>
    <xf numFmtId="1" fontId="6" fillId="0" borderId="40" xfId="0" applyNumberFormat="1" applyFont="1" applyFill="1" applyBorder="1" applyAlignment="1" applyProtection="1">
      <alignment vertical="center"/>
    </xf>
    <xf numFmtId="3" fontId="7" fillId="0" borderId="0" xfId="0" applyNumberFormat="1" applyFont="1" applyFill="1" applyBorder="1" applyAlignment="1" applyProtection="1">
      <alignment vertical="top"/>
    </xf>
    <xf numFmtId="0" fontId="2" fillId="0" borderId="0" xfId="4" applyFont="1" applyFill="1" applyBorder="1" applyAlignment="1" applyProtection="1"/>
    <xf numFmtId="0" fontId="4" fillId="0" borderId="0" xfId="4" applyFont="1" applyFill="1" applyBorder="1" applyAlignment="1" applyProtection="1"/>
    <xf numFmtId="0" fontId="1" fillId="0" borderId="0" xfId="0" applyFont="1" applyFill="1" applyProtection="1"/>
    <xf numFmtId="3" fontId="6" fillId="0" borderId="10" xfId="0" applyNumberFormat="1" applyFont="1" applyFill="1" applyBorder="1" applyAlignment="1" applyProtection="1">
      <alignment horizontal="right" vertical="top" indent="1"/>
    </xf>
    <xf numFmtId="3" fontId="6" fillId="0" borderId="4" xfId="0" applyNumberFormat="1" applyFont="1" applyFill="1" applyBorder="1" applyAlignment="1" applyProtection="1">
      <alignment horizontal="right" vertical="top" indent="1"/>
    </xf>
    <xf numFmtId="3" fontId="6" fillId="0" borderId="5" xfId="0" applyNumberFormat="1" applyFont="1" applyFill="1" applyBorder="1" applyAlignment="1" applyProtection="1">
      <alignment horizontal="right" vertical="top" indent="1"/>
    </xf>
    <xf numFmtId="3" fontId="6" fillId="0" borderId="10" xfId="0" applyNumberFormat="1" applyFont="1" applyFill="1" applyBorder="1" applyAlignment="1" applyProtection="1">
      <alignment horizontal="right" vertical="top" indent="1"/>
      <protection locked="0"/>
    </xf>
    <xf numFmtId="3" fontId="6" fillId="0" borderId="4" xfId="0" applyNumberFormat="1" applyFont="1" applyFill="1" applyBorder="1" applyAlignment="1" applyProtection="1">
      <alignment horizontal="right" vertical="top" indent="1"/>
      <protection locked="0"/>
    </xf>
    <xf numFmtId="3" fontId="6" fillId="0" borderId="5" xfId="0" applyNumberFormat="1" applyFont="1" applyFill="1" applyBorder="1" applyAlignment="1" applyProtection="1">
      <alignment horizontal="right" vertical="top" indent="1"/>
      <protection locked="0"/>
    </xf>
    <xf numFmtId="3" fontId="1" fillId="0" borderId="10" xfId="0" applyNumberFormat="1" applyFont="1" applyFill="1" applyBorder="1" applyAlignment="1" applyProtection="1">
      <alignment horizontal="right" vertical="top" indent="2"/>
      <protection locked="0"/>
    </xf>
    <xf numFmtId="3" fontId="1" fillId="0" borderId="4" xfId="0" applyNumberFormat="1" applyFont="1" applyFill="1" applyBorder="1" applyAlignment="1" applyProtection="1">
      <alignment horizontal="right" vertical="top" indent="2"/>
      <protection locked="0"/>
    </xf>
    <xf numFmtId="3" fontId="1" fillId="0" borderId="5" xfId="0" applyNumberFormat="1" applyFont="1" applyFill="1" applyBorder="1" applyAlignment="1" applyProtection="1">
      <alignment horizontal="right" vertical="top" indent="2"/>
      <protection locked="0"/>
    </xf>
    <xf numFmtId="0" fontId="6" fillId="0" borderId="0" xfId="0" applyFont="1" applyFill="1" applyAlignment="1" applyProtection="1">
      <alignment vertical="top"/>
    </xf>
    <xf numFmtId="3" fontId="10" fillId="0" borderId="10" xfId="0" applyNumberFormat="1" applyFont="1" applyFill="1" applyBorder="1" applyAlignment="1" applyProtection="1">
      <alignment horizontal="right" vertical="top" indent="3"/>
      <protection locked="0"/>
    </xf>
    <xf numFmtId="3" fontId="10" fillId="0" borderId="4" xfId="0" applyNumberFormat="1" applyFont="1" applyFill="1" applyBorder="1" applyAlignment="1" applyProtection="1">
      <alignment horizontal="right" vertical="top" indent="3"/>
      <protection locked="0"/>
    </xf>
    <xf numFmtId="3" fontId="10" fillId="0" borderId="5" xfId="0" applyNumberFormat="1" applyFont="1" applyFill="1" applyBorder="1" applyAlignment="1" applyProtection="1">
      <alignment horizontal="right" vertical="top" indent="3"/>
      <protection locked="0"/>
    </xf>
    <xf numFmtId="3" fontId="6" fillId="0" borderId="10" xfId="0" applyNumberFormat="1" applyFont="1" applyFill="1" applyBorder="1" applyAlignment="1" applyProtection="1">
      <alignment horizontal="right" vertical="top" indent="2"/>
      <protection locked="0"/>
    </xf>
    <xf numFmtId="3" fontId="6" fillId="0" borderId="4" xfId="0" applyNumberFormat="1" applyFont="1" applyFill="1" applyBorder="1" applyAlignment="1" applyProtection="1">
      <alignment horizontal="right" vertical="top" indent="2"/>
      <protection locked="0"/>
    </xf>
    <xf numFmtId="3" fontId="6" fillId="0" borderId="5" xfId="0" applyNumberFormat="1" applyFont="1" applyFill="1" applyBorder="1" applyAlignment="1" applyProtection="1">
      <alignment horizontal="right" vertical="top" indent="2"/>
      <protection locked="0"/>
    </xf>
    <xf numFmtId="0" fontId="1" fillId="0" borderId="38" xfId="4" applyFont="1" applyFill="1" applyBorder="1" applyAlignment="1" applyProtection="1">
      <alignment horizontal="left" indent="1"/>
    </xf>
    <xf numFmtId="49" fontId="30" fillId="0" borderId="0" xfId="0" applyNumberFormat="1" applyFont="1" applyFill="1" applyAlignment="1" applyProtection="1">
      <alignment horizontal="center" vertical="top"/>
    </xf>
    <xf numFmtId="49" fontId="31" fillId="0" borderId="0" xfId="0" applyNumberFormat="1" applyFont="1" applyFill="1" applyAlignment="1" applyProtection="1">
      <alignment horizontal="center" vertical="top"/>
    </xf>
    <xf numFmtId="49" fontId="30" fillId="0" borderId="5" xfId="0" applyNumberFormat="1" applyFont="1" applyFill="1" applyBorder="1" applyAlignment="1" applyProtection="1">
      <alignment horizontal="center" vertical="top"/>
    </xf>
    <xf numFmtId="49" fontId="30" fillId="0" borderId="5" xfId="0" applyNumberFormat="1" applyFont="1" applyFill="1" applyBorder="1" applyAlignment="1" applyProtection="1">
      <alignment horizontal="center" vertical="top"/>
      <protection locked="0"/>
    </xf>
    <xf numFmtId="49" fontId="33" fillId="0" borderId="5" xfId="0" applyNumberFormat="1" applyFont="1" applyFill="1" applyBorder="1" applyAlignment="1" applyProtection="1">
      <alignment horizontal="center" vertical="top"/>
    </xf>
    <xf numFmtId="0" fontId="30" fillId="0" borderId="0" xfId="0" applyFont="1" applyFill="1" applyAlignment="1" applyProtection="1">
      <alignment vertical="top"/>
    </xf>
    <xf numFmtId="0" fontId="30" fillId="0" borderId="3" xfId="0" applyFont="1" applyFill="1" applyBorder="1" applyAlignment="1" applyProtection="1">
      <alignment horizontal="center" vertical="center"/>
    </xf>
    <xf numFmtId="49" fontId="33" fillId="0" borderId="5" xfId="0" applyNumberFormat="1" applyFont="1" applyFill="1" applyBorder="1" applyAlignment="1" applyProtection="1">
      <alignment horizontal="center" vertical="top"/>
      <protection locked="0"/>
    </xf>
    <xf numFmtId="3" fontId="30" fillId="0" borderId="0" xfId="0" applyNumberFormat="1" applyFont="1" applyFill="1" applyBorder="1" applyAlignment="1" applyProtection="1">
      <alignment horizontal="center" vertical="top"/>
    </xf>
    <xf numFmtId="49" fontId="30" fillId="0" borderId="3" xfId="0" applyNumberFormat="1" applyFont="1" applyFill="1" applyBorder="1" applyAlignment="1" applyProtection="1">
      <alignment horizontal="center" vertical="center"/>
    </xf>
    <xf numFmtId="49" fontId="30" fillId="0" borderId="5" xfId="4" applyNumberFormat="1" applyFont="1" applyFill="1" applyBorder="1" applyAlignment="1" applyProtection="1">
      <alignment horizontal="center"/>
    </xf>
    <xf numFmtId="49" fontId="30" fillId="0" borderId="5" xfId="4" applyNumberFormat="1" applyFont="1" applyFill="1" applyBorder="1" applyAlignment="1" applyProtection="1">
      <alignment horizontal="center" vertical="top"/>
    </xf>
    <xf numFmtId="49" fontId="30" fillId="0" borderId="38" xfId="4" applyNumberFormat="1" applyFont="1" applyFill="1" applyBorder="1" applyAlignment="1" applyProtection="1">
      <alignment horizontal="center"/>
    </xf>
    <xf numFmtId="49" fontId="30" fillId="0" borderId="38" xfId="4" applyNumberFormat="1" applyFont="1" applyFill="1" applyBorder="1" applyAlignment="1" applyProtection="1">
      <alignment horizontal="center" vertical="top"/>
    </xf>
    <xf numFmtId="49" fontId="30" fillId="0" borderId="38" xfId="0" applyNumberFormat="1" applyFont="1" applyFill="1" applyBorder="1" applyAlignment="1" applyProtection="1">
      <alignment horizontal="center" vertical="top"/>
    </xf>
    <xf numFmtId="49" fontId="30" fillId="0" borderId="38" xfId="4" applyNumberFormat="1" applyFont="1" applyFill="1" applyBorder="1" applyAlignment="1" applyProtection="1">
      <alignment horizontal="center"/>
      <protection locked="0"/>
    </xf>
    <xf numFmtId="49" fontId="30" fillId="0" borderId="0" xfId="0" applyNumberFormat="1" applyFont="1" applyFill="1" applyAlignment="1" applyProtection="1">
      <alignment horizontal="center"/>
    </xf>
    <xf numFmtId="0" fontId="30" fillId="0" borderId="0" xfId="0" applyFont="1" applyFill="1" applyAlignment="1">
      <alignment horizontal="center"/>
    </xf>
    <xf numFmtId="0" fontId="34"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30" fillId="0" borderId="5" xfId="0" applyFont="1" applyFill="1" applyBorder="1" applyAlignment="1">
      <alignment horizontal="center" vertical="center"/>
    </xf>
    <xf numFmtId="0" fontId="35" fillId="0" borderId="0" xfId="0" applyFont="1" applyFill="1" applyProtection="1"/>
    <xf numFmtId="0" fontId="36" fillId="0" borderId="0" xfId="0" applyFont="1" applyFill="1" applyProtection="1"/>
    <xf numFmtId="0" fontId="36" fillId="0" borderId="0" xfId="0" applyFont="1" applyFill="1" applyAlignment="1" applyProtection="1">
      <alignment horizontal="center" vertical="center"/>
    </xf>
    <xf numFmtId="0" fontId="36" fillId="0" borderId="0" xfId="0" applyFont="1" applyFill="1" applyBorder="1" applyAlignment="1" applyProtection="1">
      <alignment horizontal="center"/>
    </xf>
    <xf numFmtId="0" fontId="35" fillId="0" borderId="0" xfId="0" applyFont="1" applyFill="1" applyBorder="1" applyAlignment="1" applyProtection="1"/>
    <xf numFmtId="0" fontId="35" fillId="0" borderId="0" xfId="0" applyFont="1" applyFill="1" applyBorder="1" applyAlignment="1" applyProtection="1">
      <alignment vertical="center"/>
    </xf>
    <xf numFmtId="0" fontId="36" fillId="0" borderId="0" xfId="0" applyFont="1" applyFill="1" applyAlignment="1" applyProtection="1">
      <alignment horizontal="center"/>
    </xf>
    <xf numFmtId="0" fontId="37" fillId="0" borderId="0" xfId="0" applyFont="1" applyFill="1" applyProtection="1"/>
    <xf numFmtId="0" fontId="6" fillId="0" borderId="0" xfId="0" applyFont="1" applyFill="1" applyAlignment="1" applyProtection="1">
      <alignment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top" wrapText="1"/>
    </xf>
    <xf numFmtId="0" fontId="35" fillId="0" borderId="0" xfId="0" applyFont="1" applyFill="1" applyAlignment="1" applyProtection="1">
      <alignment vertical="top"/>
    </xf>
    <xf numFmtId="0" fontId="35" fillId="0" borderId="0" xfId="0" applyFont="1" applyFill="1" applyAlignment="1" applyProtection="1">
      <alignment vertical="top" wrapText="1"/>
    </xf>
    <xf numFmtId="0" fontId="39" fillId="0" borderId="0" xfId="0" applyFont="1" applyFill="1" applyAlignment="1" applyProtection="1">
      <alignment vertical="top"/>
    </xf>
    <xf numFmtId="0" fontId="6" fillId="0" borderId="0" xfId="0" applyFont="1" applyFill="1" applyAlignment="1" applyProtection="1"/>
    <xf numFmtId="0" fontId="6" fillId="0" borderId="22" xfId="0" applyFont="1" applyFill="1" applyBorder="1" applyAlignment="1" applyProtection="1">
      <alignment horizontal="center"/>
    </xf>
    <xf numFmtId="0" fontId="6" fillId="0" borderId="23" xfId="0" applyFont="1" applyFill="1" applyBorder="1" applyAlignment="1" applyProtection="1">
      <alignment horizontal="center"/>
    </xf>
    <xf numFmtId="0" fontId="6" fillId="0" borderId="24" xfId="0" applyFont="1" applyFill="1" applyBorder="1" applyAlignment="1" applyProtection="1">
      <alignment horizontal="center"/>
    </xf>
    <xf numFmtId="49" fontId="39" fillId="0" borderId="0" xfId="0" applyNumberFormat="1" applyFont="1" applyFill="1" applyAlignment="1" applyProtection="1">
      <alignment horizontal="center" vertical="top"/>
    </xf>
    <xf numFmtId="0" fontId="37" fillId="0" borderId="0" xfId="5" applyFont="1" applyFill="1" applyAlignment="1">
      <alignment horizontal="left"/>
    </xf>
    <xf numFmtId="0" fontId="2" fillId="0" borderId="0" xfId="1" applyFont="1" applyFill="1" applyAlignment="1" applyProtection="1"/>
    <xf numFmtId="0" fontId="2" fillId="0" borderId="0" xfId="4" applyFont="1" applyFill="1" applyAlignment="1">
      <alignment horizontal="center"/>
    </xf>
    <xf numFmtId="0" fontId="35" fillId="0" borderId="0" xfId="0" applyFont="1" applyFill="1"/>
    <xf numFmtId="0" fontId="39" fillId="0" borderId="0" xfId="0" applyFont="1" applyFill="1" applyAlignment="1">
      <alignment horizontal="center"/>
    </xf>
    <xf numFmtId="0" fontId="7" fillId="0" borderId="0" xfId="0" applyFont="1" applyFill="1" applyAlignment="1" applyProtection="1">
      <alignment horizontal="left" vertical="top"/>
    </xf>
    <xf numFmtId="49" fontId="2" fillId="0" borderId="0" xfId="0" applyNumberFormat="1" applyFont="1" applyFill="1" applyAlignment="1" applyProtection="1">
      <alignment horizontal="left" vertical="top"/>
    </xf>
    <xf numFmtId="3" fontId="6" fillId="0" borderId="0" xfId="0" applyNumberFormat="1" applyFont="1" applyFill="1" applyBorder="1" applyAlignment="1" applyProtection="1">
      <alignment vertical="top"/>
    </xf>
    <xf numFmtId="3" fontId="10" fillId="0" borderId="0" xfId="4" applyNumberFormat="1" applyFont="1" applyFill="1" applyBorder="1" applyAlignment="1" applyProtection="1">
      <alignment horizontal="right" indent="2"/>
      <protection locked="0"/>
    </xf>
    <xf numFmtId="3" fontId="2" fillId="0" borderId="46" xfId="0" applyNumberFormat="1" applyFont="1" applyFill="1" applyBorder="1" applyAlignment="1" applyProtection="1">
      <alignment vertical="top"/>
    </xf>
    <xf numFmtId="3" fontId="2" fillId="0" borderId="16" xfId="0" applyNumberFormat="1" applyFont="1" applyFill="1" applyBorder="1" applyAlignment="1" applyProtection="1">
      <alignment vertical="top"/>
    </xf>
    <xf numFmtId="3" fontId="2" fillId="0" borderId="17" xfId="0" applyNumberFormat="1" applyFont="1" applyFill="1" applyBorder="1" applyAlignment="1" applyProtection="1">
      <alignment vertical="top"/>
    </xf>
    <xf numFmtId="49" fontId="30" fillId="0" borderId="17" xfId="0" applyNumberFormat="1" applyFont="1" applyFill="1" applyBorder="1" applyAlignment="1" applyProtection="1">
      <alignment horizontal="center" vertical="top"/>
    </xf>
    <xf numFmtId="0" fontId="40" fillId="0" borderId="0" xfId="1" applyFont="1" applyFill="1" applyAlignment="1" applyProtection="1"/>
    <xf numFmtId="3" fontId="10" fillId="0" borderId="5" xfId="0" applyNumberFormat="1" applyFont="1" applyFill="1" applyBorder="1" applyAlignment="1" applyProtection="1">
      <alignment horizontal="right" vertical="center" indent="1"/>
      <protection locked="0"/>
    </xf>
    <xf numFmtId="0" fontId="6" fillId="0" borderId="21" xfId="0" applyFont="1" applyFill="1" applyBorder="1" applyAlignment="1" applyProtection="1">
      <alignment horizontal="left" wrapText="1"/>
    </xf>
    <xf numFmtId="0" fontId="2" fillId="0" borderId="0" xfId="0" applyFont="1" applyFill="1" applyBorder="1" applyAlignment="1" applyProtection="1">
      <alignment horizontal="left" vertical="center" wrapText="1" indent="1"/>
    </xf>
    <xf numFmtId="3"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xf>
    <xf numFmtId="0" fontId="35" fillId="0" borderId="0" xfId="0" applyFont="1" applyFill="1" applyBorder="1" applyAlignment="1" applyProtection="1">
      <alignment horizontal="left" vertical="center" wrapText="1" indent="1"/>
    </xf>
    <xf numFmtId="3" fontId="35" fillId="0" borderId="0" xfId="0" applyNumberFormat="1" applyFont="1" applyFill="1" applyBorder="1" applyAlignment="1" applyProtection="1">
      <alignment horizontal="right" vertical="center"/>
      <protection locked="0"/>
    </xf>
    <xf numFmtId="3" fontId="35" fillId="0" borderId="0" xfId="0" applyNumberFormat="1" applyFont="1" applyFill="1" applyBorder="1" applyAlignment="1" applyProtection="1">
      <alignment horizontal="righ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wrapText="1" indent="1"/>
    </xf>
    <xf numFmtId="3" fontId="41" fillId="0" borderId="0"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right" vertical="center"/>
    </xf>
    <xf numFmtId="0" fontId="41" fillId="0" borderId="0" xfId="0" applyFont="1" applyFill="1" applyProtection="1"/>
    <xf numFmtId="0" fontId="10" fillId="0" borderId="0" xfId="0" applyFont="1" applyFill="1" applyBorder="1" applyAlignment="1" applyProtection="1">
      <alignment horizontal="center" vertical="center"/>
    </xf>
    <xf numFmtId="0" fontId="6" fillId="2" borderId="51" xfId="0" applyFont="1" applyFill="1" applyBorder="1" applyAlignment="1" applyProtection="1">
      <alignment horizontal="left" vertical="center"/>
    </xf>
    <xf numFmtId="0" fontId="2" fillId="2" borderId="39" xfId="0" applyFont="1" applyFill="1" applyBorder="1" applyAlignment="1" applyProtection="1">
      <alignment horizontal="center" vertical="center"/>
    </xf>
    <xf numFmtId="0" fontId="6" fillId="2" borderId="42" xfId="0" applyFont="1" applyFill="1" applyBorder="1" applyAlignment="1" applyProtection="1">
      <alignment horizontal="left" vertical="center" indent="1"/>
    </xf>
    <xf numFmtId="0" fontId="2" fillId="2" borderId="47" xfId="0" applyFont="1" applyFill="1" applyBorder="1" applyAlignment="1" applyProtection="1">
      <alignment horizontal="center" vertical="center"/>
    </xf>
    <xf numFmtId="1" fontId="6" fillId="2" borderId="20" xfId="0" applyNumberFormat="1" applyFont="1" applyFill="1" applyBorder="1" applyAlignment="1" applyProtection="1">
      <alignment vertical="center"/>
    </xf>
    <xf numFmtId="1" fontId="6" fillId="2" borderId="40" xfId="0" applyNumberFormat="1" applyFont="1" applyFill="1" applyBorder="1" applyAlignment="1" applyProtection="1">
      <alignment vertical="center"/>
    </xf>
    <xf numFmtId="0" fontId="6" fillId="2" borderId="51" xfId="0" applyFont="1" applyFill="1" applyBorder="1" applyAlignment="1" applyProtection="1">
      <alignment horizontal="left" vertical="center" indent="1"/>
    </xf>
    <xf numFmtId="1" fontId="6" fillId="2" borderId="27" xfId="0" applyNumberFormat="1" applyFont="1" applyFill="1" applyBorder="1" applyAlignment="1" applyProtection="1">
      <alignment vertical="center"/>
    </xf>
    <xf numFmtId="1" fontId="6" fillId="2" borderId="28" xfId="0" applyNumberFormat="1" applyFont="1" applyFill="1" applyBorder="1" applyAlignment="1" applyProtection="1">
      <alignment vertical="center"/>
    </xf>
    <xf numFmtId="0" fontId="1" fillId="0" borderId="6" xfId="4" applyFont="1" applyFill="1" applyBorder="1" applyAlignment="1">
      <alignment horizontal="left" indent="1"/>
    </xf>
    <xf numFmtId="0" fontId="6" fillId="0" borderId="1" xfId="0" applyFont="1" applyFill="1" applyBorder="1" applyAlignment="1">
      <alignment vertical="center"/>
    </xf>
    <xf numFmtId="0" fontId="2" fillId="0" borderId="0" xfId="0" applyFont="1" applyFill="1" applyAlignment="1"/>
    <xf numFmtId="0" fontId="6" fillId="0" borderId="6" xfId="0" applyFont="1" applyFill="1" applyBorder="1" applyAlignment="1"/>
    <xf numFmtId="0" fontId="7" fillId="0" borderId="4" xfId="0" applyFont="1" applyFill="1" applyBorder="1" applyAlignment="1">
      <alignment horizontal="center" wrapText="1"/>
    </xf>
    <xf numFmtId="0" fontId="7" fillId="0" borderId="19" xfId="0" applyFont="1" applyFill="1" applyBorder="1" applyAlignment="1">
      <alignment horizontal="center" wrapText="1"/>
    </xf>
    <xf numFmtId="0" fontId="7" fillId="0" borderId="5" xfId="0" applyFont="1" applyFill="1" applyBorder="1" applyAlignment="1">
      <alignment horizontal="center" wrapText="1"/>
    </xf>
    <xf numFmtId="0" fontId="0" fillId="0" borderId="0" xfId="0" applyFill="1" applyAlignment="1"/>
    <xf numFmtId="0" fontId="1" fillId="0" borderId="6" xfId="4" applyFont="1" applyFill="1" applyBorder="1" applyAlignment="1">
      <alignment horizontal="left" indent="2"/>
    </xf>
    <xf numFmtId="0" fontId="2" fillId="0" borderId="0" xfId="0" applyFont="1" applyFill="1" applyBorder="1"/>
    <xf numFmtId="0" fontId="6" fillId="0" borderId="15" xfId="0" applyFont="1" applyFill="1" applyBorder="1" applyAlignment="1"/>
    <xf numFmtId="0" fontId="7" fillId="0" borderId="16" xfId="0" applyFont="1" applyFill="1" applyBorder="1" applyAlignment="1">
      <alignment horizontal="center" wrapText="1"/>
    </xf>
    <xf numFmtId="0" fontId="7" fillId="0" borderId="45" xfId="0" applyFont="1" applyFill="1" applyBorder="1" applyAlignment="1">
      <alignment horizontal="center" wrapText="1"/>
    </xf>
    <xf numFmtId="0" fontId="7" fillId="2" borderId="16" xfId="0" applyFont="1" applyFill="1" applyBorder="1" applyAlignment="1">
      <alignment horizontal="center" wrapText="1"/>
    </xf>
    <xf numFmtId="0" fontId="7" fillId="0" borderId="17" xfId="0" applyFont="1" applyFill="1" applyBorder="1" applyAlignment="1">
      <alignment horizontal="center" wrapText="1"/>
    </xf>
    <xf numFmtId="0" fontId="10" fillId="0" borderId="0" xfId="0" applyFont="1" applyFill="1" applyAlignment="1">
      <alignment vertical="center"/>
    </xf>
    <xf numFmtId="0" fontId="10" fillId="0" borderId="13" xfId="0" applyFont="1" applyFill="1" applyBorder="1" applyAlignment="1">
      <alignment horizontal="left" vertical="center" indent="2"/>
    </xf>
    <xf numFmtId="0" fontId="10" fillId="0" borderId="4" xfId="0" applyFont="1" applyFill="1" applyBorder="1" applyAlignment="1">
      <alignment vertical="center"/>
    </xf>
    <xf numFmtId="0" fontId="10" fillId="0" borderId="5" xfId="0" applyFont="1" applyFill="1" applyBorder="1" applyAlignment="1">
      <alignment vertical="center"/>
    </xf>
    <xf numFmtId="0" fontId="42" fillId="0" borderId="5" xfId="0" applyFont="1" applyFill="1" applyBorder="1" applyAlignment="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31" fillId="0" borderId="43" xfId="0" applyFont="1" applyFill="1" applyBorder="1" applyAlignment="1">
      <alignment horizontal="center" vertical="center" wrapText="1"/>
    </xf>
    <xf numFmtId="49" fontId="30" fillId="0" borderId="38" xfId="4" applyNumberFormat="1" applyFont="1" applyFill="1" applyBorder="1" applyAlignment="1" applyProtection="1">
      <alignment horizontal="center" vertical="top"/>
      <protection locked="0"/>
    </xf>
    <xf numFmtId="49" fontId="30" fillId="0" borderId="41" xfId="4" applyNumberFormat="1" applyFont="1" applyFill="1" applyBorder="1" applyAlignment="1" applyProtection="1">
      <alignment horizontal="center" vertical="top"/>
      <protection locked="0"/>
    </xf>
    <xf numFmtId="0" fontId="2" fillId="0" borderId="0" xfId="0" applyFont="1" applyFill="1" applyAlignment="1" applyProtection="1">
      <alignment horizontal="left" vertical="top"/>
    </xf>
    <xf numFmtId="49" fontId="10" fillId="0" borderId="38" xfId="0" applyNumberFormat="1" applyFont="1" applyFill="1" applyBorder="1" applyAlignment="1" applyProtection="1">
      <alignment horizontal="left" vertical="top" indent="3"/>
    </xf>
    <xf numFmtId="49" fontId="10" fillId="0" borderId="38" xfId="0" applyNumberFormat="1" applyFont="1" applyFill="1" applyBorder="1" applyAlignment="1" applyProtection="1">
      <alignment horizontal="left" vertical="top" indent="4"/>
    </xf>
    <xf numFmtId="49" fontId="35" fillId="0" borderId="0" xfId="0" applyNumberFormat="1" applyFont="1" applyFill="1" applyAlignment="1" applyProtection="1">
      <alignment vertical="top" wrapText="1"/>
    </xf>
    <xf numFmtId="49" fontId="28" fillId="0" borderId="0" xfId="0" applyNumberFormat="1" applyFont="1" applyFill="1" applyProtection="1"/>
    <xf numFmtId="49" fontId="2" fillId="0" borderId="0" xfId="1" applyNumberFormat="1" applyFont="1" applyFill="1" applyAlignment="1" applyProtection="1"/>
    <xf numFmtId="49" fontId="8" fillId="0" borderId="43" xfId="0" applyNumberFormat="1" applyFont="1" applyFill="1" applyBorder="1" applyAlignment="1" applyProtection="1">
      <alignment horizontal="left" vertical="center"/>
    </xf>
    <xf numFmtId="49" fontId="6" fillId="0" borderId="38" xfId="0" applyNumberFormat="1" applyFont="1" applyFill="1" applyBorder="1" applyAlignment="1" applyProtection="1">
      <alignment horizontal="left" vertical="top"/>
    </xf>
    <xf numFmtId="49" fontId="10" fillId="0" borderId="38" xfId="0" applyNumberFormat="1" applyFont="1" applyFill="1" applyBorder="1" applyAlignment="1" applyProtection="1">
      <alignment horizontal="left" vertical="top" indent="1"/>
    </xf>
    <xf numFmtId="49" fontId="10" fillId="0" borderId="38" xfId="0" applyNumberFormat="1" applyFont="1" applyFill="1" applyBorder="1" applyAlignment="1" applyProtection="1">
      <alignment horizontal="left" vertical="top" indent="2"/>
    </xf>
    <xf numFmtId="49" fontId="1" fillId="0" borderId="38" xfId="0" applyNumberFormat="1" applyFont="1" applyFill="1" applyBorder="1" applyAlignment="1" applyProtection="1">
      <alignment horizontal="left" vertical="top" indent="1"/>
    </xf>
    <xf numFmtId="49" fontId="2" fillId="0" borderId="41" xfId="0" applyNumberFormat="1" applyFont="1" applyFill="1" applyBorder="1" applyAlignment="1" applyProtection="1">
      <alignment horizontal="left" vertical="top"/>
    </xf>
    <xf numFmtId="49" fontId="2" fillId="0" borderId="38" xfId="0" applyNumberFormat="1" applyFont="1" applyFill="1" applyBorder="1" applyAlignment="1" applyProtection="1">
      <alignment horizontal="left" vertical="top" indent="1"/>
    </xf>
    <xf numFmtId="49" fontId="7" fillId="0" borderId="0" xfId="0" applyNumberFormat="1" applyFont="1" applyFill="1" applyBorder="1" applyAlignment="1" applyProtection="1">
      <alignment horizontal="left" vertical="top"/>
    </xf>
    <xf numFmtId="49" fontId="6" fillId="0" borderId="38" xfId="4" applyNumberFormat="1" applyFont="1" applyFill="1" applyBorder="1" applyAlignment="1" applyProtection="1">
      <alignment horizontal="left"/>
    </xf>
    <xf numFmtId="49" fontId="1" fillId="0" borderId="38" xfId="4" applyNumberFormat="1" applyFont="1" applyFill="1" applyBorder="1" applyAlignment="1" applyProtection="1">
      <alignment horizontal="left" indent="1"/>
    </xf>
    <xf numFmtId="49" fontId="1" fillId="0" borderId="38" xfId="4" applyNumberFormat="1" applyFont="1" applyFill="1" applyBorder="1" applyAlignment="1" applyProtection="1">
      <alignment horizontal="left" vertical="top" wrapText="1" indent="1"/>
    </xf>
    <xf numFmtId="49" fontId="10" fillId="0" borderId="38" xfId="4" applyNumberFormat="1" applyFont="1" applyFill="1" applyBorder="1" applyAlignment="1" applyProtection="1">
      <alignment horizontal="left" indent="2"/>
    </xf>
    <xf numFmtId="49" fontId="7" fillId="0" borderId="41" xfId="0" applyNumberFormat="1" applyFont="1" applyFill="1" applyBorder="1" applyAlignment="1" applyProtection="1">
      <alignment horizontal="left" vertical="top" indent="1"/>
    </xf>
    <xf numFmtId="49" fontId="7" fillId="0" borderId="38" xfId="0" applyNumberFormat="1" applyFont="1" applyFill="1" applyBorder="1" applyAlignment="1" applyProtection="1">
      <alignment horizontal="left" vertical="top" indent="1"/>
    </xf>
    <xf numFmtId="49" fontId="4" fillId="0" borderId="0" xfId="0" applyNumberFormat="1" applyFont="1" applyFill="1" applyAlignment="1" applyProtection="1">
      <alignment vertical="top" wrapText="1"/>
    </xf>
    <xf numFmtId="49" fontId="1" fillId="0" borderId="0" xfId="0" applyNumberFormat="1" applyFont="1" applyFill="1" applyAlignment="1" applyProtection="1">
      <alignment horizontal="left"/>
    </xf>
    <xf numFmtId="49" fontId="8" fillId="0" borderId="43" xfId="0" applyNumberFormat="1" applyFont="1" applyFill="1" applyBorder="1" applyAlignment="1" applyProtection="1">
      <alignment vertical="center"/>
    </xf>
    <xf numFmtId="0" fontId="11" fillId="0" borderId="43" xfId="0" applyFont="1" applyFill="1" applyBorder="1" applyAlignment="1" applyProtection="1">
      <alignment horizontal="center" vertical="center" wrapText="1"/>
    </xf>
    <xf numFmtId="0" fontId="44" fillId="0" borderId="0" xfId="4" applyFont="1" applyFill="1" applyAlignment="1"/>
    <xf numFmtId="0" fontId="44" fillId="0" borderId="13" xfId="4" applyFont="1" applyFill="1" applyBorder="1" applyAlignment="1">
      <alignment horizontal="center"/>
    </xf>
    <xf numFmtId="3" fontId="44" fillId="0" borderId="4" xfId="4" applyNumberFormat="1" applyFont="1" applyFill="1" applyBorder="1" applyAlignment="1">
      <alignment horizontal="center"/>
    </xf>
    <xf numFmtId="0" fontId="44" fillId="0" borderId="5" xfId="4" applyFont="1" applyFill="1" applyBorder="1" applyAlignment="1">
      <alignment horizontal="center"/>
    </xf>
    <xf numFmtId="0" fontId="18" fillId="0" borderId="36" xfId="4" applyFont="1" applyFill="1" applyBorder="1" applyAlignment="1"/>
    <xf numFmtId="3" fontId="18" fillId="0" borderId="16" xfId="4" applyNumberFormat="1" applyFont="1" applyFill="1" applyBorder="1" applyAlignment="1"/>
    <xf numFmtId="3" fontId="18" fillId="0" borderId="17" xfId="4" applyNumberFormat="1" applyFont="1" applyFill="1" applyBorder="1" applyAlignment="1"/>
    <xf numFmtId="0" fontId="19" fillId="0" borderId="36" xfId="4" applyFont="1" applyFill="1" applyBorder="1" applyAlignment="1">
      <alignment horizontal="left"/>
    </xf>
    <xf numFmtId="0" fontId="44" fillId="0" borderId="0" xfId="0" applyFont="1" applyFill="1" applyAlignment="1" applyProtection="1">
      <alignment vertical="center"/>
    </xf>
    <xf numFmtId="0" fontId="7" fillId="0" borderId="41" xfId="0" applyFont="1" applyFill="1" applyBorder="1" applyAlignment="1" applyProtection="1">
      <alignment horizontal="left" vertical="top" indent="1"/>
    </xf>
    <xf numFmtId="0" fontId="7" fillId="0" borderId="41" xfId="0" applyFont="1" applyFill="1" applyBorder="1" applyAlignment="1" applyProtection="1">
      <alignment horizontal="left" vertical="top"/>
    </xf>
    <xf numFmtId="0" fontId="22" fillId="0" borderId="0" xfId="0" applyFont="1" applyFill="1" applyBorder="1" applyAlignment="1" applyProtection="1">
      <alignment vertical="center"/>
    </xf>
    <xf numFmtId="49" fontId="44" fillId="0" borderId="38" xfId="0" applyNumberFormat="1" applyFont="1" applyFill="1" applyBorder="1" applyAlignment="1" applyProtection="1">
      <alignment horizontal="center" vertical="center"/>
    </xf>
    <xf numFmtId="3" fontId="15" fillId="0" borderId="10" xfId="0" applyNumberFormat="1" applyFont="1" applyFill="1" applyBorder="1" applyAlignment="1" applyProtection="1">
      <alignment vertical="center"/>
    </xf>
    <xf numFmtId="3" fontId="15" fillId="0" borderId="4" xfId="0" applyNumberFormat="1" applyFont="1" applyFill="1" applyBorder="1" applyAlignment="1" applyProtection="1">
      <alignment vertical="center"/>
    </xf>
    <xf numFmtId="3" fontId="15" fillId="0" borderId="5" xfId="0" applyNumberFormat="1" applyFont="1" applyFill="1" applyBorder="1" applyAlignment="1" applyProtection="1">
      <alignment vertical="center"/>
    </xf>
    <xf numFmtId="49" fontId="47" fillId="0" borderId="5" xfId="0" applyNumberFormat="1" applyFont="1" applyFill="1" applyBorder="1" applyAlignment="1" applyProtection="1">
      <alignment horizontal="center" vertical="center"/>
    </xf>
    <xf numFmtId="0" fontId="15" fillId="0" borderId="0" xfId="0" applyFont="1" applyFill="1" applyBorder="1" applyAlignment="1" applyProtection="1">
      <alignment vertical="center"/>
    </xf>
    <xf numFmtId="49" fontId="44" fillId="0" borderId="21" xfId="0" applyNumberFormat="1" applyFont="1" applyFill="1" applyBorder="1" applyAlignment="1" applyProtection="1">
      <alignment horizontal="center" vertical="center"/>
    </xf>
    <xf numFmtId="3" fontId="15" fillId="0" borderId="7" xfId="0" applyNumberFormat="1" applyFont="1" applyFill="1" applyBorder="1" applyAlignment="1" applyProtection="1">
      <alignment vertical="center"/>
    </xf>
    <xf numFmtId="3" fontId="15" fillId="0" borderId="8" xfId="0" applyNumberFormat="1" applyFont="1" applyFill="1" applyBorder="1" applyAlignment="1" applyProtection="1">
      <alignment vertical="center"/>
    </xf>
    <xf numFmtId="3" fontId="15" fillId="0" borderId="9" xfId="0" applyNumberFormat="1" applyFont="1" applyFill="1" applyBorder="1" applyAlignment="1" applyProtection="1">
      <alignment vertical="center"/>
    </xf>
    <xf numFmtId="49" fontId="47" fillId="0" borderId="9" xfId="0" applyNumberFormat="1" applyFont="1" applyFill="1" applyBorder="1" applyAlignment="1" applyProtection="1">
      <alignment horizontal="center" vertical="center"/>
    </xf>
    <xf numFmtId="0" fontId="22" fillId="0" borderId="0" xfId="0" applyFont="1" applyFill="1" applyAlignment="1" applyProtection="1">
      <alignment vertical="center"/>
    </xf>
    <xf numFmtId="3" fontId="15" fillId="0" borderId="0" xfId="0" applyNumberFormat="1" applyFont="1" applyFill="1" applyBorder="1" applyAlignment="1" applyProtection="1">
      <alignment vertical="center"/>
    </xf>
    <xf numFmtId="49" fontId="32" fillId="0" borderId="5" xfId="4" applyNumberFormat="1" applyFont="1" applyFill="1" applyBorder="1" applyAlignment="1" applyProtection="1">
      <alignment horizontal="center" vertical="center"/>
    </xf>
    <xf numFmtId="0" fontId="15" fillId="0" borderId="0" xfId="0" applyFont="1" applyFill="1" applyAlignment="1" applyProtection="1">
      <alignment vertical="center"/>
    </xf>
    <xf numFmtId="3" fontId="22" fillId="0" borderId="7" xfId="0" applyNumberFormat="1" applyFont="1" applyFill="1" applyBorder="1" applyAlignment="1" applyProtection="1">
      <alignment horizontal="center" vertical="center" wrapText="1"/>
    </xf>
    <xf numFmtId="3" fontId="22" fillId="0" borderId="48" xfId="0" applyNumberFormat="1" applyFont="1" applyFill="1" applyBorder="1" applyAlignment="1" applyProtection="1">
      <alignment horizontal="center" vertical="center" wrapText="1"/>
    </xf>
    <xf numFmtId="49" fontId="32" fillId="0" borderId="21" xfId="0" applyNumberFormat="1" applyFont="1" applyFill="1" applyBorder="1" applyAlignment="1" applyProtection="1">
      <alignment horizontal="center" vertical="center"/>
    </xf>
    <xf numFmtId="49" fontId="44" fillId="0" borderId="43" xfId="0" applyNumberFormat="1" applyFont="1" applyFill="1" applyBorder="1" applyAlignment="1" applyProtection="1">
      <alignment horizontal="center" vertical="center"/>
    </xf>
    <xf numFmtId="3" fontId="22" fillId="0" borderId="12" xfId="0" applyNumberFormat="1" applyFont="1" applyFill="1" applyBorder="1" applyAlignment="1" applyProtection="1">
      <alignment horizontal="center" vertical="center" wrapText="1"/>
    </xf>
    <xf numFmtId="3" fontId="22" fillId="0" borderId="14" xfId="0" applyNumberFormat="1" applyFont="1" applyFill="1" applyBorder="1" applyAlignment="1" applyProtection="1">
      <alignment horizontal="center" vertical="center" wrapText="1"/>
    </xf>
    <xf numFmtId="49" fontId="32" fillId="0" borderId="43" xfId="0" applyNumberFormat="1" applyFont="1" applyFill="1" applyBorder="1" applyAlignment="1" applyProtection="1">
      <alignment horizontal="center" vertical="center"/>
    </xf>
    <xf numFmtId="3" fontId="44" fillId="0" borderId="10" xfId="0" applyNumberFormat="1" applyFont="1" applyFill="1" applyBorder="1" applyAlignment="1" applyProtection="1">
      <alignment vertical="center"/>
    </xf>
    <xf numFmtId="3" fontId="44" fillId="0" borderId="4" xfId="0" applyNumberFormat="1" applyFont="1" applyFill="1" applyBorder="1" applyAlignment="1" applyProtection="1">
      <alignment vertical="center"/>
    </xf>
    <xf numFmtId="3" fontId="44" fillId="0" borderId="5" xfId="0" applyNumberFormat="1" applyFont="1" applyFill="1" applyBorder="1" applyAlignment="1" applyProtection="1">
      <alignment vertical="center"/>
    </xf>
    <xf numFmtId="49" fontId="46" fillId="0" borderId="43" xfId="0" applyNumberFormat="1" applyFont="1" applyFill="1" applyBorder="1" applyAlignment="1" applyProtection="1">
      <alignment horizontal="left" vertical="center"/>
    </xf>
    <xf numFmtId="3" fontId="43" fillId="0" borderId="12" xfId="0" applyNumberFormat="1" applyFont="1" applyFill="1" applyBorder="1" applyAlignment="1" applyProtection="1">
      <alignment horizontal="center" vertical="center" wrapText="1"/>
    </xf>
    <xf numFmtId="0" fontId="43" fillId="0" borderId="2"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xf>
    <xf numFmtId="3" fontId="15" fillId="0" borderId="12" xfId="0" applyNumberFormat="1" applyFont="1" applyFill="1" applyBorder="1" applyAlignment="1" applyProtection="1">
      <alignment vertical="center"/>
    </xf>
    <xf numFmtId="3" fontId="15" fillId="0" borderId="2" xfId="0" applyNumberFormat="1" applyFont="1" applyFill="1" applyBorder="1" applyAlignment="1" applyProtection="1">
      <alignment vertical="center"/>
    </xf>
    <xf numFmtId="3" fontId="15" fillId="0" borderId="3" xfId="0" applyNumberFormat="1" applyFont="1" applyFill="1" applyBorder="1" applyAlignment="1" applyProtection="1">
      <alignment vertical="center"/>
    </xf>
    <xf numFmtId="3" fontId="32" fillId="0" borderId="3" xfId="0" applyNumberFormat="1" applyFont="1" applyFill="1" applyBorder="1" applyAlignment="1" applyProtection="1">
      <alignment horizontal="center" vertical="center"/>
    </xf>
    <xf numFmtId="0" fontId="44" fillId="0" borderId="0" xfId="0" applyFont="1" applyFill="1" applyBorder="1" applyAlignment="1" applyProtection="1">
      <alignment vertical="center"/>
    </xf>
    <xf numFmtId="3" fontId="44" fillId="0" borderId="12" xfId="0" applyNumberFormat="1" applyFont="1" applyFill="1" applyBorder="1" applyAlignment="1" applyProtection="1">
      <alignment vertical="center"/>
    </xf>
    <xf numFmtId="3" fontId="44" fillId="0" borderId="2" xfId="0" applyNumberFormat="1" applyFont="1" applyFill="1" applyBorder="1" applyAlignment="1" applyProtection="1">
      <alignment vertical="center"/>
    </xf>
    <xf numFmtId="3" fontId="44" fillId="0" borderId="3" xfId="0" applyNumberFormat="1" applyFont="1" applyFill="1" applyBorder="1" applyAlignment="1" applyProtection="1">
      <alignment vertical="center"/>
    </xf>
    <xf numFmtId="0" fontId="7" fillId="0" borderId="0" xfId="0" applyFont="1" applyFill="1" applyAlignment="1" applyProtection="1"/>
    <xf numFmtId="49" fontId="30" fillId="0" borderId="5" xfId="4" applyNumberFormat="1" applyFont="1" applyFill="1" applyBorder="1" applyAlignment="1" applyProtection="1">
      <alignment horizontal="center" vertical="top"/>
      <protection locked="0"/>
    </xf>
    <xf numFmtId="0" fontId="11" fillId="0" borderId="50" xfId="0" applyNumberFormat="1" applyFont="1" applyFill="1" applyBorder="1" applyAlignment="1" applyProtection="1">
      <alignment horizontal="centerContinuous" vertical="center"/>
    </xf>
    <xf numFmtId="3" fontId="10" fillId="0" borderId="36" xfId="0" applyNumberFormat="1" applyFont="1" applyFill="1" applyBorder="1" applyAlignment="1" applyProtection="1">
      <alignment horizontal="right" vertical="top"/>
      <protection locked="0"/>
    </xf>
    <xf numFmtId="3" fontId="10" fillId="0" borderId="17" xfId="0" applyNumberFormat="1" applyFont="1" applyFill="1" applyBorder="1" applyAlignment="1" applyProtection="1">
      <alignment horizontal="right" vertical="top"/>
      <protection locked="0"/>
    </xf>
    <xf numFmtId="0" fontId="9" fillId="0" borderId="0" xfId="0" applyFont="1" applyFill="1" applyAlignment="1" applyProtection="1">
      <alignment vertical="top"/>
    </xf>
    <xf numFmtId="0" fontId="10" fillId="0" borderId="41" xfId="0" applyFont="1" applyFill="1" applyBorder="1" applyAlignment="1" applyProtection="1">
      <alignment horizontal="left" vertical="top" wrapText="1" indent="2"/>
    </xf>
    <xf numFmtId="0" fontId="35" fillId="0" borderId="0" xfId="0" applyFont="1" applyFill="1" applyBorder="1" applyAlignment="1" applyProtection="1">
      <alignment vertical="top"/>
    </xf>
    <xf numFmtId="3" fontId="10" fillId="0" borderId="16" xfId="0" applyNumberFormat="1" applyFont="1" applyFill="1" applyBorder="1" applyAlignment="1" applyProtection="1">
      <alignment horizontal="right" vertical="top"/>
      <protection locked="0"/>
    </xf>
    <xf numFmtId="0" fontId="30" fillId="0" borderId="3" xfId="0" quotePrefix="1" applyFont="1" applyFill="1" applyBorder="1" applyAlignment="1" applyProtection="1">
      <alignment horizontal="center" vertical="center"/>
    </xf>
    <xf numFmtId="0" fontId="1" fillId="0" borderId="0" xfId="0" applyFont="1" applyFill="1" applyAlignment="1" applyProtection="1">
      <alignment vertical="top"/>
    </xf>
    <xf numFmtId="49" fontId="1" fillId="0" borderId="0" xfId="0" applyNumberFormat="1" applyFont="1" applyFill="1" applyAlignment="1" applyProtection="1">
      <alignment vertical="top" wrapText="1"/>
    </xf>
    <xf numFmtId="3" fontId="2" fillId="0" borderId="11" xfId="0" applyNumberFormat="1" applyFont="1" applyFill="1" applyBorder="1" applyAlignment="1" applyProtection="1">
      <alignment vertical="top"/>
    </xf>
    <xf numFmtId="0" fontId="48" fillId="0" borderId="0" xfId="4" applyFont="1" applyFill="1" applyAlignment="1" applyProtection="1"/>
    <xf numFmtId="0" fontId="49" fillId="0" borderId="0" xfId="4" applyFont="1" applyFill="1" applyAlignment="1" applyProtection="1"/>
    <xf numFmtId="3" fontId="1" fillId="0" borderId="10" xfId="0" applyNumberFormat="1" applyFont="1" applyFill="1" applyBorder="1" applyAlignment="1" applyProtection="1">
      <alignment horizontal="right" vertical="top" indent="1"/>
    </xf>
    <xf numFmtId="3" fontId="1" fillId="0" borderId="5" xfId="0" applyNumberFormat="1" applyFont="1" applyFill="1" applyBorder="1" applyAlignment="1" applyProtection="1">
      <alignment horizontal="right" vertical="top" indent="1"/>
      <protection locked="0"/>
    </xf>
    <xf numFmtId="3" fontId="1" fillId="0" borderId="4" xfId="0" applyNumberFormat="1" applyFont="1" applyFill="1" applyBorder="1" applyAlignment="1" applyProtection="1">
      <alignment horizontal="right" vertical="top" indent="1"/>
      <protection locked="0"/>
    </xf>
    <xf numFmtId="3" fontId="1" fillId="0" borderId="10" xfId="0" applyNumberFormat="1" applyFont="1" applyFill="1" applyBorder="1" applyAlignment="1" applyProtection="1">
      <alignment horizontal="right" vertical="top" indent="1"/>
      <protection locked="0"/>
    </xf>
    <xf numFmtId="3" fontId="2" fillId="0" borderId="29" xfId="0" applyNumberFormat="1" applyFont="1" applyFill="1" applyBorder="1" applyAlignment="1" applyProtection="1">
      <alignment vertical="top"/>
    </xf>
    <xf numFmtId="3" fontId="2" fillId="0" borderId="44" xfId="0" applyNumberFormat="1" applyFont="1" applyFill="1" applyBorder="1" applyAlignment="1" applyProtection="1">
      <alignment vertical="top"/>
    </xf>
    <xf numFmtId="0" fontId="1" fillId="0" borderId="0" xfId="4" applyFont="1" applyFill="1" applyBorder="1" applyAlignment="1" applyProtection="1"/>
    <xf numFmtId="3" fontId="1" fillId="0" borderId="0" xfId="0" applyNumberFormat="1" applyFont="1" applyFill="1" applyBorder="1" applyAlignment="1" applyProtection="1">
      <alignment horizontal="right" vertical="top" indent="1"/>
    </xf>
    <xf numFmtId="3" fontId="1" fillId="0" borderId="0" xfId="0" applyNumberFormat="1" applyFont="1" applyFill="1" applyBorder="1" applyAlignment="1" applyProtection="1">
      <alignment horizontal="right" vertical="top" indent="1"/>
      <protection locked="0"/>
    </xf>
    <xf numFmtId="49" fontId="48" fillId="3" borderId="38" xfId="4" applyNumberFormat="1" applyFont="1" applyFill="1" applyBorder="1" applyAlignment="1" applyProtection="1">
      <alignment horizontal="left" indent="1"/>
    </xf>
    <xf numFmtId="3" fontId="48" fillId="3" borderId="0" xfId="0" applyNumberFormat="1" applyFont="1" applyFill="1" applyBorder="1" applyAlignment="1" applyProtection="1">
      <alignment horizontal="right" vertical="top" indent="1"/>
    </xf>
    <xf numFmtId="3" fontId="48" fillId="3" borderId="4" xfId="0" applyNumberFormat="1" applyFont="1" applyFill="1" applyBorder="1" applyAlignment="1" applyProtection="1">
      <alignment horizontal="right" vertical="top" indent="1"/>
    </xf>
    <xf numFmtId="3" fontId="48" fillId="3" borderId="5" xfId="0" applyNumberFormat="1" applyFont="1" applyFill="1" applyBorder="1" applyAlignment="1" applyProtection="1">
      <alignment horizontal="right" vertical="top" indent="1"/>
    </xf>
    <xf numFmtId="49" fontId="33" fillId="3" borderId="5" xfId="0" applyNumberFormat="1" applyFont="1" applyFill="1" applyBorder="1" applyAlignment="1" applyProtection="1">
      <alignment horizontal="center" vertical="top"/>
    </xf>
    <xf numFmtId="3" fontId="48" fillId="3" borderId="10" xfId="0" applyNumberFormat="1" applyFont="1" applyFill="1" applyBorder="1" applyAlignment="1" applyProtection="1">
      <alignment horizontal="right" vertical="top" indent="1"/>
    </xf>
    <xf numFmtId="49" fontId="33" fillId="3" borderId="38" xfId="0" applyNumberFormat="1" applyFont="1" applyFill="1" applyBorder="1" applyAlignment="1" applyProtection="1">
      <alignment horizontal="center" vertical="top"/>
    </xf>
    <xf numFmtId="49" fontId="30" fillId="0" borderId="41" xfId="0" applyNumberFormat="1" applyFont="1" applyFill="1" applyBorder="1" applyAlignment="1" applyProtection="1">
      <alignment horizontal="center" vertical="top"/>
      <protection locked="0"/>
    </xf>
    <xf numFmtId="49" fontId="30" fillId="0" borderId="38" xfId="0" applyNumberFormat="1" applyFont="1" applyFill="1" applyBorder="1" applyAlignment="1" applyProtection="1">
      <alignment horizontal="center" vertical="top"/>
      <protection locked="0"/>
    </xf>
    <xf numFmtId="49" fontId="30" fillId="0" borderId="41" xfId="0" applyNumberFormat="1" applyFont="1" applyFill="1" applyBorder="1" applyAlignment="1" applyProtection="1">
      <alignment horizontal="center" vertical="top"/>
    </xf>
    <xf numFmtId="49" fontId="30" fillId="0" borderId="49" xfId="0" applyNumberFormat="1" applyFont="1" applyFill="1" applyBorder="1" applyAlignment="1" applyProtection="1">
      <alignment horizontal="center" vertical="center"/>
    </xf>
    <xf numFmtId="49" fontId="30" fillId="0" borderId="52" xfId="0" applyNumberFormat="1" applyFont="1" applyFill="1" applyBorder="1" applyAlignment="1" applyProtection="1">
      <alignment horizontal="center" vertical="top"/>
      <protection locked="0"/>
    </xf>
    <xf numFmtId="49" fontId="30" fillId="0" borderId="44" xfId="0" applyNumberFormat="1" applyFont="1" applyFill="1" applyBorder="1" applyAlignment="1" applyProtection="1">
      <alignment horizontal="center" vertical="top"/>
    </xf>
    <xf numFmtId="0" fontId="39" fillId="0" borderId="0" xfId="0" applyFont="1" applyFill="1" applyAlignment="1" applyProtection="1">
      <alignment horizontal="left" vertical="top" indent="1"/>
    </xf>
    <xf numFmtId="0" fontId="30" fillId="0" borderId="0" xfId="0" applyFont="1" applyFill="1" applyAlignment="1" applyProtection="1">
      <alignment horizontal="left" vertical="top" indent="1"/>
    </xf>
    <xf numFmtId="3" fontId="30" fillId="0" borderId="0" xfId="0" applyNumberFormat="1" applyFont="1" applyFill="1" applyBorder="1" applyAlignment="1" applyProtection="1">
      <alignment horizontal="left" vertical="top" indent="1"/>
    </xf>
    <xf numFmtId="49" fontId="30" fillId="0" borderId="38" xfId="4" applyNumberFormat="1" applyFont="1" applyFill="1" applyBorder="1" applyAlignment="1" applyProtection="1">
      <alignment horizontal="left" vertical="top" indent="1"/>
    </xf>
    <xf numFmtId="49" fontId="30" fillId="0" borderId="38" xfId="0" applyNumberFormat="1" applyFont="1" applyFill="1" applyBorder="1" applyAlignment="1" applyProtection="1">
      <alignment horizontal="left" vertical="top" indent="1"/>
    </xf>
    <xf numFmtId="49" fontId="30" fillId="0" borderId="38" xfId="4" applyNumberFormat="1" applyFont="1" applyFill="1" applyBorder="1" applyAlignment="1" applyProtection="1">
      <alignment horizontal="left" vertical="top" indent="1"/>
      <protection locked="0"/>
    </xf>
    <xf numFmtId="49" fontId="30" fillId="0" borderId="0" xfId="0" applyNumberFormat="1" applyFont="1" applyFill="1" applyAlignment="1" applyProtection="1">
      <alignment horizontal="left" indent="1"/>
    </xf>
    <xf numFmtId="0" fontId="39" fillId="0" borderId="0" xfId="0" applyFont="1" applyFill="1" applyBorder="1" applyAlignment="1" applyProtection="1">
      <alignment vertical="top"/>
    </xf>
    <xf numFmtId="0" fontId="30" fillId="0" borderId="0" xfId="0" applyFont="1" applyFill="1" applyBorder="1" applyAlignment="1" applyProtection="1">
      <alignment vertical="top"/>
    </xf>
    <xf numFmtId="49" fontId="30" fillId="0" borderId="0" xfId="0" applyNumberFormat="1" applyFont="1" applyFill="1" applyBorder="1" applyAlignment="1" applyProtection="1">
      <alignment horizontal="center"/>
    </xf>
    <xf numFmtId="0" fontId="30" fillId="0" borderId="19" xfId="0" applyFont="1" applyFill="1" applyBorder="1" applyAlignment="1" applyProtection="1">
      <alignment horizontal="center" vertical="center"/>
    </xf>
    <xf numFmtId="49" fontId="47" fillId="0" borderId="19" xfId="0" applyNumberFormat="1" applyFont="1" applyFill="1" applyBorder="1" applyAlignment="1" applyProtection="1">
      <alignment horizontal="center" vertical="center"/>
    </xf>
    <xf numFmtId="49" fontId="33" fillId="0" borderId="19" xfId="0" applyNumberFormat="1" applyFont="1" applyFill="1" applyBorder="1" applyAlignment="1" applyProtection="1">
      <alignment horizontal="center" vertical="top"/>
    </xf>
    <xf numFmtId="49" fontId="30" fillId="0" borderId="19" xfId="0" applyNumberFormat="1" applyFont="1" applyFill="1" applyBorder="1" applyAlignment="1" applyProtection="1">
      <alignment horizontal="center" vertical="top"/>
      <protection locked="0"/>
    </xf>
    <xf numFmtId="49" fontId="30" fillId="0" borderId="19" xfId="0" applyNumberFormat="1" applyFont="1" applyFill="1" applyBorder="1" applyAlignment="1" applyProtection="1">
      <alignment horizontal="center" vertical="top"/>
    </xf>
    <xf numFmtId="49" fontId="33" fillId="0" borderId="19" xfId="0" applyNumberFormat="1" applyFont="1" applyFill="1" applyBorder="1" applyAlignment="1" applyProtection="1">
      <alignment horizontal="center" vertical="top"/>
      <protection locked="0"/>
    </xf>
    <xf numFmtId="3" fontId="32" fillId="0" borderId="19"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49" fontId="32" fillId="0" borderId="19" xfId="4" applyNumberFormat="1" applyFont="1" applyFill="1" applyBorder="1" applyAlignment="1" applyProtection="1">
      <alignment horizontal="center" vertical="center"/>
    </xf>
    <xf numFmtId="49" fontId="30" fillId="0" borderId="19" xfId="4" applyNumberFormat="1" applyFont="1" applyFill="1" applyBorder="1" applyAlignment="1" applyProtection="1">
      <alignment horizontal="center"/>
    </xf>
    <xf numFmtId="49" fontId="30" fillId="0" borderId="19" xfId="4" applyNumberFormat="1" applyFont="1" applyFill="1" applyBorder="1" applyAlignment="1" applyProtection="1">
      <alignment horizontal="center" vertical="top"/>
    </xf>
    <xf numFmtId="49" fontId="30" fillId="0" borderId="19" xfId="4" applyNumberFormat="1" applyFont="1" applyFill="1" applyBorder="1" applyAlignment="1" applyProtection="1">
      <alignment horizontal="center" vertical="top"/>
      <protection locked="0"/>
    </xf>
    <xf numFmtId="49" fontId="32" fillId="0" borderId="6" xfId="0" applyNumberFormat="1" applyFont="1" applyFill="1" applyBorder="1" applyAlignment="1" applyProtection="1">
      <alignment horizontal="center" vertical="center"/>
    </xf>
    <xf numFmtId="49" fontId="30" fillId="0" borderId="6" xfId="4" applyNumberFormat="1" applyFont="1" applyFill="1" applyBorder="1" applyAlignment="1" applyProtection="1">
      <alignment horizontal="center"/>
    </xf>
    <xf numFmtId="49" fontId="30" fillId="0" borderId="6" xfId="4" applyNumberFormat="1" applyFont="1" applyFill="1" applyBorder="1" applyAlignment="1" applyProtection="1">
      <alignment horizontal="center" vertical="top"/>
    </xf>
    <xf numFmtId="49" fontId="30" fillId="0" borderId="6" xfId="0" applyNumberFormat="1" applyFont="1" applyFill="1" applyBorder="1" applyAlignment="1" applyProtection="1">
      <alignment horizontal="center" vertical="top"/>
    </xf>
    <xf numFmtId="49" fontId="30" fillId="0" borderId="6" xfId="4" applyNumberFormat="1" applyFont="1" applyFill="1" applyBorder="1" applyAlignment="1" applyProtection="1">
      <alignment horizontal="center" vertical="top"/>
      <protection locked="0"/>
    </xf>
    <xf numFmtId="0" fontId="32" fillId="0" borderId="19" xfId="0" applyFont="1" applyFill="1" applyBorder="1" applyAlignment="1" applyProtection="1">
      <alignment horizontal="center" vertical="center"/>
    </xf>
    <xf numFmtId="0" fontId="30" fillId="0" borderId="19" xfId="0" quotePrefix="1" applyFont="1" applyFill="1" applyBorder="1" applyAlignment="1" applyProtection="1">
      <alignment horizontal="center" vertical="center"/>
    </xf>
    <xf numFmtId="0" fontId="30" fillId="0" borderId="43" xfId="0" applyFont="1" applyFill="1" applyBorder="1" applyAlignment="1" applyProtection="1">
      <alignment horizontal="left" vertical="center" indent="1"/>
    </xf>
    <xf numFmtId="49" fontId="30" fillId="0" borderId="41" xfId="0" applyNumberFormat="1" applyFont="1" applyFill="1" applyBorder="1" applyAlignment="1" applyProtection="1">
      <alignment horizontal="left" vertical="top" indent="1"/>
    </xf>
    <xf numFmtId="49" fontId="30" fillId="0" borderId="41" xfId="0" applyNumberFormat="1" applyFont="1" applyFill="1" applyBorder="1" applyAlignment="1" applyProtection="1">
      <alignment horizontal="left" vertical="top" indent="1"/>
      <protection locked="0"/>
    </xf>
    <xf numFmtId="0" fontId="6" fillId="0" borderId="0" xfId="0" applyFont="1" applyFill="1" applyBorder="1" applyAlignment="1" applyProtection="1"/>
    <xf numFmtId="0" fontId="11" fillId="0" borderId="0" xfId="0" applyFont="1" applyFill="1" applyBorder="1" applyProtection="1"/>
    <xf numFmtId="0" fontId="10" fillId="0" borderId="0" xfId="4" applyFont="1" applyFill="1" applyBorder="1" applyAlignment="1" applyProtection="1"/>
    <xf numFmtId="49" fontId="30" fillId="0" borderId="0" xfId="0" applyNumberFormat="1" applyFont="1" applyFill="1" applyBorder="1" applyAlignment="1" applyProtection="1">
      <alignment horizontal="center" vertical="top"/>
      <protection locked="0"/>
    </xf>
    <xf numFmtId="49" fontId="30" fillId="0" borderId="0" xfId="0" applyNumberFormat="1" applyFont="1" applyFill="1" applyBorder="1" applyAlignment="1" applyProtection="1">
      <alignment horizontal="center" vertical="top"/>
    </xf>
    <xf numFmtId="0" fontId="0" fillId="0" borderId="0" xfId="0" applyFill="1" applyBorder="1" applyProtection="1"/>
    <xf numFmtId="49" fontId="30" fillId="0" borderId="4" xfId="0" applyNumberFormat="1" applyFont="1" applyFill="1" applyBorder="1" applyAlignment="1" applyProtection="1">
      <alignment horizontal="center" vertical="top"/>
    </xf>
    <xf numFmtId="49" fontId="31" fillId="0" borderId="4" xfId="0" applyNumberFormat="1" applyFont="1" applyFill="1" applyBorder="1" applyAlignment="1" applyProtection="1">
      <alignment horizontal="center" vertical="top"/>
    </xf>
    <xf numFmtId="49" fontId="30" fillId="0" borderId="4" xfId="0" applyNumberFormat="1" applyFont="1" applyFill="1" applyBorder="1" applyAlignment="1" applyProtection="1">
      <alignment horizontal="center" vertical="top"/>
      <protection locked="0"/>
    </xf>
    <xf numFmtId="49" fontId="30" fillId="0" borderId="4" xfId="0" applyNumberFormat="1" applyFont="1" applyFill="1" applyBorder="1" applyAlignment="1" applyProtection="1">
      <alignment horizontal="center" vertical="center"/>
    </xf>
    <xf numFmtId="49" fontId="33" fillId="0" borderId="4" xfId="0" applyNumberFormat="1" applyFont="1" applyFill="1" applyBorder="1" applyAlignment="1" applyProtection="1">
      <alignment horizontal="center" vertical="top"/>
    </xf>
    <xf numFmtId="49" fontId="30" fillId="0" borderId="26" xfId="0" applyNumberFormat="1" applyFont="1" applyFill="1" applyBorder="1" applyAlignment="1" applyProtection="1">
      <alignment horizontal="center" vertical="top"/>
    </xf>
    <xf numFmtId="49" fontId="47" fillId="0" borderId="4" xfId="0" applyNumberFormat="1" applyFont="1" applyFill="1" applyBorder="1" applyAlignment="1" applyProtection="1">
      <alignment horizontal="left" vertical="center" indent="1"/>
    </xf>
    <xf numFmtId="49" fontId="33" fillId="0" borderId="4" xfId="0" applyNumberFormat="1" applyFont="1" applyFill="1" applyBorder="1" applyAlignment="1" applyProtection="1">
      <alignment horizontal="left" vertical="top" indent="1"/>
    </xf>
    <xf numFmtId="49" fontId="30" fillId="0" borderId="4" xfId="0" applyNumberFormat="1" applyFont="1" applyFill="1" applyBorder="1" applyAlignment="1" applyProtection="1">
      <alignment horizontal="left" vertical="top" indent="1"/>
      <protection locked="0"/>
    </xf>
    <xf numFmtId="49" fontId="30" fillId="0" borderId="4" xfId="4" applyNumberFormat="1" applyFont="1" applyFill="1" applyBorder="1" applyAlignment="1" applyProtection="1">
      <alignment horizontal="left" vertical="top" indent="1"/>
    </xf>
    <xf numFmtId="49" fontId="30" fillId="0" borderId="4" xfId="0" applyNumberFormat="1" applyFont="1" applyFill="1" applyBorder="1" applyAlignment="1" applyProtection="1">
      <alignment horizontal="left" vertical="top" indent="1"/>
    </xf>
    <xf numFmtId="49" fontId="30" fillId="0" borderId="26" xfId="0" applyNumberFormat="1" applyFont="1" applyFill="1" applyBorder="1" applyAlignment="1" applyProtection="1">
      <alignment horizontal="left" vertical="top" indent="1"/>
    </xf>
    <xf numFmtId="49" fontId="31" fillId="0" borderId="20" xfId="4" applyNumberFormat="1" applyFont="1" applyFill="1" applyBorder="1" applyAlignment="1">
      <alignment horizontal="center" vertical="center" wrapText="1"/>
    </xf>
    <xf numFmtId="0" fontId="30" fillId="0" borderId="20" xfId="0" applyFont="1" applyFill="1" applyBorder="1" applyAlignment="1" applyProtection="1">
      <alignment horizontal="left" vertical="center" indent="1"/>
    </xf>
    <xf numFmtId="0" fontId="30" fillId="0" borderId="4" xfId="0" applyFont="1" applyFill="1" applyBorder="1" applyAlignment="1" applyProtection="1">
      <alignment horizontal="left" vertical="top" indent="1"/>
    </xf>
    <xf numFmtId="49" fontId="30" fillId="0" borderId="4" xfId="4" applyNumberFormat="1" applyFont="1" applyFill="1" applyBorder="1" applyAlignment="1" applyProtection="1">
      <alignment horizontal="left" vertical="top" indent="1"/>
      <protection locked="0"/>
    </xf>
    <xf numFmtId="14" fontId="30" fillId="0" borderId="4" xfId="0" applyNumberFormat="1" applyFont="1" applyFill="1" applyBorder="1" applyAlignment="1" applyProtection="1">
      <alignment horizontal="left" vertical="top" indent="1"/>
    </xf>
    <xf numFmtId="0" fontId="30" fillId="0" borderId="26" xfId="0" applyFont="1" applyFill="1" applyBorder="1" applyAlignment="1" applyProtection="1">
      <alignment horizontal="left" vertical="top" indent="1"/>
    </xf>
    <xf numFmtId="49" fontId="47" fillId="0" borderId="53" xfId="0" applyNumberFormat="1" applyFont="1" applyFill="1" applyBorder="1" applyAlignment="1" applyProtection="1">
      <alignment horizontal="left" vertical="center" indent="1"/>
    </xf>
    <xf numFmtId="14" fontId="30" fillId="0" borderId="4" xfId="0" quotePrefix="1" applyNumberFormat="1" applyFont="1" applyFill="1" applyBorder="1" applyAlignment="1" applyProtection="1">
      <alignment horizontal="left" vertical="top" indent="1"/>
    </xf>
    <xf numFmtId="0" fontId="30" fillId="0" borderId="0"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49" fontId="47" fillId="0" borderId="0" xfId="0" applyNumberFormat="1" applyFont="1" applyFill="1" applyBorder="1" applyAlignment="1" applyProtection="1">
      <alignment horizontal="center" vertical="center"/>
    </xf>
    <xf numFmtId="49" fontId="33" fillId="0" borderId="0" xfId="0" applyNumberFormat="1" applyFont="1" applyFill="1" applyBorder="1" applyAlignment="1" applyProtection="1">
      <alignment horizontal="center" vertical="top"/>
    </xf>
    <xf numFmtId="49" fontId="33" fillId="0" borderId="0" xfId="0" applyNumberFormat="1" applyFont="1" applyFill="1" applyBorder="1" applyAlignment="1" applyProtection="1">
      <alignment horizontal="center" vertical="top"/>
      <protection locked="0"/>
    </xf>
    <xf numFmtId="3" fontId="32" fillId="0" borderId="0" xfId="0" applyNumberFormat="1" applyFont="1" applyFill="1" applyBorder="1" applyAlignment="1" applyProtection="1">
      <alignment horizontal="center" vertical="center"/>
    </xf>
    <xf numFmtId="49" fontId="47" fillId="0" borderId="4" xfId="0" applyNumberFormat="1" applyFont="1" applyFill="1" applyBorder="1" applyAlignment="1" applyProtection="1">
      <alignment horizontal="center" vertical="center"/>
    </xf>
    <xf numFmtId="49" fontId="33" fillId="0" borderId="4" xfId="0" applyNumberFormat="1" applyFont="1" applyFill="1" applyBorder="1" applyAlignment="1" applyProtection="1">
      <alignment horizontal="center" vertical="top"/>
      <protection locked="0"/>
    </xf>
    <xf numFmtId="3" fontId="32" fillId="0" borderId="2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20" xfId="0" applyNumberFormat="1" applyFont="1" applyFill="1" applyBorder="1" applyAlignment="1" applyProtection="1">
      <alignment horizontal="center" vertical="center"/>
    </xf>
    <xf numFmtId="49" fontId="32" fillId="0" borderId="0" xfId="4" applyNumberFormat="1" applyFont="1" applyFill="1" applyBorder="1" applyAlignment="1" applyProtection="1">
      <alignment horizontal="center" vertical="center"/>
    </xf>
    <xf numFmtId="49" fontId="30" fillId="0" borderId="0" xfId="4" applyNumberFormat="1" applyFont="1" applyFill="1" applyBorder="1" applyAlignment="1" applyProtection="1">
      <alignment horizontal="center"/>
    </xf>
    <xf numFmtId="49" fontId="30" fillId="0" borderId="0" xfId="4" applyNumberFormat="1" applyFont="1" applyFill="1" applyBorder="1" applyAlignment="1" applyProtection="1">
      <alignment horizontal="center" vertical="top"/>
    </xf>
    <xf numFmtId="49" fontId="30" fillId="0" borderId="0" xfId="4" applyNumberFormat="1" applyFont="1" applyFill="1" applyBorder="1" applyAlignment="1" applyProtection="1">
      <alignment horizontal="center" vertical="top"/>
      <protection locked="0"/>
    </xf>
    <xf numFmtId="49" fontId="32" fillId="0" borderId="53" xfId="4" applyNumberFormat="1" applyFont="1" applyFill="1" applyBorder="1" applyAlignment="1" applyProtection="1">
      <alignment horizontal="center" vertical="center"/>
    </xf>
    <xf numFmtId="49" fontId="30" fillId="0" borderId="4" xfId="4" applyNumberFormat="1" applyFont="1" applyFill="1" applyBorder="1" applyAlignment="1" applyProtection="1">
      <alignment horizontal="center"/>
    </xf>
    <xf numFmtId="49" fontId="30" fillId="0" borderId="4" xfId="4" applyNumberFormat="1" applyFont="1" applyFill="1" applyBorder="1" applyAlignment="1" applyProtection="1">
      <alignment horizontal="center" vertical="top"/>
    </xf>
    <xf numFmtId="49" fontId="30" fillId="0" borderId="4" xfId="4" applyNumberFormat="1" applyFont="1" applyFill="1" applyBorder="1" applyAlignment="1" applyProtection="1">
      <alignment horizontal="center" vertical="top"/>
      <protection locked="0"/>
    </xf>
    <xf numFmtId="49" fontId="32" fillId="0" borderId="0" xfId="0" applyNumberFormat="1" applyFont="1" applyFill="1" applyBorder="1" applyAlignment="1" applyProtection="1">
      <alignment horizontal="center" vertical="center"/>
    </xf>
    <xf numFmtId="49" fontId="32" fillId="0" borderId="53" xfId="0" applyNumberFormat="1" applyFont="1" applyFill="1" applyBorder="1" applyAlignment="1" applyProtection="1">
      <alignment horizontal="center" vertical="center"/>
    </xf>
    <xf numFmtId="49" fontId="32" fillId="0" borderId="26" xfId="0"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0" xfId="0" applyFont="1" applyFill="1" applyBorder="1" applyAlignment="1" applyProtection="1">
      <alignment horizontal="center" vertical="center"/>
    </xf>
    <xf numFmtId="49" fontId="47" fillId="0" borderId="53" xfId="0" applyNumberFormat="1" applyFont="1" applyFill="1" applyBorder="1" applyAlignment="1" applyProtection="1">
      <alignment horizontal="center" vertical="center"/>
    </xf>
    <xf numFmtId="0" fontId="30" fillId="0" borderId="0" xfId="0" quotePrefix="1" applyFont="1" applyFill="1" applyBorder="1" applyAlignment="1" applyProtection="1">
      <alignment horizontal="center" vertical="center"/>
    </xf>
    <xf numFmtId="0" fontId="30" fillId="0" borderId="20" xfId="0" quotePrefix="1" applyFont="1" applyFill="1" applyBorder="1" applyAlignment="1" applyProtection="1">
      <alignment horizontal="center" vertical="center"/>
    </xf>
    <xf numFmtId="0" fontId="30" fillId="0" borderId="20" xfId="0" quotePrefix="1" applyFont="1" applyFill="1" applyBorder="1" applyAlignment="1" applyProtection="1">
      <alignment horizontal="left" vertical="center" indent="1"/>
    </xf>
    <xf numFmtId="3" fontId="32" fillId="0" borderId="20" xfId="0" applyNumberFormat="1" applyFont="1" applyFill="1" applyBorder="1" applyAlignment="1" applyProtection="1">
      <alignment horizontal="left" vertical="center" indent="1"/>
    </xf>
    <xf numFmtId="0" fontId="32" fillId="0" borderId="20" xfId="0" applyFont="1" applyFill="1" applyBorder="1" applyAlignment="1" applyProtection="1">
      <alignment horizontal="left" vertical="center" indent="1"/>
    </xf>
    <xf numFmtId="49" fontId="32" fillId="0" borderId="20" xfId="0" applyNumberFormat="1" applyFont="1" applyFill="1" applyBorder="1" applyAlignment="1" applyProtection="1">
      <alignment horizontal="left" vertical="center" indent="1"/>
    </xf>
    <xf numFmtId="49" fontId="32" fillId="0" borderId="53" xfId="0" applyNumberFormat="1" applyFont="1" applyFill="1" applyBorder="1" applyAlignment="1" applyProtection="1">
      <alignment horizontal="left" vertical="center" indent="1"/>
    </xf>
    <xf numFmtId="49" fontId="30" fillId="0" borderId="4" xfId="4" applyNumberFormat="1" applyFont="1" applyFill="1" applyBorder="1" applyAlignment="1" applyProtection="1">
      <alignment horizontal="left" indent="1"/>
    </xf>
    <xf numFmtId="49" fontId="30" fillId="0" borderId="20" xfId="0" applyNumberFormat="1" applyFont="1" applyFill="1" applyBorder="1" applyAlignment="1" applyProtection="1">
      <alignment horizontal="left" vertical="center" indent="1"/>
    </xf>
    <xf numFmtId="49" fontId="32" fillId="0" borderId="53" xfId="4" applyNumberFormat="1" applyFont="1" applyFill="1" applyBorder="1" applyAlignment="1" applyProtection="1">
      <alignment horizontal="left" vertical="center" indent="1"/>
    </xf>
    <xf numFmtId="49" fontId="33" fillId="0" borderId="4" xfId="0" applyNumberFormat="1" applyFont="1" applyFill="1" applyBorder="1" applyAlignment="1" applyProtection="1">
      <alignment horizontal="left" vertical="top" indent="1"/>
      <protection locked="0"/>
    </xf>
    <xf numFmtId="0" fontId="1" fillId="0" borderId="0" xfId="0" applyFont="1"/>
    <xf numFmtId="0" fontId="50" fillId="0" borderId="0" xfId="0" applyFont="1" applyAlignment="1">
      <alignment horizontal="center"/>
    </xf>
    <xf numFmtId="0" fontId="50" fillId="0" borderId="0" xfId="0" applyFont="1"/>
    <xf numFmtId="3" fontId="6" fillId="2" borderId="27" xfId="0" applyNumberFormat="1" applyFont="1" applyFill="1" applyBorder="1" applyAlignment="1" applyProtection="1">
      <alignment horizontal="right" vertical="center"/>
    </xf>
    <xf numFmtId="3" fontId="6" fillId="2" borderId="27" xfId="3" applyNumberFormat="1" applyFont="1" applyFill="1" applyBorder="1" applyAlignment="1" applyProtection="1">
      <alignment horizontal="right" vertical="center"/>
    </xf>
    <xf numFmtId="3" fontId="6" fillId="2" borderId="28" xfId="3" applyNumberFormat="1" applyFont="1" applyFill="1" applyBorder="1" applyAlignment="1" applyProtection="1">
      <alignment horizontal="right" vertical="center"/>
    </xf>
    <xf numFmtId="3" fontId="6" fillId="0" borderId="4" xfId="0" applyNumberFormat="1" applyFont="1" applyFill="1" applyBorder="1" applyAlignment="1" applyProtection="1">
      <alignment horizontal="right" vertical="center"/>
    </xf>
    <xf numFmtId="3" fontId="6" fillId="0" borderId="4" xfId="3" applyNumberFormat="1" applyFont="1" applyFill="1" applyBorder="1" applyAlignment="1" applyProtection="1">
      <alignment horizontal="right" vertical="center"/>
    </xf>
    <xf numFmtId="3" fontId="6" fillId="0" borderId="5" xfId="3" applyNumberFormat="1" applyFont="1" applyFill="1" applyBorder="1" applyAlignment="1" applyProtection="1">
      <alignment horizontal="right" vertical="center"/>
    </xf>
    <xf numFmtId="3" fontId="1" fillId="0" borderId="30" xfId="0" applyNumberFormat="1" applyFont="1" applyFill="1" applyBorder="1" applyAlignment="1" applyProtection="1">
      <alignment horizontal="right" vertical="center"/>
      <protection locked="0"/>
    </xf>
    <xf numFmtId="3" fontId="1" fillId="0" borderId="8" xfId="0" applyNumberFormat="1" applyFont="1" applyFill="1" applyBorder="1" applyAlignment="1" applyProtection="1">
      <alignment horizontal="right" vertical="center"/>
      <protection locked="0"/>
    </xf>
    <xf numFmtId="3" fontId="1" fillId="0" borderId="9"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4" xfId="4" applyNumberFormat="1" applyFont="1" applyFill="1" applyBorder="1" applyAlignment="1" applyProtection="1">
      <alignment horizontal="right" indent="1"/>
      <protection locked="0"/>
    </xf>
    <xf numFmtId="3" fontId="1" fillId="0" borderId="5" xfId="4" applyNumberFormat="1" applyFont="1" applyFill="1" applyBorder="1" applyAlignment="1" applyProtection="1">
      <alignment horizontal="right" indent="1"/>
      <protection locked="0"/>
    </xf>
    <xf numFmtId="3" fontId="2" fillId="0" borderId="4" xfId="4" applyNumberFormat="1" applyFont="1" applyFill="1" applyBorder="1" applyAlignment="1" applyProtection="1">
      <alignment horizontal="right" indent="3"/>
      <protection locked="0"/>
    </xf>
    <xf numFmtId="3" fontId="2" fillId="0" borderId="5" xfId="4" applyNumberFormat="1" applyFont="1" applyFill="1" applyBorder="1" applyAlignment="1" applyProtection="1">
      <alignment horizontal="right" indent="3"/>
      <protection locked="0"/>
    </xf>
    <xf numFmtId="0" fontId="2" fillId="0" borderId="6" xfId="4" applyFont="1" applyFill="1" applyBorder="1" applyAlignment="1">
      <alignment horizontal="left" indent="3"/>
    </xf>
    <xf numFmtId="0" fontId="2" fillId="0" borderId="6" xfId="0" applyFont="1" applyFill="1" applyBorder="1" applyAlignment="1" applyProtection="1">
      <alignment horizontal="left" vertical="top" indent="1"/>
    </xf>
    <xf numFmtId="0" fontId="2" fillId="0" borderId="4" xfId="0" applyFont="1" applyFill="1" applyBorder="1" applyAlignment="1" applyProtection="1">
      <alignment horizontal="centerContinuous" vertical="center"/>
    </xf>
    <xf numFmtId="0" fontId="2" fillId="0" borderId="11" xfId="0" applyFont="1" applyFill="1" applyBorder="1" applyAlignment="1" applyProtection="1">
      <alignment horizontal="centerContinuous" vertical="center"/>
    </xf>
    <xf numFmtId="0" fontId="2" fillId="0" borderId="6" xfId="0" applyFont="1" applyFill="1" applyBorder="1" applyAlignment="1" applyProtection="1">
      <alignment horizontal="left" vertical="top" indent="3"/>
    </xf>
    <xf numFmtId="3" fontId="2" fillId="0" borderId="4" xfId="0" applyNumberFormat="1" applyFont="1" applyFill="1" applyBorder="1" applyAlignment="1" applyProtection="1">
      <alignment horizontal="right" vertical="top" indent="3"/>
      <protection locked="0"/>
    </xf>
    <xf numFmtId="3" fontId="2" fillId="0" borderId="5" xfId="0" applyNumberFormat="1" applyFont="1" applyFill="1" applyBorder="1" applyAlignment="1" applyProtection="1">
      <alignment horizontal="right" vertical="top" indent="3"/>
      <protection locked="0"/>
    </xf>
    <xf numFmtId="0" fontId="2" fillId="0" borderId="6" xfId="0" applyFont="1" applyFill="1" applyBorder="1" applyAlignment="1" applyProtection="1">
      <alignment horizontal="left" vertical="top"/>
    </xf>
    <xf numFmtId="3" fontId="1" fillId="0" borderId="13" xfId="0" applyNumberFormat="1" applyFont="1" applyFill="1" applyBorder="1" applyAlignment="1" applyProtection="1">
      <alignment horizontal="right" vertical="top" indent="1"/>
      <protection locked="0"/>
    </xf>
    <xf numFmtId="3" fontId="1" fillId="0" borderId="13" xfId="0" applyNumberFormat="1" applyFont="1" applyFill="1" applyBorder="1" applyAlignment="1" applyProtection="1">
      <alignment horizontal="right" vertical="top" indent="1"/>
    </xf>
    <xf numFmtId="3" fontId="2" fillId="0" borderId="36" xfId="0" applyNumberFormat="1" applyFont="1" applyFill="1" applyBorder="1" applyAlignment="1" applyProtection="1">
      <alignment vertical="top"/>
    </xf>
    <xf numFmtId="3" fontId="2" fillId="0" borderId="15" xfId="0" applyNumberFormat="1" applyFont="1" applyFill="1" applyBorder="1" applyAlignment="1" applyProtection="1">
      <alignment vertical="top"/>
    </xf>
    <xf numFmtId="0" fontId="1" fillId="0" borderId="0" xfId="0" applyFont="1" applyFill="1" applyBorder="1" applyAlignment="1" applyProtection="1">
      <alignment horizontal="left" vertical="top"/>
    </xf>
    <xf numFmtId="3" fontId="1" fillId="0" borderId="0" xfId="0" applyNumberFormat="1" applyFont="1" applyFill="1" applyBorder="1" applyAlignment="1" applyProtection="1">
      <alignment horizontal="right" vertical="top"/>
    </xf>
    <xf numFmtId="0" fontId="1" fillId="0" borderId="0" xfId="0" applyFont="1" applyFill="1" applyBorder="1" applyProtection="1"/>
    <xf numFmtId="0" fontId="1" fillId="0" borderId="0" xfId="0" applyFont="1" applyFill="1"/>
    <xf numFmtId="0" fontId="1" fillId="0" borderId="0" xfId="0" applyFont="1" applyFill="1" applyAlignment="1" applyProtection="1">
      <alignment horizontal="left" vertical="top"/>
    </xf>
    <xf numFmtId="49" fontId="1" fillId="0" borderId="0" xfId="0" applyNumberFormat="1" applyFont="1" applyFill="1" applyAlignment="1" applyProtection="1">
      <alignment horizontal="left" vertical="top"/>
    </xf>
    <xf numFmtId="0" fontId="12" fillId="0" borderId="2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49" fontId="6" fillId="0" borderId="38" xfId="0" applyNumberFormat="1" applyFont="1" applyFill="1" applyBorder="1" applyAlignment="1" applyProtection="1">
      <alignment horizontal="left" vertical="top" wrapText="1"/>
    </xf>
    <xf numFmtId="0" fontId="8" fillId="0" borderId="0" xfId="0" applyFont="1" applyFill="1" applyAlignment="1" applyProtection="1">
      <alignment vertical="center" wrapText="1"/>
    </xf>
    <xf numFmtId="0" fontId="51" fillId="0" borderId="19" xfId="0" applyFont="1" applyFill="1" applyBorder="1" applyAlignment="1" applyProtection="1">
      <alignment horizontal="center" vertical="center"/>
    </xf>
    <xf numFmtId="49" fontId="28" fillId="0" borderId="43" xfId="0" applyNumberFormat="1" applyFont="1" applyFill="1" applyBorder="1" applyAlignment="1" applyProtection="1">
      <alignment horizontal="left" vertical="center"/>
    </xf>
    <xf numFmtId="49" fontId="22" fillId="0" borderId="38" xfId="0" applyNumberFormat="1" applyFont="1" applyFill="1" applyBorder="1" applyAlignment="1" applyProtection="1">
      <alignment horizontal="center" vertical="center"/>
    </xf>
    <xf numFmtId="3" fontId="22" fillId="0" borderId="10" xfId="0" applyNumberFormat="1" applyFont="1" applyFill="1" applyBorder="1" applyAlignment="1" applyProtection="1">
      <alignment vertical="center"/>
    </xf>
    <xf numFmtId="3" fontId="22" fillId="0" borderId="4" xfId="0" applyNumberFormat="1" applyFont="1" applyFill="1" applyBorder="1" applyAlignment="1" applyProtection="1">
      <alignment vertical="center"/>
    </xf>
    <xf numFmtId="3" fontId="22" fillId="0" borderId="5" xfId="0" applyNumberFormat="1" applyFont="1" applyFill="1" applyBorder="1" applyAlignment="1" applyProtection="1">
      <alignment vertical="center"/>
    </xf>
    <xf numFmtId="49" fontId="1" fillId="0" borderId="41" xfId="0" applyNumberFormat="1" applyFont="1" applyFill="1" applyBorder="1" applyAlignment="1" applyProtection="1">
      <alignment horizontal="left" vertical="top"/>
    </xf>
    <xf numFmtId="3" fontId="1" fillId="0" borderId="46" xfId="0" applyNumberFormat="1" applyFont="1" applyFill="1" applyBorder="1" applyAlignment="1" applyProtection="1">
      <alignment vertical="top"/>
    </xf>
    <xf numFmtId="3" fontId="1" fillId="0" borderId="16" xfId="0" applyNumberFormat="1" applyFont="1" applyFill="1" applyBorder="1" applyAlignment="1" applyProtection="1">
      <alignment vertical="top"/>
    </xf>
    <xf numFmtId="3" fontId="1" fillId="0" borderId="17" xfId="0" applyNumberFormat="1" applyFont="1" applyFill="1" applyBorder="1" applyAlignment="1" applyProtection="1">
      <alignment vertical="top"/>
    </xf>
    <xf numFmtId="49" fontId="52" fillId="0" borderId="19" xfId="0" applyNumberFormat="1" applyFont="1" applyFill="1" applyBorder="1" applyAlignment="1" applyProtection="1">
      <alignment horizontal="center" vertical="top"/>
    </xf>
    <xf numFmtId="49" fontId="52" fillId="0" borderId="0" xfId="0" applyNumberFormat="1" applyFont="1" applyFill="1" applyBorder="1" applyAlignment="1" applyProtection="1">
      <alignment horizontal="center" vertical="top"/>
    </xf>
    <xf numFmtId="49" fontId="52" fillId="0" borderId="26" xfId="0" applyNumberFormat="1" applyFont="1" applyFill="1" applyBorder="1" applyAlignment="1" applyProtection="1">
      <alignment horizontal="left" vertical="top" indent="1"/>
    </xf>
    <xf numFmtId="3" fontId="1" fillId="0" borderId="10" xfId="0" applyNumberFormat="1" applyFont="1" applyFill="1" applyBorder="1" applyAlignment="1" applyProtection="1">
      <alignment vertical="top"/>
    </xf>
    <xf numFmtId="3" fontId="1" fillId="0" borderId="4" xfId="0" applyNumberFormat="1" applyFont="1" applyFill="1" applyBorder="1" applyAlignment="1" applyProtection="1">
      <alignment vertical="top"/>
    </xf>
    <xf numFmtId="3" fontId="1" fillId="0" borderId="5" xfId="0" applyNumberFormat="1" applyFont="1" applyFill="1" applyBorder="1" applyAlignment="1" applyProtection="1">
      <alignment vertical="top"/>
    </xf>
    <xf numFmtId="3" fontId="22" fillId="0" borderId="0" xfId="0" applyNumberFormat="1" applyFont="1" applyFill="1" applyBorder="1" applyAlignment="1" applyProtection="1">
      <alignment vertical="center"/>
    </xf>
    <xf numFmtId="49" fontId="6" fillId="0" borderId="41" xfId="0" applyNumberFormat="1" applyFont="1" applyFill="1" applyBorder="1" applyAlignment="1" applyProtection="1">
      <alignment horizontal="left" vertical="top" indent="1"/>
    </xf>
    <xf numFmtId="3" fontId="1" fillId="0" borderId="44" xfId="0" applyNumberFormat="1" applyFont="1" applyFill="1" applyBorder="1" applyAlignment="1" applyProtection="1">
      <alignment vertical="top"/>
    </xf>
    <xf numFmtId="3" fontId="1" fillId="0" borderId="29" xfId="0" applyNumberFormat="1" applyFont="1" applyFill="1" applyBorder="1" applyAlignment="1" applyProtection="1">
      <alignment vertical="top"/>
    </xf>
    <xf numFmtId="49" fontId="6" fillId="0" borderId="38" xfId="0" applyNumberFormat="1" applyFont="1" applyFill="1" applyBorder="1" applyAlignment="1" applyProtection="1">
      <alignment horizontal="left" vertical="top" indent="1"/>
    </xf>
    <xf numFmtId="3" fontId="1" fillId="0" borderId="11" xfId="0" applyNumberFormat="1" applyFont="1" applyFill="1" applyBorder="1" applyAlignment="1" applyProtection="1">
      <alignment vertical="top"/>
    </xf>
    <xf numFmtId="49" fontId="28" fillId="0" borderId="49" xfId="0" applyNumberFormat="1" applyFont="1" applyFill="1" applyBorder="1" applyAlignment="1" applyProtection="1">
      <alignment horizontal="left" vertical="center"/>
    </xf>
    <xf numFmtId="0" fontId="11" fillId="0" borderId="54"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3" fontId="22" fillId="0" borderId="10" xfId="0" applyNumberFormat="1" applyFont="1" applyFill="1" applyBorder="1" applyAlignment="1" applyProtection="1">
      <alignment horizontal="center" vertical="center" wrapText="1"/>
    </xf>
    <xf numFmtId="3" fontId="22" fillId="0" borderId="11" xfId="0" applyNumberFormat="1"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3" fontId="1" fillId="0" borderId="4" xfId="0" applyNumberFormat="1" applyFont="1" applyFill="1" applyBorder="1" applyAlignment="1" applyProtection="1">
      <alignment horizontal="right"/>
    </xf>
    <xf numFmtId="0" fontId="6" fillId="0" borderId="34"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53" fillId="0" borderId="0" xfId="0" applyFont="1" applyFill="1" applyProtection="1"/>
    <xf numFmtId="0" fontId="53" fillId="0" borderId="0" xfId="1" applyFont="1" applyFill="1" applyAlignment="1" applyProtection="1"/>
    <xf numFmtId="0" fontId="2" fillId="0" borderId="0" xfId="0" applyFont="1" applyFill="1" applyAlignment="1" applyProtection="1">
      <alignment vertical="top" wrapText="1"/>
    </xf>
    <xf numFmtId="49" fontId="2" fillId="0" borderId="0" xfId="0" applyNumberFormat="1" applyFont="1" applyFill="1" applyAlignment="1" applyProtection="1">
      <alignment vertical="top" wrapText="1"/>
    </xf>
    <xf numFmtId="49" fontId="53" fillId="0" borderId="0" xfId="1" applyNumberFormat="1" applyFont="1" applyFill="1" applyAlignment="1" applyProtection="1"/>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28" fillId="0" borderId="0" xfId="0" applyFont="1" applyFill="1" applyProtection="1"/>
    <xf numFmtId="3" fontId="6" fillId="0" borderId="10" xfId="0" applyNumberFormat="1" applyFont="1" applyFill="1" applyBorder="1" applyAlignment="1" applyProtection="1"/>
    <xf numFmtId="3" fontId="6" fillId="0" borderId="19" xfId="0" applyNumberFormat="1" applyFont="1" applyFill="1" applyBorder="1" applyAlignment="1" applyProtection="1"/>
    <xf numFmtId="3" fontId="1" fillId="0" borderId="19" xfId="0" applyNumberFormat="1" applyFont="1" applyFill="1" applyBorder="1" applyAlignment="1" applyProtection="1">
      <alignment horizontal="right" vertical="top" indent="1"/>
      <protection locked="0"/>
    </xf>
    <xf numFmtId="3" fontId="1" fillId="0" borderId="19" xfId="0" applyNumberFormat="1" applyFont="1" applyFill="1" applyBorder="1" applyAlignment="1" applyProtection="1">
      <alignment horizontal="right" vertical="top" indent="1"/>
    </xf>
    <xf numFmtId="3" fontId="10" fillId="0" borderId="19" xfId="4" applyNumberFormat="1" applyFont="1" applyFill="1" applyBorder="1" applyAlignment="1" applyProtection="1">
      <alignment horizontal="right" indent="2"/>
      <protection locked="0"/>
    </xf>
    <xf numFmtId="3" fontId="2" fillId="0" borderId="45" xfId="0" applyNumberFormat="1" applyFont="1" applyFill="1" applyBorder="1" applyAlignment="1" applyProtection="1">
      <alignment vertical="top"/>
    </xf>
    <xf numFmtId="3" fontId="6" fillId="0" borderId="38" xfId="0" applyNumberFormat="1" applyFont="1" applyFill="1" applyBorder="1" applyAlignment="1" applyProtection="1"/>
    <xf numFmtId="3" fontId="1" fillId="0" borderId="38" xfId="0" applyNumberFormat="1" applyFont="1" applyFill="1" applyBorder="1" applyAlignment="1" applyProtection="1">
      <alignment horizontal="right" vertical="top" indent="1"/>
      <protection locked="0"/>
    </xf>
    <xf numFmtId="3" fontId="1" fillId="0" borderId="38" xfId="0" applyNumberFormat="1" applyFont="1" applyFill="1" applyBorder="1" applyAlignment="1" applyProtection="1">
      <alignment horizontal="right" vertical="top" indent="1"/>
    </xf>
    <xf numFmtId="3" fontId="10" fillId="0" borderId="38" xfId="4" applyNumberFormat="1" applyFont="1" applyFill="1" applyBorder="1" applyAlignment="1" applyProtection="1">
      <alignment horizontal="right" indent="2"/>
      <protection locked="0"/>
    </xf>
    <xf numFmtId="3" fontId="2" fillId="0" borderId="41" xfId="0" applyNumberFormat="1" applyFont="1" applyFill="1" applyBorder="1" applyAlignment="1" applyProtection="1">
      <alignment vertical="top"/>
    </xf>
    <xf numFmtId="0" fontId="11" fillId="0" borderId="37" xfId="0" applyNumberFormat="1" applyFont="1" applyFill="1" applyBorder="1" applyAlignment="1" applyProtection="1">
      <alignment horizontal="center" vertical="center" wrapText="1"/>
    </xf>
    <xf numFmtId="0" fontId="11" fillId="0" borderId="31" xfId="0" applyNumberFormat="1" applyFont="1" applyFill="1" applyBorder="1" applyAlignment="1" applyProtection="1">
      <alignment horizontal="center" vertical="center" wrapText="1"/>
    </xf>
    <xf numFmtId="0" fontId="11" fillId="0" borderId="55" xfId="0" applyNumberFormat="1" applyFont="1" applyFill="1" applyBorder="1" applyAlignment="1" applyProtection="1">
      <alignment horizontal="center" vertical="center" wrapText="1"/>
    </xf>
    <xf numFmtId="0" fontId="11" fillId="0" borderId="56" xfId="0" applyNumberFormat="1" applyFont="1" applyFill="1" applyBorder="1" applyAlignment="1" applyProtection="1">
      <alignment horizontal="center" vertical="center" wrapText="1"/>
    </xf>
    <xf numFmtId="49" fontId="30" fillId="0" borderId="38" xfId="4" applyNumberFormat="1" applyFont="1" applyFill="1" applyBorder="1" applyAlignment="1" applyProtection="1">
      <alignment horizontal="left"/>
    </xf>
    <xf numFmtId="0" fontId="1" fillId="0" borderId="38" xfId="0" applyFont="1" applyFill="1" applyBorder="1" applyAlignment="1" applyProtection="1">
      <alignment horizontal="left" vertical="center" wrapText="1" indent="2"/>
    </xf>
    <xf numFmtId="3" fontId="1" fillId="0" borderId="17" xfId="0" applyNumberFormat="1" applyFont="1" applyFill="1" applyBorder="1" applyAlignment="1" applyProtection="1">
      <alignment horizontal="right" vertical="center"/>
      <protection locked="0"/>
    </xf>
    <xf numFmtId="0" fontId="8" fillId="0" borderId="49" xfId="0" applyFont="1" applyFill="1" applyBorder="1" applyAlignment="1" applyProtection="1">
      <alignment horizontal="left" vertical="center" wrapText="1"/>
    </xf>
    <xf numFmtId="0" fontId="7" fillId="0" borderId="38" xfId="0" applyFont="1" applyFill="1" applyBorder="1" applyAlignment="1" applyProtection="1">
      <alignment horizontal="left" vertical="top" indent="1"/>
    </xf>
    <xf numFmtId="3" fontId="2" fillId="0" borderId="13" xfId="0" applyNumberFormat="1" applyFont="1" applyFill="1" applyBorder="1" applyAlignment="1" applyProtection="1">
      <alignment vertical="top"/>
    </xf>
    <xf numFmtId="3" fontId="2" fillId="0" borderId="19" xfId="0" applyNumberFormat="1" applyFont="1" applyFill="1" applyBorder="1" applyAlignment="1" applyProtection="1">
      <alignment vertical="top"/>
    </xf>
    <xf numFmtId="3" fontId="2" fillId="0" borderId="38" xfId="0" applyNumberFormat="1" applyFont="1" applyFill="1" applyBorder="1" applyAlignment="1" applyProtection="1">
      <alignment vertical="top"/>
    </xf>
    <xf numFmtId="3" fontId="2" fillId="0" borderId="6" xfId="0" applyNumberFormat="1" applyFont="1" applyFill="1" applyBorder="1" applyAlignment="1" applyProtection="1">
      <alignment vertical="top"/>
    </xf>
    <xf numFmtId="49" fontId="30" fillId="0" borderId="38" xfId="0" applyNumberFormat="1" applyFont="1" applyFill="1" applyBorder="1" applyAlignment="1" applyProtection="1">
      <alignment horizontal="left" vertical="top" indent="1"/>
      <protection locked="0"/>
    </xf>
    <xf numFmtId="0" fontId="7" fillId="0" borderId="0" xfId="0" applyFont="1" applyFill="1" applyBorder="1" applyAlignment="1" applyProtection="1">
      <alignment wrapText="1"/>
    </xf>
    <xf numFmtId="0" fontId="44" fillId="0" borderId="38" xfId="0" applyFont="1" applyFill="1" applyBorder="1" applyAlignment="1" applyProtection="1">
      <alignment horizontal="center"/>
    </xf>
    <xf numFmtId="3" fontId="11" fillId="0" borderId="13" xfId="0" applyNumberFormat="1" applyFont="1" applyFill="1" applyBorder="1" applyAlignment="1" applyProtection="1">
      <alignment horizontal="center" wrapText="1"/>
    </xf>
    <xf numFmtId="0" fontId="11" fillId="0" borderId="5" xfId="0" applyNumberFormat="1" applyFont="1" applyFill="1" applyBorder="1" applyAlignment="1" applyProtection="1">
      <alignment horizontal="center" wrapText="1"/>
    </xf>
    <xf numFmtId="0" fontId="11" fillId="0" borderId="10" xfId="0" applyNumberFormat="1" applyFont="1" applyFill="1" applyBorder="1" applyAlignment="1" applyProtection="1">
      <alignment horizontal="center" wrapText="1"/>
    </xf>
    <xf numFmtId="0" fontId="11" fillId="0" borderId="19" xfId="0" applyNumberFormat="1" applyFont="1" applyFill="1" applyBorder="1" applyAlignment="1" applyProtection="1">
      <alignment horizontal="center" wrapText="1"/>
    </xf>
    <xf numFmtId="0" fontId="6" fillId="0" borderId="38" xfId="0" applyFont="1" applyFill="1" applyBorder="1" applyAlignment="1">
      <alignment horizontal="center" wrapText="1"/>
    </xf>
    <xf numFmtId="0" fontId="11" fillId="0" borderId="13"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11" fillId="0" borderId="5" xfId="0" applyNumberFormat="1" applyFont="1" applyFill="1" applyBorder="1" applyAlignment="1" applyProtection="1">
      <alignment horizontal="center"/>
    </xf>
    <xf numFmtId="0" fontId="6" fillId="0" borderId="0" xfId="0" applyFont="1" applyFill="1" applyBorder="1" applyAlignment="1" applyProtection="1">
      <alignment wrapText="1"/>
    </xf>
    <xf numFmtId="0" fontId="30" fillId="0" borderId="38" xfId="0" applyFont="1" applyFill="1" applyBorder="1" applyAlignment="1" applyProtection="1">
      <alignment horizontal="left"/>
    </xf>
    <xf numFmtId="0" fontId="14" fillId="0" borderId="0" xfId="5" applyFont="1" applyAlignment="1">
      <alignment horizontal="left" vertical="top" wrapText="1"/>
    </xf>
    <xf numFmtId="0" fontId="1" fillId="0" borderId="0" xfId="5"/>
    <xf numFmtId="0" fontId="14" fillId="0" borderId="0" xfId="5" applyFont="1" applyAlignment="1"/>
    <xf numFmtId="0" fontId="14" fillId="0" borderId="0" xfId="5" applyFont="1" applyAlignment="1">
      <alignment horizontal="center" vertical="top" wrapText="1"/>
    </xf>
    <xf numFmtId="0" fontId="14" fillId="0" borderId="0" xfId="5" applyFont="1" applyAlignment="1">
      <alignment horizontal="center"/>
    </xf>
    <xf numFmtId="0" fontId="53" fillId="0" borderId="0" xfId="0" applyFont="1" applyFill="1" applyAlignment="1" applyProtection="1">
      <alignment horizontal="center"/>
    </xf>
    <xf numFmtId="0" fontId="8" fillId="0" borderId="18" xfId="0" applyFont="1" applyFill="1" applyBorder="1" applyAlignment="1">
      <alignment vertical="center"/>
    </xf>
    <xf numFmtId="0" fontId="8" fillId="0" borderId="1" xfId="0" applyFont="1" applyFill="1" applyBorder="1" applyAlignment="1">
      <alignment vertical="center"/>
    </xf>
    <xf numFmtId="3" fontId="2" fillId="0" borderId="10" xfId="0" applyNumberFormat="1"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lignment horizontal="center" vertical="center" wrapText="1"/>
    </xf>
    <xf numFmtId="0" fontId="1" fillId="0" borderId="0" xfId="0" applyFont="1" applyFill="1" applyAlignment="1">
      <alignment vertical="center"/>
    </xf>
    <xf numFmtId="0" fontId="4" fillId="0" borderId="0" xfId="0" applyFont="1" applyFill="1" applyAlignment="1">
      <alignment vertical="center"/>
    </xf>
    <xf numFmtId="0" fontId="1" fillId="0" borderId="13" xfId="0" applyFont="1" applyFill="1" applyBorder="1" applyAlignment="1">
      <alignment horizontal="left" indent="1"/>
    </xf>
    <xf numFmtId="3" fontId="2" fillId="0" borderId="58" xfId="0" applyNumberFormat="1" applyFont="1" applyFill="1" applyBorder="1" applyAlignment="1" applyProtection="1">
      <alignment horizontal="center" vertical="center" wrapText="1"/>
      <protection locked="0"/>
    </xf>
    <xf numFmtId="3" fontId="2" fillId="0" borderId="27" xfId="0" applyNumberFormat="1" applyFont="1" applyFill="1" applyBorder="1" applyAlignment="1" applyProtection="1">
      <alignment horizontal="center" vertical="center" wrapText="1"/>
      <protection locked="0"/>
    </xf>
    <xf numFmtId="3" fontId="2" fillId="0" borderId="28"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 fillId="0" borderId="59" xfId="0" applyFont="1" applyFill="1" applyBorder="1" applyAlignment="1">
      <alignment horizontal="left" indent="1"/>
    </xf>
    <xf numFmtId="3" fontId="2" fillId="0" borderId="60" xfId="0" applyNumberFormat="1" applyFont="1" applyFill="1" applyBorder="1" applyAlignment="1" applyProtection="1">
      <alignment horizontal="center" vertical="center" wrapText="1"/>
      <protection locked="0"/>
    </xf>
    <xf numFmtId="3" fontId="2" fillId="0" borderId="20" xfId="0" applyNumberFormat="1" applyFont="1" applyFill="1" applyBorder="1" applyAlignment="1" applyProtection="1">
      <alignment horizontal="center" vertical="center" wrapText="1"/>
      <protection locked="0"/>
    </xf>
    <xf numFmtId="3" fontId="2" fillId="0" borderId="40" xfId="0" applyNumberFormat="1" applyFont="1" applyFill="1" applyBorder="1" applyAlignment="1">
      <alignment horizontal="center" vertical="center" wrapText="1"/>
    </xf>
    <xf numFmtId="3" fontId="2" fillId="0" borderId="47" xfId="0" applyNumberFormat="1" applyFont="1" applyFill="1" applyBorder="1" applyAlignment="1" applyProtection="1">
      <alignment horizontal="center" vertical="center" wrapText="1"/>
      <protection locked="0"/>
    </xf>
    <xf numFmtId="0" fontId="1" fillId="0" borderId="57" xfId="0" applyFont="1" applyFill="1" applyBorder="1" applyAlignment="1">
      <alignment horizontal="left" vertical="center" indent="1"/>
    </xf>
    <xf numFmtId="0" fontId="0" fillId="4" borderId="4" xfId="0" applyFill="1" applyBorder="1"/>
    <xf numFmtId="0" fontId="7" fillId="4" borderId="16" xfId="0" applyFont="1" applyFill="1" applyBorder="1" applyAlignment="1">
      <alignment horizontal="center" wrapText="1"/>
    </xf>
    <xf numFmtId="3" fontId="2" fillId="4" borderId="10" xfId="0" applyNumberFormat="1" applyFont="1" applyFill="1" applyBorder="1" applyAlignment="1" applyProtection="1">
      <alignment horizontal="center" vertical="center" wrapText="1"/>
      <protection locked="0"/>
    </xf>
    <xf numFmtId="3" fontId="2" fillId="4" borderId="60" xfId="0" applyNumberFormat="1" applyFont="1" applyFill="1" applyBorder="1" applyAlignment="1" applyProtection="1">
      <alignment horizontal="center" vertical="center" wrapText="1"/>
      <protection locked="0"/>
    </xf>
    <xf numFmtId="3" fontId="2" fillId="4" borderId="4" xfId="0" applyNumberFormat="1" applyFont="1" applyFill="1" applyBorder="1" applyAlignment="1" applyProtection="1">
      <alignment horizontal="center" vertical="center" wrapText="1"/>
      <protection locked="0"/>
    </xf>
    <xf numFmtId="3" fontId="2" fillId="4" borderId="27" xfId="0" applyNumberFormat="1" applyFont="1" applyFill="1" applyBorder="1" applyAlignment="1" applyProtection="1">
      <alignment horizontal="center" vertical="center" wrapText="1"/>
      <protection locked="0"/>
    </xf>
    <xf numFmtId="3" fontId="2" fillId="4" borderId="58" xfId="0" applyNumberFormat="1" applyFont="1" applyFill="1" applyBorder="1" applyAlignment="1" applyProtection="1">
      <alignment horizontal="center" vertical="center" wrapText="1"/>
      <protection locked="0"/>
    </xf>
    <xf numFmtId="0" fontId="28" fillId="0" borderId="0" xfId="0" applyFont="1" applyFill="1" applyProtection="1"/>
    <xf numFmtId="3" fontId="1" fillId="0" borderId="61" xfId="0" applyNumberFormat="1" applyFont="1" applyFill="1" applyBorder="1" applyAlignment="1" applyProtection="1">
      <alignment horizontal="right" vertical="top"/>
      <protection locked="0"/>
    </xf>
    <xf numFmtId="3" fontId="1" fillId="0" borderId="62" xfId="0" applyNumberFormat="1" applyFont="1" applyFill="1" applyBorder="1" applyAlignment="1" applyProtection="1">
      <alignment horizontal="right" vertical="top"/>
      <protection locked="0"/>
    </xf>
    <xf numFmtId="3" fontId="1" fillId="0" borderId="62" xfId="0" applyNumberFormat="1" applyFont="1" applyFill="1" applyBorder="1" applyAlignment="1" applyProtection="1">
      <alignment horizontal="right" vertical="top"/>
    </xf>
    <xf numFmtId="3" fontId="1" fillId="0" borderId="63" xfId="0" applyNumberFormat="1" applyFont="1" applyFill="1" applyBorder="1" applyAlignment="1" applyProtection="1">
      <alignment horizontal="right" vertical="top"/>
    </xf>
    <xf numFmtId="3" fontId="1" fillId="0" borderId="37" xfId="0" applyNumberFormat="1" applyFont="1" applyFill="1" applyBorder="1" applyAlignment="1" applyProtection="1">
      <alignment horizontal="right" vertical="top"/>
      <protection locked="0"/>
    </xf>
    <xf numFmtId="3" fontId="1" fillId="0" borderId="26" xfId="0" applyNumberFormat="1" applyFont="1" applyFill="1" applyBorder="1" applyAlignment="1" applyProtection="1">
      <alignment horizontal="right" vertical="top"/>
      <protection locked="0"/>
    </xf>
    <xf numFmtId="3" fontId="1" fillId="0" borderId="26" xfId="0" applyNumberFormat="1" applyFont="1" applyFill="1" applyBorder="1" applyAlignment="1" applyProtection="1">
      <alignment horizontal="right" vertical="top"/>
    </xf>
    <xf numFmtId="3" fontId="1" fillId="0" borderId="31" xfId="0" applyNumberFormat="1" applyFont="1" applyFill="1" applyBorder="1" applyAlignment="1" applyProtection="1">
      <alignment horizontal="right" vertical="top"/>
    </xf>
    <xf numFmtId="0" fontId="12" fillId="0" borderId="22" xfId="0" applyFont="1" applyFill="1" applyBorder="1" applyAlignment="1" applyProtection="1">
      <alignment horizontal="left" vertical="center" wrapText="1"/>
    </xf>
    <xf numFmtId="0" fontId="6" fillId="0" borderId="6" xfId="0" applyFont="1" applyFill="1" applyBorder="1" applyAlignment="1" applyProtection="1"/>
    <xf numFmtId="0" fontId="1" fillId="0" borderId="6" xfId="0" applyFont="1" applyFill="1" applyBorder="1" applyAlignment="1" applyProtection="1">
      <alignment horizontal="left" wrapText="1" indent="1"/>
    </xf>
    <xf numFmtId="0" fontId="1" fillId="0" borderId="64" xfId="0" applyFont="1" applyFill="1" applyBorder="1" applyAlignment="1" applyProtection="1">
      <alignment horizontal="left" vertical="top" wrapText="1" indent="1"/>
    </xf>
    <xf numFmtId="0" fontId="1" fillId="0" borderId="65" xfId="0" applyFont="1" applyFill="1" applyBorder="1" applyAlignment="1" applyProtection="1">
      <alignment horizontal="left" vertical="top" wrapText="1" indent="1"/>
    </xf>
    <xf numFmtId="0" fontId="6" fillId="0" borderId="6" xfId="0" applyFont="1" applyFill="1" applyBorder="1" applyAlignment="1" applyProtection="1">
      <alignment horizontal="left"/>
    </xf>
    <xf numFmtId="0" fontId="6" fillId="0" borderId="6" xfId="0" applyFont="1" applyFill="1" applyBorder="1" applyAlignment="1" applyProtection="1">
      <alignment horizontal="left" wrapText="1"/>
    </xf>
    <xf numFmtId="0" fontId="12" fillId="0" borderId="23" xfId="0" applyFont="1" applyFill="1" applyBorder="1" applyAlignment="1" applyProtection="1">
      <alignment horizontal="left" vertical="center" wrapText="1"/>
    </xf>
    <xf numFmtId="0" fontId="1" fillId="0" borderId="0" xfId="0" applyFont="1" applyFill="1" applyBorder="1" applyAlignment="1" applyProtection="1">
      <alignment horizontal="left" wrapText="1" indent="1"/>
    </xf>
    <xf numFmtId="0" fontId="1" fillId="0" borderId="66" xfId="0" applyFont="1" applyFill="1" applyBorder="1" applyAlignment="1" applyProtection="1">
      <alignment horizontal="left" vertical="top" wrapText="1" indent="1"/>
    </xf>
    <xf numFmtId="0" fontId="1" fillId="0" borderId="67" xfId="0" applyFont="1" applyFill="1" applyBorder="1" applyAlignment="1" applyProtection="1">
      <alignment horizontal="left" vertical="top" wrapText="1" inden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wrapText="1"/>
    </xf>
    <xf numFmtId="0" fontId="9" fillId="0" borderId="0" xfId="0" applyFont="1" applyFill="1" applyBorder="1" applyProtection="1"/>
    <xf numFmtId="0" fontId="12" fillId="0" borderId="1"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3" fontId="1" fillId="0" borderId="5" xfId="0" applyNumberFormat="1" applyFont="1" applyFill="1" applyBorder="1" applyAlignment="1" applyProtection="1">
      <alignment horizontal="right"/>
      <protection locked="0"/>
    </xf>
    <xf numFmtId="3" fontId="1" fillId="0" borderId="63" xfId="0" applyNumberFormat="1" applyFont="1" applyFill="1" applyBorder="1" applyAlignment="1" applyProtection="1">
      <alignment horizontal="right" vertical="top"/>
      <protection locked="0"/>
    </xf>
    <xf numFmtId="3" fontId="1" fillId="0" borderId="31" xfId="0" applyNumberFormat="1" applyFont="1" applyFill="1" applyBorder="1" applyAlignment="1" applyProtection="1">
      <alignment horizontal="right" vertical="top"/>
      <protection locked="0"/>
    </xf>
    <xf numFmtId="49" fontId="30" fillId="0" borderId="0" xfId="4" applyNumberFormat="1" applyFont="1" applyFill="1" applyAlignment="1">
      <alignment horizontal="left" indent="1"/>
    </xf>
    <xf numFmtId="49" fontId="31" fillId="0" borderId="20" xfId="4" applyNumberFormat="1" applyFont="1" applyFill="1" applyBorder="1" applyAlignment="1">
      <alignment horizontal="left" vertical="center" wrapText="1" indent="1"/>
    </xf>
    <xf numFmtId="49" fontId="32" fillId="0" borderId="4" xfId="4" applyNumberFormat="1" applyFont="1" applyFill="1" applyBorder="1" applyAlignment="1">
      <alignment horizontal="left" indent="1"/>
    </xf>
    <xf numFmtId="49" fontId="45" fillId="0" borderId="4" xfId="4" applyNumberFormat="1" applyFont="1" applyFill="1" applyBorder="1" applyAlignment="1">
      <alignment horizontal="left" indent="1"/>
    </xf>
    <xf numFmtId="49" fontId="31" fillId="0" borderId="4" xfId="4" applyNumberFormat="1" applyFont="1" applyFill="1" applyBorder="1" applyAlignment="1" applyProtection="1">
      <alignment horizontal="left" indent="1"/>
      <protection locked="0"/>
    </xf>
    <xf numFmtId="49" fontId="30" fillId="0" borderId="4" xfId="4" applyNumberFormat="1" applyFont="1" applyFill="1" applyBorder="1" applyAlignment="1" applyProtection="1">
      <alignment horizontal="left" indent="1"/>
      <protection locked="0"/>
    </xf>
    <xf numFmtId="49" fontId="30" fillId="0" borderId="4" xfId="4" applyNumberFormat="1" applyFont="1" applyFill="1" applyBorder="1" applyAlignment="1">
      <alignment horizontal="left" indent="1"/>
    </xf>
    <xf numFmtId="49" fontId="30" fillId="0" borderId="26" xfId="4" applyNumberFormat="1" applyFont="1" applyFill="1" applyBorder="1" applyAlignment="1">
      <alignment horizontal="left" indent="1"/>
    </xf>
    <xf numFmtId="49" fontId="30" fillId="0" borderId="0" xfId="4" applyNumberFormat="1" applyFont="1" applyFill="1" applyBorder="1" applyAlignment="1">
      <alignment horizontal="left" indent="1"/>
    </xf>
    <xf numFmtId="49" fontId="31" fillId="0" borderId="4" xfId="4" applyNumberFormat="1" applyFont="1" applyFill="1" applyBorder="1" applyAlignment="1">
      <alignment horizontal="left" vertical="top" indent="1"/>
    </xf>
    <xf numFmtId="49" fontId="31" fillId="0" borderId="4" xfId="4" applyNumberFormat="1" applyFont="1" applyFill="1" applyBorder="1" applyAlignment="1" applyProtection="1">
      <alignment horizontal="left" vertical="center" indent="1"/>
      <protection locked="0"/>
    </xf>
    <xf numFmtId="0" fontId="30" fillId="0" borderId="20" xfId="0" applyFont="1" applyFill="1" applyBorder="1" applyAlignment="1" applyProtection="1">
      <alignment horizontal="left" vertical="center" wrapText="1" indent="1"/>
    </xf>
    <xf numFmtId="49" fontId="52" fillId="0" borderId="4" xfId="0" applyNumberFormat="1" applyFont="1" applyFill="1" applyBorder="1" applyAlignment="1" applyProtection="1">
      <alignment horizontal="left" vertical="top" indent="1"/>
    </xf>
    <xf numFmtId="49" fontId="32" fillId="0" borderId="26" xfId="0" applyNumberFormat="1" applyFont="1" applyFill="1" applyBorder="1" applyAlignment="1" applyProtection="1">
      <alignment horizontal="left" vertical="center" indent="1"/>
    </xf>
    <xf numFmtId="0" fontId="2" fillId="0" borderId="0" xfId="0" applyFont="1" applyFill="1" applyAlignment="1" applyProtection="1">
      <alignment horizontal="left" indent="1"/>
    </xf>
    <xf numFmtId="0" fontId="14" fillId="0" borderId="0" xfId="0" applyFont="1" applyFill="1" applyAlignment="1" applyProtection="1">
      <alignment horizontal="left" vertical="top" indent="1"/>
    </xf>
    <xf numFmtId="0" fontId="2" fillId="0" borderId="0" xfId="0" applyFont="1" applyFill="1" applyAlignment="1" applyProtection="1">
      <alignment horizontal="left" vertical="top" indent="1"/>
    </xf>
    <xf numFmtId="49" fontId="30" fillId="0" borderId="38" xfId="0" applyNumberFormat="1" applyFont="1" applyFill="1" applyBorder="1" applyAlignment="1" applyProtection="1">
      <alignment horizontal="left" indent="1"/>
    </xf>
    <xf numFmtId="49" fontId="30" fillId="0" borderId="38" xfId="4" applyNumberFormat="1" applyFont="1" applyFill="1" applyBorder="1" applyAlignment="1" applyProtection="1">
      <alignment horizontal="left" indent="1"/>
    </xf>
    <xf numFmtId="0" fontId="0" fillId="0" borderId="0" xfId="0" applyFill="1" applyAlignment="1" applyProtection="1">
      <alignment horizontal="left" indent="1"/>
    </xf>
    <xf numFmtId="0" fontId="30" fillId="0" borderId="0" xfId="0" applyFont="1" applyFill="1" applyAlignment="1">
      <alignment horizontal="left" indent="1"/>
    </xf>
    <xf numFmtId="0" fontId="31" fillId="0" borderId="4" xfId="0" applyFont="1" applyFill="1" applyBorder="1" applyAlignment="1">
      <alignment horizontal="left" vertical="center" indent="1"/>
    </xf>
    <xf numFmtId="0" fontId="30" fillId="0" borderId="4" xfId="0" applyFont="1" applyFill="1" applyBorder="1" applyAlignment="1">
      <alignment horizontal="left" vertical="center" indent="1"/>
    </xf>
    <xf numFmtId="0" fontId="34" fillId="0" borderId="20" xfId="0" applyFont="1" applyFill="1" applyBorder="1" applyAlignment="1">
      <alignment horizontal="left" vertical="center" indent="1"/>
    </xf>
    <xf numFmtId="0" fontId="2" fillId="0" borderId="0" xfId="0" applyFont="1" applyFill="1" applyAlignment="1">
      <alignment horizontal="left" indent="1"/>
    </xf>
    <xf numFmtId="0" fontId="0" fillId="0" borderId="0" xfId="0" applyFill="1" applyAlignment="1">
      <alignment horizontal="left" indent="1"/>
    </xf>
    <xf numFmtId="49" fontId="30" fillId="0" borderId="26" xfId="4" applyNumberFormat="1" applyFont="1" applyFill="1" applyBorder="1" applyAlignment="1" applyProtection="1">
      <alignment horizontal="left" vertical="top" indent="1"/>
      <protection locked="0"/>
    </xf>
    <xf numFmtId="49" fontId="30" fillId="0" borderId="4" xfId="4" applyNumberFormat="1" applyFont="1" applyFill="1" applyBorder="1" applyAlignment="1" applyProtection="1">
      <alignment horizontal="left" vertical="center" indent="1"/>
      <protection locked="0"/>
    </xf>
    <xf numFmtId="49" fontId="30" fillId="0" borderId="26" xfId="4" applyNumberFormat="1" applyFont="1" applyFill="1" applyBorder="1" applyAlignment="1" applyProtection="1">
      <alignment horizontal="left" vertical="center" indent="1"/>
      <protection locked="0"/>
    </xf>
    <xf numFmtId="0" fontId="11" fillId="0" borderId="0" xfId="0" applyNumberFormat="1" applyFont="1" applyFill="1" applyBorder="1" applyAlignment="1" applyProtection="1">
      <alignment horizontal="center" wrapText="1"/>
    </xf>
    <xf numFmtId="3" fontId="6" fillId="0" borderId="0" xfId="0" applyNumberFormat="1" applyFont="1" applyFill="1" applyBorder="1" applyAlignment="1" applyProtection="1"/>
    <xf numFmtId="3" fontId="2" fillId="0" borderId="0" xfId="0" applyNumberFormat="1" applyFont="1" applyFill="1" applyBorder="1" applyAlignment="1" applyProtection="1">
      <alignment vertical="top"/>
    </xf>
    <xf numFmtId="0" fontId="8" fillId="0" borderId="0" xfId="5" applyFont="1" applyAlignment="1"/>
    <xf numFmtId="0" fontId="2" fillId="0" borderId="0" xfId="5" applyFont="1" applyFill="1" applyBorder="1" applyAlignment="1">
      <alignment horizontal="right" vertical="top"/>
    </xf>
    <xf numFmtId="0" fontId="28" fillId="0" borderId="0" xfId="5" applyFont="1" applyFill="1" applyBorder="1" applyAlignment="1">
      <alignment vertical="top"/>
    </xf>
    <xf numFmtId="49" fontId="7" fillId="0" borderId="0" xfId="5" applyNumberFormat="1" applyFont="1" applyFill="1" applyBorder="1" applyAlignment="1">
      <alignment vertical="top"/>
    </xf>
    <xf numFmtId="0" fontId="53" fillId="0" borderId="0" xfId="5" applyFont="1" applyFill="1" applyBorder="1" applyAlignment="1">
      <alignment horizontal="right" vertical="top"/>
    </xf>
    <xf numFmtId="0" fontId="7" fillId="0" borderId="0" xfId="5" applyFont="1" applyFill="1" applyBorder="1" applyAlignment="1">
      <alignment vertical="top"/>
    </xf>
    <xf numFmtId="49" fontId="12" fillId="0" borderId="0" xfId="5" applyNumberFormat="1" applyFont="1" applyFill="1" applyBorder="1" applyAlignment="1">
      <alignment horizontal="left" vertical="top"/>
    </xf>
    <xf numFmtId="0" fontId="1" fillId="0" borderId="0" xfId="5" applyFill="1" applyBorder="1" applyAlignment="1">
      <alignment vertical="top"/>
    </xf>
    <xf numFmtId="49" fontId="2" fillId="0" borderId="0" xfId="5" applyNumberFormat="1" applyFont="1" applyFill="1" applyBorder="1" applyAlignment="1">
      <alignment horizontal="left" vertical="top"/>
    </xf>
    <xf numFmtId="0" fontId="2" fillId="0" borderId="0" xfId="5" applyFont="1" applyFill="1" applyBorder="1" applyAlignment="1">
      <alignment vertical="top"/>
    </xf>
    <xf numFmtId="49" fontId="6" fillId="0" borderId="0" xfId="5" applyNumberFormat="1" applyFont="1" applyFill="1" applyBorder="1" applyAlignment="1">
      <alignment vertical="top"/>
    </xf>
    <xf numFmtId="49" fontId="6" fillId="0" borderId="0" xfId="5" applyNumberFormat="1" applyFont="1" applyFill="1" applyBorder="1" applyAlignment="1">
      <alignment horizontal="left" vertical="top"/>
    </xf>
    <xf numFmtId="0" fontId="1" fillId="0" borderId="0" xfId="5" applyFill="1" applyBorder="1" applyAlignment="1"/>
    <xf numFmtId="49" fontId="1" fillId="0" borderId="0" xfId="5" applyNumberFormat="1" applyFont="1" applyFill="1" applyBorder="1" applyAlignment="1"/>
    <xf numFmtId="49" fontId="1" fillId="0" borderId="0" xfId="5" applyNumberFormat="1" applyFont="1" applyFill="1" applyBorder="1" applyAlignment="1">
      <alignment horizontal="left" vertical="top"/>
    </xf>
    <xf numFmtId="0" fontId="1" fillId="0" borderId="0" xfId="5" applyFont="1" applyFill="1" applyBorder="1" applyAlignment="1"/>
    <xf numFmtId="49" fontId="1" fillId="0" borderId="0" xfId="5" applyNumberFormat="1" applyFill="1" applyBorder="1" applyAlignment="1"/>
    <xf numFmtId="49" fontId="6" fillId="0" borderId="0" xfId="5" applyNumberFormat="1" applyFont="1" applyFill="1" applyBorder="1" applyAlignment="1"/>
    <xf numFmtId="49" fontId="6" fillId="0" borderId="0" xfId="5" applyNumberFormat="1" applyFont="1" applyFill="1" applyBorder="1" applyAlignment="1">
      <alignment horizontal="left"/>
    </xf>
    <xf numFmtId="49" fontId="1" fillId="0" borderId="0" xfId="5" applyNumberFormat="1" applyFont="1" applyFill="1" applyBorder="1" applyAlignment="1">
      <alignment horizontal="left"/>
    </xf>
    <xf numFmtId="49" fontId="1" fillId="0" borderId="0" xfId="5" applyNumberFormat="1" applyFill="1" applyBorder="1" applyAlignment="1">
      <alignment horizontal="left" vertical="top"/>
    </xf>
    <xf numFmtId="49" fontId="1" fillId="0" borderId="0" xfId="5" applyNumberFormat="1" applyFill="1" applyBorder="1" applyAlignment="1">
      <alignment horizontal="left"/>
    </xf>
    <xf numFmtId="0" fontId="1" fillId="0" borderId="0" xfId="5" applyFont="1" applyFill="1" applyBorder="1" applyAlignment="1">
      <alignment horizontal="left"/>
    </xf>
    <xf numFmtId="0" fontId="1" fillId="0" borderId="0" xfId="6" applyFont="1" applyFill="1" applyBorder="1" applyAlignment="1">
      <alignment horizontal="left" vertical="top"/>
    </xf>
    <xf numFmtId="0" fontId="1" fillId="0" borderId="0" xfId="5" applyFill="1" applyBorder="1" applyAlignment="1">
      <alignment horizontal="left"/>
    </xf>
    <xf numFmtId="0" fontId="56" fillId="0" borderId="0" xfId="5" applyFont="1" applyFill="1" applyBorder="1" applyAlignment="1"/>
    <xf numFmtId="49" fontId="0" fillId="0" borderId="0" xfId="5" applyNumberFormat="1" applyFont="1" applyFill="1" applyBorder="1" applyAlignment="1">
      <alignment horizontal="left" vertical="top"/>
    </xf>
    <xf numFmtId="0" fontId="1" fillId="0" borderId="0" xfId="5" applyFont="1" applyFill="1" applyBorder="1" applyAlignment="1">
      <alignment horizontal="left" vertical="top"/>
    </xf>
    <xf numFmtId="0" fontId="57" fillId="0" borderId="0" xfId="5" applyFont="1" applyFill="1" applyAlignment="1">
      <alignment vertical="center"/>
    </xf>
    <xf numFmtId="49" fontId="48" fillId="0" borderId="0" xfId="5" applyNumberFormat="1" applyFont="1" applyFill="1" applyBorder="1" applyAlignment="1">
      <alignment horizontal="left" vertical="top"/>
    </xf>
    <xf numFmtId="49" fontId="0" fillId="0" borderId="0" xfId="5" applyNumberFormat="1" applyFont="1" applyFill="1" applyBorder="1" applyAlignment="1">
      <alignment horizontal="left"/>
    </xf>
    <xf numFmtId="49" fontId="28" fillId="0" borderId="0" xfId="7" applyNumberFormat="1" applyFont="1" applyFill="1" applyBorder="1" applyAlignment="1">
      <alignment vertical="top"/>
    </xf>
    <xf numFmtId="0" fontId="2" fillId="0" borderId="0" xfId="7" applyNumberFormat="1" applyFont="1" applyFill="1" applyBorder="1" applyAlignment="1">
      <alignment horizontal="right" vertical="top"/>
    </xf>
    <xf numFmtId="0" fontId="28" fillId="0" borderId="0" xfId="7" applyFont="1" applyFill="1" applyBorder="1" applyAlignment="1">
      <alignment horizontal="left" vertical="top"/>
    </xf>
    <xf numFmtId="49" fontId="7" fillId="0" borderId="0" xfId="7" applyNumberFormat="1" applyFont="1" applyFill="1" applyBorder="1" applyAlignment="1">
      <alignment vertical="top"/>
    </xf>
    <xf numFmtId="0" fontId="53" fillId="0" borderId="0" xfId="7" applyNumberFormat="1" applyFont="1" applyFill="1" applyBorder="1" applyAlignment="1">
      <alignment horizontal="right" vertical="top"/>
    </xf>
    <xf numFmtId="0" fontId="7" fillId="0" borderId="0" xfId="7" applyFont="1" applyFill="1" applyBorder="1" applyAlignment="1">
      <alignment horizontal="left" vertical="top"/>
    </xf>
    <xf numFmtId="49" fontId="6" fillId="0" borderId="68" xfId="7" applyNumberFormat="1" applyFont="1" applyFill="1" applyBorder="1" applyAlignment="1">
      <alignment horizontal="centerContinuous" vertical="center" wrapText="1"/>
    </xf>
    <xf numFmtId="49" fontId="6" fillId="0" borderId="69" xfId="7" applyNumberFormat="1" applyFont="1" applyFill="1" applyBorder="1" applyAlignment="1">
      <alignment horizontal="centerContinuous" vertical="center" wrapText="1"/>
    </xf>
    <xf numFmtId="0" fontId="6" fillId="0" borderId="69" xfId="7" applyFont="1" applyFill="1" applyBorder="1" applyAlignment="1">
      <alignment horizontal="left" vertical="center"/>
    </xf>
    <xf numFmtId="0" fontId="11" fillId="0" borderId="70" xfId="7" applyFont="1" applyFill="1" applyBorder="1" applyAlignment="1">
      <alignment horizontal="center" vertical="center" wrapText="1"/>
    </xf>
    <xf numFmtId="0" fontId="2" fillId="0" borderId="71" xfId="7" applyFont="1" applyFill="1" applyBorder="1" applyAlignment="1">
      <alignment horizontal="center" vertical="center" wrapText="1"/>
    </xf>
    <xf numFmtId="49" fontId="11" fillId="0" borderId="47" xfId="7" applyNumberFormat="1" applyFont="1" applyFill="1" applyBorder="1" applyAlignment="1">
      <alignment horizontal="center" vertical="center" wrapText="1"/>
    </xf>
    <xf numFmtId="49" fontId="11" fillId="0" borderId="71" xfId="7" applyNumberFormat="1" applyFont="1" applyFill="1" applyBorder="1" applyAlignment="1">
      <alignment horizontal="center" vertical="center" wrapText="1"/>
    </xf>
    <xf numFmtId="0" fontId="6" fillId="0" borderId="0" xfId="7" applyFont="1" applyFill="1" applyBorder="1" applyAlignment="1">
      <alignment horizontal="left" wrapText="1"/>
    </xf>
    <xf numFmtId="49" fontId="1" fillId="0" borderId="72" xfId="7" applyNumberFormat="1" applyFont="1" applyFill="1" applyBorder="1" applyAlignment="1">
      <alignment horizontal="left" vertical="center" wrapText="1"/>
    </xf>
    <xf numFmtId="49" fontId="1" fillId="0" borderId="73" xfId="7" applyNumberFormat="1" applyFont="1" applyFill="1" applyBorder="1" applyAlignment="1">
      <alignment horizontal="left" vertical="center" wrapText="1"/>
    </xf>
    <xf numFmtId="0" fontId="1" fillId="0" borderId="73" xfId="7" applyFont="1" applyFill="1" applyBorder="1" applyAlignment="1">
      <alignment horizontal="left" vertical="center"/>
    </xf>
    <xf numFmtId="0" fontId="11" fillId="0" borderId="73" xfId="7" applyFont="1" applyFill="1" applyBorder="1" applyAlignment="1">
      <alignment horizontal="left"/>
    </xf>
    <xf numFmtId="0" fontId="2" fillId="0" borderId="74" xfId="7" applyFont="1" applyFill="1" applyBorder="1" applyAlignment="1">
      <alignment horizontal="center" textRotation="180"/>
    </xf>
    <xf numFmtId="49" fontId="11" fillId="0" borderId="73" xfId="7" applyNumberFormat="1" applyFont="1" applyFill="1" applyBorder="1" applyAlignment="1">
      <alignment horizontal="left"/>
    </xf>
    <xf numFmtId="49" fontId="11" fillId="0" borderId="74" xfId="7" applyNumberFormat="1" applyFont="1" applyFill="1" applyBorder="1" applyAlignment="1">
      <alignment horizontal="left"/>
    </xf>
    <xf numFmtId="0" fontId="6" fillId="0" borderId="0" xfId="7" applyFont="1" applyFill="1" applyBorder="1" applyAlignment="1">
      <alignment horizontal="left"/>
    </xf>
    <xf numFmtId="49" fontId="6" fillId="4" borderId="75" xfId="7" applyNumberFormat="1" applyFont="1" applyFill="1" applyBorder="1" applyAlignment="1">
      <alignment horizontal="left" vertical="top"/>
    </xf>
    <xf numFmtId="49" fontId="6" fillId="4" borderId="76" xfId="7" applyNumberFormat="1" applyFont="1" applyFill="1" applyBorder="1" applyAlignment="1">
      <alignment horizontal="left" vertical="top"/>
    </xf>
    <xf numFmtId="0" fontId="6" fillId="4" borderId="76" xfId="7" applyFont="1" applyFill="1" applyBorder="1" applyAlignment="1">
      <alignment horizontal="left" vertical="top" wrapText="1"/>
    </xf>
    <xf numFmtId="0" fontId="11" fillId="4" borderId="77" xfId="7" applyFont="1" applyFill="1" applyBorder="1" applyAlignment="1">
      <alignment horizontal="left" vertical="top" indent="1"/>
    </xf>
    <xf numFmtId="0" fontId="7" fillId="4" borderId="78" xfId="7" applyFont="1" applyFill="1" applyBorder="1" applyAlignment="1">
      <alignment horizontal="center" vertical="top"/>
    </xf>
    <xf numFmtId="49" fontId="10" fillId="4" borderId="76" xfId="7" applyNumberFormat="1" applyFont="1" applyFill="1" applyBorder="1" applyAlignment="1">
      <alignment horizontal="left" vertical="top" indent="1"/>
    </xf>
    <xf numFmtId="49" fontId="10" fillId="4" borderId="78" xfId="7" applyNumberFormat="1" applyFont="1" applyFill="1" applyBorder="1" applyAlignment="1">
      <alignment horizontal="left" vertical="top" indent="1"/>
    </xf>
    <xf numFmtId="0" fontId="6" fillId="0" borderId="0" xfId="7" applyFont="1" applyFill="1" applyBorder="1" applyAlignment="1">
      <alignment horizontal="left" vertical="top"/>
    </xf>
    <xf numFmtId="49" fontId="1" fillId="4" borderId="75" xfId="7" applyNumberFormat="1" applyFont="1" applyFill="1" applyBorder="1" applyAlignment="1">
      <alignment horizontal="left" vertical="top"/>
    </xf>
    <xf numFmtId="49" fontId="1" fillId="4" borderId="76" xfId="7" applyNumberFormat="1" applyFont="1" applyFill="1" applyBorder="1" applyAlignment="1">
      <alignment horizontal="left" vertical="top"/>
    </xf>
    <xf numFmtId="0" fontId="1" fillId="4" borderId="76" xfId="7" applyFont="1" applyFill="1" applyBorder="1" applyAlignment="1">
      <alignment horizontal="left" vertical="top" wrapText="1"/>
    </xf>
    <xf numFmtId="0" fontId="10" fillId="4" borderId="77" xfId="7" applyFont="1" applyFill="1" applyBorder="1" applyAlignment="1">
      <alignment horizontal="left" vertical="top" indent="1"/>
    </xf>
    <xf numFmtId="0" fontId="2" fillId="4" borderId="78" xfId="7" applyFont="1" applyFill="1" applyBorder="1" applyAlignment="1">
      <alignment horizontal="center" vertical="top"/>
    </xf>
    <xf numFmtId="0" fontId="1" fillId="0" borderId="0" xfId="7" applyFont="1" applyFill="1" applyBorder="1" applyAlignment="1">
      <alignment horizontal="left" vertical="top" wrapText="1"/>
    </xf>
    <xf numFmtId="0" fontId="2" fillId="4" borderId="78" xfId="7" applyFont="1" applyFill="1" applyBorder="1" applyAlignment="1">
      <alignment horizontal="center" vertical="top" wrapText="1"/>
    </xf>
    <xf numFmtId="49" fontId="1" fillId="0" borderId="75" xfId="7" applyNumberFormat="1" applyFont="1" applyFill="1" applyBorder="1" applyAlignment="1">
      <alignment horizontal="left" vertical="top"/>
    </xf>
    <xf numFmtId="49" fontId="1" fillId="0" borderId="76" xfId="7" applyNumberFormat="1" applyFont="1" applyFill="1" applyBorder="1" applyAlignment="1">
      <alignment horizontal="left" vertical="top"/>
    </xf>
    <xf numFmtId="0" fontId="1" fillId="0" borderId="76" xfId="7" applyFont="1" applyFill="1" applyBorder="1" applyAlignment="1">
      <alignment horizontal="left" vertical="top" wrapText="1"/>
    </xf>
    <xf numFmtId="0" fontId="10" fillId="0" borderId="77" xfId="7" applyFont="1" applyFill="1" applyBorder="1" applyAlignment="1">
      <alignment horizontal="left" vertical="top"/>
    </xf>
    <xf numFmtId="0" fontId="2" fillId="0" borderId="78" xfId="8" applyFont="1" applyFill="1" applyBorder="1" applyAlignment="1" applyProtection="1">
      <alignment horizontal="center" vertical="top" wrapText="1"/>
    </xf>
    <xf numFmtId="49" fontId="10" fillId="0" borderId="76" xfId="7" applyNumberFormat="1" applyFont="1" applyFill="1" applyBorder="1" applyAlignment="1">
      <alignment horizontal="left" vertical="top"/>
    </xf>
    <xf numFmtId="49" fontId="10" fillId="0" borderId="78" xfId="7" applyNumberFormat="1" applyFont="1" applyFill="1" applyBorder="1" applyAlignment="1">
      <alignment horizontal="left" vertical="top" indent="1"/>
    </xf>
    <xf numFmtId="0" fontId="0" fillId="0" borderId="76" xfId="7" applyFont="1" applyFill="1" applyBorder="1" applyAlignment="1">
      <alignment horizontal="left" vertical="top" wrapText="1"/>
    </xf>
    <xf numFmtId="0" fontId="2" fillId="0" borderId="78" xfId="7" applyFont="1" applyFill="1" applyBorder="1" applyAlignment="1">
      <alignment horizontal="left" vertical="top" wrapText="1"/>
    </xf>
    <xf numFmtId="49" fontId="10" fillId="0" borderId="76" xfId="7" applyNumberFormat="1" applyFont="1" applyFill="1" applyBorder="1" applyAlignment="1">
      <alignment horizontal="left" vertical="top" indent="1"/>
    </xf>
    <xf numFmtId="49" fontId="10" fillId="0" borderId="78" xfId="7" applyNumberFormat="1" applyFont="1" applyFill="1" applyBorder="1" applyAlignment="1">
      <alignment horizontal="left" vertical="top"/>
    </xf>
    <xf numFmtId="0" fontId="2" fillId="0" borderId="79" xfId="8" applyFont="1" applyFill="1" applyBorder="1" applyAlignment="1" applyProtection="1">
      <alignment horizontal="center" vertical="top" wrapText="1"/>
    </xf>
    <xf numFmtId="49" fontId="0" fillId="0" borderId="76" xfId="7" applyNumberFormat="1" applyFont="1" applyFill="1" applyBorder="1" applyAlignment="1">
      <alignment horizontal="left" vertical="top"/>
    </xf>
    <xf numFmtId="0" fontId="2" fillId="0" borderId="78" xfId="7" applyFont="1" applyFill="1" applyBorder="1" applyAlignment="1">
      <alignment horizontal="center" vertical="top" wrapText="1"/>
    </xf>
    <xf numFmtId="0" fontId="0" fillId="4" borderId="76" xfId="7" applyFont="1" applyFill="1" applyBorder="1" applyAlignment="1">
      <alignment horizontal="left" vertical="top" wrapText="1"/>
    </xf>
    <xf numFmtId="0" fontId="2" fillId="4" borderId="78" xfId="1" applyFont="1" applyFill="1" applyBorder="1" applyAlignment="1" applyProtection="1">
      <alignment horizontal="center" vertical="top" wrapText="1"/>
    </xf>
    <xf numFmtId="49" fontId="1" fillId="0" borderId="75" xfId="5" applyNumberFormat="1" applyFont="1" applyFill="1" applyBorder="1" applyAlignment="1">
      <alignment horizontal="left" vertical="top"/>
    </xf>
    <xf numFmtId="49" fontId="0" fillId="0" borderId="76" xfId="5" applyNumberFormat="1" applyFont="1" applyFill="1" applyBorder="1" applyAlignment="1">
      <alignment horizontal="left" vertical="top"/>
    </xf>
    <xf numFmtId="0" fontId="0" fillId="0" borderId="76" xfId="5" applyFont="1" applyFill="1" applyBorder="1" applyAlignment="1">
      <alignment horizontal="left" vertical="top" wrapText="1"/>
    </xf>
    <xf numFmtId="0" fontId="10" fillId="0" borderId="77" xfId="5" applyFont="1" applyFill="1" applyBorder="1" applyAlignment="1">
      <alignment horizontal="left" vertical="top"/>
    </xf>
    <xf numFmtId="0" fontId="2" fillId="0" borderId="79" xfId="1" applyFont="1" applyFill="1" applyBorder="1" applyAlignment="1" applyProtection="1">
      <alignment horizontal="center" vertical="top" wrapText="1"/>
    </xf>
    <xf numFmtId="49" fontId="10" fillId="0" borderId="76" xfId="5" applyNumberFormat="1" applyFont="1" applyFill="1" applyBorder="1" applyAlignment="1">
      <alignment horizontal="left" vertical="top" indent="1"/>
    </xf>
    <xf numFmtId="49" fontId="10" fillId="0" borderId="78" xfId="5" applyNumberFormat="1" applyFont="1" applyFill="1" applyBorder="1" applyAlignment="1">
      <alignment horizontal="left" vertical="top"/>
    </xf>
    <xf numFmtId="0" fontId="1" fillId="0" borderId="0" xfId="5" applyFont="1" applyFill="1" applyBorder="1" applyAlignment="1">
      <alignment horizontal="left" vertical="top" wrapText="1"/>
    </xf>
    <xf numFmtId="0" fontId="2" fillId="0" borderId="10" xfId="5" applyFont="1" applyBorder="1" applyAlignment="1">
      <alignment horizontal="center" vertical="top"/>
    </xf>
    <xf numFmtId="49" fontId="1" fillId="4" borderId="75" xfId="7" quotePrefix="1" applyNumberFormat="1" applyFont="1" applyFill="1" applyBorder="1" applyAlignment="1">
      <alignment horizontal="left" vertical="top"/>
    </xf>
    <xf numFmtId="49" fontId="1" fillId="4" borderId="76" xfId="7" quotePrefix="1" applyNumberFormat="1" applyFont="1" applyFill="1" applyBorder="1" applyAlignment="1">
      <alignment horizontal="left" vertical="top"/>
    </xf>
    <xf numFmtId="0" fontId="2" fillId="4" borderId="78" xfId="8" applyFont="1" applyFill="1" applyBorder="1" applyAlignment="1" applyProtection="1">
      <alignment horizontal="center" vertical="top" wrapText="1"/>
    </xf>
    <xf numFmtId="0" fontId="10" fillId="4" borderId="77" xfId="7" applyFont="1" applyFill="1" applyBorder="1" applyAlignment="1">
      <alignment horizontal="left" vertical="top"/>
    </xf>
    <xf numFmtId="49" fontId="10" fillId="0" borderId="78" xfId="7" applyNumberFormat="1" applyFont="1" applyFill="1" applyBorder="1" applyAlignment="1">
      <alignment vertical="top"/>
    </xf>
    <xf numFmtId="49" fontId="1" fillId="0" borderId="80" xfId="7" applyNumberFormat="1" applyFont="1" applyFill="1" applyBorder="1" applyAlignment="1">
      <alignment horizontal="left" vertical="top"/>
    </xf>
    <xf numFmtId="0" fontId="1" fillId="0" borderId="80" xfId="7" applyFont="1" applyFill="1" applyBorder="1" applyAlignment="1">
      <alignment horizontal="left" vertical="top" wrapText="1"/>
    </xf>
    <xf numFmtId="0" fontId="10" fillId="0" borderId="80" xfId="7" applyFont="1" applyFill="1" applyBorder="1" applyAlignment="1">
      <alignment horizontal="left" vertical="top"/>
    </xf>
    <xf numFmtId="0" fontId="2" fillId="0" borderId="79" xfId="7" applyFont="1" applyFill="1" applyBorder="1" applyAlignment="1">
      <alignment horizontal="center" vertical="top" wrapText="1"/>
    </xf>
    <xf numFmtId="49" fontId="10" fillId="0" borderId="80" xfId="7" applyNumberFormat="1" applyFont="1" applyFill="1" applyBorder="1" applyAlignment="1">
      <alignment horizontal="left" vertical="top"/>
    </xf>
    <xf numFmtId="49" fontId="10" fillId="0" borderId="79" xfId="7" applyNumberFormat="1" applyFont="1" applyFill="1" applyBorder="1" applyAlignment="1">
      <alignment horizontal="left" vertical="top"/>
    </xf>
    <xf numFmtId="0" fontId="6" fillId="0" borderId="0" xfId="7" applyFont="1" applyFill="1" applyBorder="1" applyAlignment="1">
      <alignment horizontal="left" vertical="top" wrapText="1"/>
    </xf>
    <xf numFmtId="49" fontId="0" fillId="4" borderId="75" xfId="7" applyNumberFormat="1" applyFont="1" applyFill="1" applyBorder="1" applyAlignment="1">
      <alignment horizontal="left" vertical="top"/>
    </xf>
    <xf numFmtId="0" fontId="40" fillId="0" borderId="78" xfId="1" applyFont="1" applyFill="1" applyBorder="1" applyAlignment="1" applyProtection="1">
      <alignment horizontal="center" vertical="center" wrapText="1"/>
    </xf>
    <xf numFmtId="49" fontId="48" fillId="0" borderId="75" xfId="7" applyNumberFormat="1" applyFont="1" applyFill="1" applyBorder="1" applyAlignment="1">
      <alignment horizontal="left" vertical="top"/>
    </xf>
    <xf numFmtId="0" fontId="2" fillId="0" borderId="81" xfId="7" applyFont="1" applyFill="1" applyBorder="1" applyAlignment="1">
      <alignment horizontal="center" vertical="top" wrapText="1"/>
    </xf>
    <xf numFmtId="0" fontId="7" fillId="4" borderId="78" xfId="7" applyFont="1" applyFill="1" applyBorder="1" applyAlignment="1">
      <alignment horizontal="center" vertical="top" wrapText="1"/>
    </xf>
    <xf numFmtId="0" fontId="10" fillId="0" borderId="77" xfId="7" applyFont="1" applyFill="1" applyBorder="1" applyAlignment="1">
      <alignment horizontal="left" vertical="top" indent="1"/>
    </xf>
    <xf numFmtId="49" fontId="1" fillId="0" borderId="75" xfId="7" quotePrefix="1" applyNumberFormat="1" applyFont="1" applyFill="1" applyBorder="1" applyAlignment="1">
      <alignment horizontal="left" vertical="top"/>
    </xf>
    <xf numFmtId="49" fontId="1" fillId="0" borderId="76" xfId="7" quotePrefix="1" applyNumberFormat="1" applyFont="1" applyFill="1" applyBorder="1" applyAlignment="1">
      <alignment horizontal="left" vertical="top"/>
    </xf>
    <xf numFmtId="0" fontId="49" fillId="0" borderId="82" xfId="7" applyFont="1" applyFill="1" applyBorder="1" applyAlignment="1">
      <alignment horizontal="center"/>
    </xf>
    <xf numFmtId="0" fontId="49" fillId="4" borderId="78" xfId="7" applyFont="1" applyFill="1" applyBorder="1" applyAlignment="1">
      <alignment horizontal="center" vertical="top"/>
    </xf>
    <xf numFmtId="0" fontId="1" fillId="0" borderId="78" xfId="5" applyFont="1" applyBorder="1"/>
    <xf numFmtId="0" fontId="1" fillId="0" borderId="10" xfId="5" applyFont="1" applyBorder="1"/>
    <xf numFmtId="49" fontId="10" fillId="0" borderId="76" xfId="7" applyNumberFormat="1" applyFont="1" applyFill="1" applyBorder="1" applyAlignment="1">
      <alignment vertical="top"/>
    </xf>
    <xf numFmtId="0" fontId="1" fillId="0" borderId="80" xfId="7" applyFont="1" applyFill="1" applyBorder="1"/>
    <xf numFmtId="0" fontId="2" fillId="4" borderId="78" xfId="4" applyFont="1" applyFill="1" applyBorder="1" applyAlignment="1">
      <alignment horizontal="center" vertical="top"/>
    </xf>
    <xf numFmtId="0" fontId="2" fillId="4" borderId="78" xfId="7" applyFont="1" applyFill="1" applyBorder="1" applyAlignment="1">
      <alignment horizontal="left" vertical="top" wrapText="1"/>
    </xf>
    <xf numFmtId="0" fontId="1" fillId="0" borderId="76" xfId="7" applyFont="1" applyFill="1" applyBorder="1" applyAlignment="1">
      <alignment horizontal="left" vertical="top"/>
    </xf>
    <xf numFmtId="0" fontId="2" fillId="0" borderId="78" xfId="8" applyFont="1" applyFill="1" applyBorder="1" applyAlignment="1" applyProtection="1">
      <alignment horizontal="center" vertical="top"/>
    </xf>
    <xf numFmtId="0" fontId="1" fillId="0" borderId="0" xfId="7" applyFont="1" applyFill="1" applyBorder="1" applyAlignment="1">
      <alignment horizontal="left" vertical="top"/>
    </xf>
    <xf numFmtId="0" fontId="58" fillId="0" borderId="0" xfId="7" applyFont="1" applyFill="1" applyBorder="1" applyAlignment="1">
      <alignment horizontal="left" vertical="top" wrapText="1"/>
    </xf>
    <xf numFmtId="0" fontId="49" fillId="4" borderId="78" xfId="8" applyFont="1" applyFill="1" applyBorder="1" applyAlignment="1" applyProtection="1">
      <alignment horizontal="center" vertical="top" wrapText="1"/>
    </xf>
    <xf numFmtId="0" fontId="2" fillId="0" borderId="78" xfId="8" applyFont="1" applyFill="1" applyBorder="1" applyAlignment="1" applyProtection="1">
      <alignment horizontal="left" vertical="top" wrapText="1"/>
    </xf>
    <xf numFmtId="49" fontId="6" fillId="4" borderId="75" xfId="7" quotePrefix="1" applyNumberFormat="1" applyFont="1" applyFill="1" applyBorder="1" applyAlignment="1">
      <alignment horizontal="left" vertical="top"/>
    </xf>
    <xf numFmtId="49" fontId="6" fillId="4" borderId="76" xfId="7" quotePrefix="1" applyNumberFormat="1" applyFont="1" applyFill="1" applyBorder="1" applyAlignment="1">
      <alignment horizontal="left" vertical="top"/>
    </xf>
    <xf numFmtId="0" fontId="1" fillId="4" borderId="76" xfId="7" applyFont="1" applyFill="1" applyBorder="1" applyAlignment="1">
      <alignment vertical="top" wrapText="1"/>
    </xf>
    <xf numFmtId="0" fontId="1" fillId="0" borderId="76" xfId="7" applyFont="1" applyFill="1" applyBorder="1" applyAlignment="1">
      <alignment vertical="top" wrapText="1"/>
    </xf>
    <xf numFmtId="0" fontId="2" fillId="4" borderId="78" xfId="8" applyFont="1" applyFill="1" applyBorder="1" applyAlignment="1" applyProtection="1">
      <alignment horizontal="left" vertical="top" wrapText="1"/>
    </xf>
    <xf numFmtId="49" fontId="0" fillId="4" borderId="75" xfId="7" quotePrefix="1" applyNumberFormat="1" applyFont="1" applyFill="1" applyBorder="1" applyAlignment="1">
      <alignment horizontal="left" vertical="top"/>
    </xf>
    <xf numFmtId="49" fontId="0" fillId="4" borderId="76" xfId="7" quotePrefix="1" applyNumberFormat="1" applyFont="1" applyFill="1" applyBorder="1" applyAlignment="1">
      <alignment horizontal="left" vertical="top"/>
    </xf>
    <xf numFmtId="0" fontId="0" fillId="4" borderId="76" xfId="7" applyFont="1" applyFill="1" applyBorder="1" applyAlignment="1">
      <alignment vertical="top" wrapText="1"/>
    </xf>
    <xf numFmtId="49" fontId="0" fillId="0" borderId="76" xfId="7" quotePrefix="1" applyNumberFormat="1" applyFont="1" applyFill="1" applyBorder="1" applyAlignment="1">
      <alignment horizontal="left" vertical="top"/>
    </xf>
    <xf numFmtId="0" fontId="0" fillId="0" borderId="76" xfId="7" applyFont="1" applyFill="1" applyBorder="1" applyAlignment="1">
      <alignment vertical="top" wrapText="1"/>
    </xf>
    <xf numFmtId="49" fontId="1" fillId="0" borderId="83" xfId="7" quotePrefix="1" applyNumberFormat="1" applyFont="1" applyFill="1" applyBorder="1" applyAlignment="1">
      <alignment horizontal="left" vertical="top"/>
    </xf>
    <xf numFmtId="49" fontId="0" fillId="0" borderId="84" xfId="7" quotePrefix="1" applyNumberFormat="1" applyFont="1" applyFill="1" applyBorder="1" applyAlignment="1">
      <alignment horizontal="left" vertical="top"/>
    </xf>
    <xf numFmtId="0" fontId="0" fillId="0" borderId="84" xfId="7" applyFont="1" applyFill="1" applyBorder="1" applyAlignment="1">
      <alignment vertical="top" wrapText="1"/>
    </xf>
    <xf numFmtId="0" fontId="10" fillId="0" borderId="85" xfId="7" applyFont="1" applyFill="1" applyBorder="1" applyAlignment="1">
      <alignment horizontal="left" vertical="top" indent="1"/>
    </xf>
    <xf numFmtId="0" fontId="2" fillId="0" borderId="86" xfId="8" applyFont="1" applyFill="1" applyBorder="1" applyAlignment="1" applyProtection="1">
      <alignment horizontal="center" vertical="top" wrapText="1"/>
    </xf>
    <xf numFmtId="49" fontId="10" fillId="0" borderId="84" xfId="7" applyNumberFormat="1" applyFont="1" applyFill="1" applyBorder="1" applyAlignment="1">
      <alignment horizontal="left" vertical="top" indent="1"/>
    </xf>
    <xf numFmtId="49" fontId="10" fillId="0" borderId="86" xfId="7" applyNumberFormat="1" applyFont="1" applyFill="1" applyBorder="1" applyAlignment="1">
      <alignment horizontal="left" vertical="top" indent="1"/>
    </xf>
    <xf numFmtId="49" fontId="1" fillId="0" borderId="87" xfId="7" quotePrefix="1" applyNumberFormat="1" applyFont="1" applyFill="1" applyBorder="1" applyAlignment="1">
      <alignment horizontal="left" vertical="top"/>
    </xf>
    <xf numFmtId="49" fontId="1" fillId="0" borderId="0" xfId="7" quotePrefix="1" applyNumberFormat="1" applyFont="1" applyFill="1" applyBorder="1" applyAlignment="1">
      <alignment horizontal="left" vertical="top"/>
    </xf>
    <xf numFmtId="0" fontId="1" fillId="0" borderId="0" xfId="7" applyFont="1" applyFill="1" applyBorder="1" applyAlignment="1">
      <alignment vertical="top" wrapText="1"/>
    </xf>
    <xf numFmtId="0" fontId="10" fillId="0" borderId="0" xfId="7" applyFont="1" applyFill="1" applyBorder="1" applyAlignment="1">
      <alignment horizontal="left" vertical="top" indent="1"/>
    </xf>
    <xf numFmtId="0" fontId="2" fillId="0" borderId="0" xfId="8" applyFont="1" applyFill="1" applyBorder="1" applyAlignment="1" applyProtection="1">
      <alignment horizontal="center" vertical="top" wrapText="1"/>
    </xf>
    <xf numFmtId="49" fontId="10" fillId="0" borderId="0" xfId="7" applyNumberFormat="1" applyFont="1" applyFill="1" applyBorder="1" applyAlignment="1">
      <alignment horizontal="left" vertical="top" indent="1"/>
    </xf>
    <xf numFmtId="49" fontId="1" fillId="0" borderId="0" xfId="7" applyNumberFormat="1" applyFont="1" applyFill="1" applyBorder="1" applyAlignment="1">
      <alignment horizontal="left" vertical="top"/>
    </xf>
    <xf numFmtId="0" fontId="10" fillId="0" borderId="0" xfId="7" applyFont="1" applyFill="1" applyBorder="1" applyAlignment="1">
      <alignment horizontal="left" vertical="top"/>
    </xf>
    <xf numFmtId="0" fontId="2" fillId="0" borderId="0" xfId="7" applyFont="1" applyFill="1" applyBorder="1" applyAlignment="1">
      <alignment horizontal="center" vertical="top"/>
    </xf>
    <xf numFmtId="49" fontId="10" fillId="0" borderId="0" xfId="7" applyNumberFormat="1" applyFont="1" applyFill="1" applyBorder="1" applyAlignment="1">
      <alignment horizontal="left" vertical="top"/>
    </xf>
    <xf numFmtId="0" fontId="6" fillId="0" borderId="0" xfId="5" applyFont="1" applyFill="1" applyBorder="1" applyAlignment="1">
      <alignment horizontal="left" vertical="top" wrapText="1"/>
    </xf>
    <xf numFmtId="0" fontId="28" fillId="0" borderId="0" xfId="4" applyFont="1" applyFill="1" applyBorder="1" applyAlignment="1">
      <alignment vertical="top"/>
    </xf>
    <xf numFmtId="0" fontId="53" fillId="0" borderId="0" xfId="4" applyFont="1" applyFill="1" applyBorder="1" applyAlignment="1">
      <alignment horizontal="right" vertical="top"/>
    </xf>
    <xf numFmtId="0" fontId="10" fillId="0" borderId="88" xfId="1" applyFont="1" applyFill="1" applyBorder="1" applyAlignment="1" applyProtection="1">
      <alignment vertical="top"/>
    </xf>
    <xf numFmtId="0" fontId="0" fillId="0" borderId="89" xfId="5" applyFont="1" applyFill="1" applyBorder="1" applyAlignment="1">
      <alignment vertical="top" wrapText="1"/>
    </xf>
    <xf numFmtId="0" fontId="2" fillId="0" borderId="0" xfId="5" applyFont="1" applyFill="1" applyBorder="1" applyAlignment="1">
      <alignment vertical="top" wrapText="1"/>
    </xf>
    <xf numFmtId="0" fontId="10" fillId="0" borderId="90" xfId="1" applyFont="1" applyFill="1" applyBorder="1" applyAlignment="1" applyProtection="1">
      <alignment vertical="top"/>
    </xf>
    <xf numFmtId="0" fontId="0" fillId="0" borderId="91" xfId="5" applyFont="1" applyFill="1" applyBorder="1" applyAlignment="1">
      <alignment horizontal="left" vertical="top" wrapText="1"/>
    </xf>
    <xf numFmtId="0" fontId="10" fillId="0" borderId="90" xfId="5" applyFont="1" applyFill="1" applyBorder="1" applyAlignment="1">
      <alignment vertical="top"/>
    </xf>
    <xf numFmtId="0" fontId="1" fillId="0" borderId="91" xfId="5" applyFont="1" applyFill="1" applyBorder="1" applyAlignment="1">
      <alignment horizontal="left" vertical="top" wrapText="1"/>
    </xf>
    <xf numFmtId="0" fontId="2" fillId="0" borderId="92" xfId="1" applyFont="1" applyFill="1" applyBorder="1" applyAlignment="1" applyProtection="1">
      <alignment vertical="top"/>
    </xf>
    <xf numFmtId="0" fontId="29" fillId="0" borderId="82" xfId="1" applyFont="1" applyFill="1" applyBorder="1" applyAlignment="1" applyProtection="1">
      <alignment vertical="top" wrapText="1"/>
    </xf>
    <xf numFmtId="0" fontId="29" fillId="0" borderId="0" xfId="1" applyFont="1" applyFill="1" applyBorder="1" applyAlignment="1" applyProtection="1">
      <alignment vertical="top" wrapText="1"/>
    </xf>
    <xf numFmtId="0" fontId="54" fillId="0" borderId="0" xfId="5" applyFont="1" applyFill="1" applyBorder="1" applyAlignment="1">
      <alignment horizontal="left" vertical="top"/>
    </xf>
    <xf numFmtId="0" fontId="10" fillId="0" borderId="93" xfId="1" applyFont="1" applyFill="1" applyBorder="1" applyAlignment="1" applyProtection="1">
      <alignment vertical="top"/>
    </xf>
    <xf numFmtId="0" fontId="0" fillId="0" borderId="94" xfId="5" applyFont="1" applyFill="1" applyBorder="1" applyAlignment="1">
      <alignment vertical="top" wrapText="1"/>
    </xf>
    <xf numFmtId="0" fontId="2" fillId="0" borderId="0" xfId="5" applyFont="1" applyFill="1" applyBorder="1" applyAlignment="1">
      <alignment horizontal="left" vertical="top" wrapText="1"/>
    </xf>
    <xf numFmtId="0" fontId="1" fillId="0" borderId="91" xfId="5" applyFont="1" applyFill="1" applyBorder="1" applyAlignment="1">
      <alignment vertical="top" wrapText="1"/>
    </xf>
    <xf numFmtId="0" fontId="0" fillId="0" borderId="91" xfId="5" applyFont="1" applyFill="1" applyBorder="1" applyAlignment="1">
      <alignment vertical="top" wrapText="1"/>
    </xf>
    <xf numFmtId="0" fontId="2" fillId="0" borderId="92" xfId="5" applyFont="1" applyFill="1" applyBorder="1" applyAlignment="1">
      <alignment vertical="top"/>
    </xf>
    <xf numFmtId="0" fontId="2" fillId="0" borderId="82" xfId="5" applyFont="1" applyFill="1" applyBorder="1" applyAlignment="1">
      <alignment vertical="top" wrapText="1"/>
    </xf>
    <xf numFmtId="0" fontId="2" fillId="0" borderId="0" xfId="5" applyFont="1" applyFill="1" applyBorder="1" applyAlignment="1">
      <alignment horizontal="left" vertical="top"/>
    </xf>
    <xf numFmtId="0" fontId="1" fillId="0" borderId="94" xfId="1" applyFont="1" applyFill="1" applyBorder="1" applyAlignment="1" applyProtection="1">
      <alignment vertical="top" wrapText="1"/>
    </xf>
    <xf numFmtId="0" fontId="54" fillId="0" borderId="82" xfId="5" applyFont="1" applyFill="1" applyBorder="1" applyAlignment="1">
      <alignment vertical="top" wrapText="1"/>
    </xf>
    <xf numFmtId="0" fontId="54" fillId="0" borderId="0" xfId="5" applyFont="1" applyFill="1" applyBorder="1" applyAlignment="1">
      <alignment vertical="top" wrapText="1"/>
    </xf>
    <xf numFmtId="0" fontId="1" fillId="0" borderId="94" xfId="5" applyFont="1" applyFill="1" applyBorder="1" applyAlignment="1">
      <alignment vertical="top" wrapText="1"/>
    </xf>
    <xf numFmtId="0" fontId="1" fillId="0" borderId="10" xfId="5" applyBorder="1" applyAlignment="1">
      <alignment vertical="top" wrapText="1"/>
    </xf>
    <xf numFmtId="0" fontId="2" fillId="0" borderId="90" xfId="1" applyFont="1" applyFill="1" applyBorder="1" applyAlignment="1" applyProtection="1">
      <alignment vertical="top"/>
    </xf>
    <xf numFmtId="0" fontId="29" fillId="0" borderId="91" xfId="1" applyFont="1" applyFill="1" applyBorder="1" applyAlignment="1" applyProtection="1">
      <alignment vertical="top" wrapText="1"/>
    </xf>
    <xf numFmtId="0" fontId="1" fillId="0" borderId="0" xfId="5" applyAlignment="1">
      <alignment vertical="top"/>
    </xf>
    <xf numFmtId="0" fontId="10" fillId="0" borderId="95" xfId="5" applyFont="1" applyFill="1" applyBorder="1" applyAlignment="1">
      <alignment vertical="top"/>
    </xf>
    <xf numFmtId="0" fontId="1" fillId="0" borderId="96" xfId="5" applyFont="1" applyFill="1" applyBorder="1" applyAlignment="1">
      <alignment vertical="top" wrapText="1"/>
    </xf>
    <xf numFmtId="0" fontId="1" fillId="0" borderId="0" xfId="5" applyFont="1" applyFill="1" applyAlignment="1">
      <alignment vertical="top"/>
    </xf>
    <xf numFmtId="0" fontId="1" fillId="0" borderId="0" xfId="5" applyFill="1" applyAlignment="1">
      <alignment vertical="top"/>
    </xf>
    <xf numFmtId="0" fontId="2" fillId="0" borderId="0" xfId="5" applyFont="1" applyAlignment="1">
      <alignment vertical="top"/>
    </xf>
    <xf numFmtId="0" fontId="1" fillId="0" borderId="0" xfId="5" applyFont="1" applyFill="1" applyAlignment="1"/>
    <xf numFmtId="0" fontId="1" fillId="0" borderId="0" xfId="5" applyFill="1"/>
    <xf numFmtId="0" fontId="2" fillId="0" borderId="0" xfId="5" applyFont="1"/>
    <xf numFmtId="0" fontId="28" fillId="0" borderId="0" xfId="5" applyFont="1" applyFill="1" applyBorder="1" applyAlignment="1">
      <alignment horizontal="left" vertical="top"/>
    </xf>
    <xf numFmtId="0" fontId="7" fillId="0" borderId="0" xfId="5" applyFont="1" applyFill="1" applyBorder="1" applyAlignment="1">
      <alignment horizontal="left" vertical="top"/>
    </xf>
    <xf numFmtId="49" fontId="7" fillId="0" borderId="0" xfId="5" applyNumberFormat="1" applyFont="1" applyFill="1" applyBorder="1" applyAlignment="1">
      <alignment horizontal="left" vertical="top"/>
    </xf>
    <xf numFmtId="0" fontId="7" fillId="0" borderId="0" xfId="5" applyFont="1" applyFill="1" applyBorder="1" applyAlignment="1">
      <alignment horizontal="left" vertical="top" wrapText="1"/>
    </xf>
    <xf numFmtId="0" fontId="7" fillId="0" borderId="0" xfId="5" applyFont="1" applyFill="1" applyBorder="1" applyAlignment="1">
      <alignment horizontal="right" vertical="top"/>
    </xf>
    <xf numFmtId="49" fontId="12" fillId="0" borderId="47" xfId="5" applyNumberFormat="1" applyFont="1" applyFill="1" applyBorder="1" applyAlignment="1">
      <alignment horizontal="left" vertical="center" wrapText="1"/>
    </xf>
    <xf numFmtId="0" fontId="12" fillId="0" borderId="47" xfId="5" applyFont="1" applyFill="1" applyBorder="1" applyAlignment="1">
      <alignment vertical="center"/>
    </xf>
    <xf numFmtId="0" fontId="12" fillId="0" borderId="0" xfId="5" applyFont="1" applyFill="1" applyBorder="1" applyAlignment="1">
      <alignment horizontal="left" wrapText="1"/>
    </xf>
    <xf numFmtId="0" fontId="7" fillId="0" borderId="0" xfId="5" applyFont="1" applyFill="1" applyBorder="1" applyAlignment="1">
      <alignment horizontal="left" vertical="center" wrapText="1"/>
    </xf>
    <xf numFmtId="49" fontId="7" fillId="0" borderId="0" xfId="5" applyNumberFormat="1" applyFont="1" applyFill="1" applyBorder="1" applyAlignment="1">
      <alignment horizontal="center" vertical="center" wrapText="1"/>
    </xf>
    <xf numFmtId="0" fontId="7" fillId="0" borderId="0" xfId="5" applyFont="1" applyFill="1" applyBorder="1" applyAlignment="1">
      <alignment vertical="center"/>
    </xf>
    <xf numFmtId="0" fontId="2" fillId="0" borderId="0" xfId="5" applyFont="1" applyFill="1" applyBorder="1" applyAlignment="1">
      <alignment horizontal="right" vertical="center" wrapText="1"/>
    </xf>
    <xf numFmtId="0" fontId="59" fillId="0" borderId="0" xfId="5" applyFont="1" applyFill="1" applyBorder="1" applyAlignment="1">
      <alignment horizontal="center" vertical="center" wrapText="1"/>
    </xf>
    <xf numFmtId="0" fontId="7" fillId="0" borderId="0" xfId="5" applyFont="1" applyFill="1" applyBorder="1" applyAlignment="1">
      <alignment horizontal="left" wrapText="1"/>
    </xf>
    <xf numFmtId="0" fontId="12" fillId="0" borderId="0" xfId="5" applyFont="1" applyFill="1" applyBorder="1" applyAlignment="1">
      <alignment horizontal="left" vertical="center"/>
    </xf>
    <xf numFmtId="49" fontId="12" fillId="0" borderId="0" xfId="5" applyNumberFormat="1" applyFont="1" applyFill="1" applyBorder="1" applyAlignment="1">
      <alignment horizontal="left" vertical="center" wrapText="1"/>
    </xf>
    <xf numFmtId="0" fontId="12" fillId="0" borderId="0" xfId="5" applyFont="1" applyFill="1" applyBorder="1" applyAlignment="1">
      <alignment horizontal="left"/>
    </xf>
    <xf numFmtId="0" fontId="10" fillId="0" borderId="0" xfId="5" applyFont="1" applyFill="1" applyBorder="1" applyAlignment="1">
      <alignment horizontal="right" textRotation="180"/>
    </xf>
    <xf numFmtId="0" fontId="60" fillId="0" borderId="0" xfId="5" applyFont="1" applyFill="1" applyBorder="1" applyAlignment="1">
      <alignment horizontal="center" textRotation="180"/>
    </xf>
    <xf numFmtId="0" fontId="7" fillId="0" borderId="0" xfId="5" applyFont="1" applyFill="1" applyBorder="1" applyAlignment="1">
      <alignment horizontal="right" vertical="top" wrapText="1"/>
    </xf>
    <xf numFmtId="0" fontId="61" fillId="0" borderId="0" xfId="5" applyFont="1" applyFill="1" applyBorder="1" applyAlignment="1">
      <alignment horizontal="center" vertical="top" wrapText="1"/>
    </xf>
    <xf numFmtId="0" fontId="6" fillId="0" borderId="0" xfId="5" applyFont="1" applyFill="1" applyBorder="1" applyAlignment="1">
      <alignment horizontal="left" vertical="top"/>
    </xf>
    <xf numFmtId="0" fontId="11" fillId="0" borderId="0" xfId="5" applyFont="1" applyFill="1" applyBorder="1" applyAlignment="1">
      <alignment horizontal="right" vertical="top" wrapText="1"/>
    </xf>
    <xf numFmtId="0" fontId="62" fillId="0" borderId="0" xfId="5" applyFont="1" applyFill="1" applyBorder="1" applyAlignment="1">
      <alignment horizontal="center" vertical="top" wrapText="1"/>
    </xf>
    <xf numFmtId="0" fontId="10" fillId="0" borderId="0" xfId="1" applyFont="1" applyFill="1" applyBorder="1" applyAlignment="1" applyProtection="1">
      <alignment horizontal="right" vertical="top" wrapText="1"/>
    </xf>
    <xf numFmtId="0" fontId="63" fillId="0" borderId="0" xfId="1" applyFont="1" applyFill="1" applyBorder="1" applyAlignment="1" applyProtection="1">
      <alignment horizontal="center" vertical="top" wrapText="1"/>
    </xf>
    <xf numFmtId="0" fontId="6" fillId="0" borderId="0" xfId="5" applyFont="1" applyFill="1" applyBorder="1" applyAlignment="1">
      <alignment horizontal="left"/>
    </xf>
    <xf numFmtId="0" fontId="6" fillId="0" borderId="0" xfId="5" applyFont="1" applyFill="1" applyBorder="1" applyAlignment="1">
      <alignment horizontal="left" wrapText="1"/>
    </xf>
    <xf numFmtId="0" fontId="10" fillId="0" borderId="0" xfId="1" applyFont="1" applyFill="1" applyBorder="1" applyAlignment="1" applyProtection="1">
      <alignment horizontal="right" wrapText="1"/>
    </xf>
    <xf numFmtId="0" fontId="63" fillId="0" borderId="0" xfId="1" applyFont="1" applyFill="1" applyBorder="1" applyAlignment="1" applyProtection="1">
      <alignment horizontal="center" wrapText="1"/>
    </xf>
    <xf numFmtId="0" fontId="1" fillId="0" borderId="0" xfId="5" applyFont="1" applyFill="1" applyBorder="1" applyAlignment="1">
      <alignment horizontal="left" wrapText="1"/>
    </xf>
    <xf numFmtId="0" fontId="2" fillId="0" borderId="0" xfId="1" applyFont="1" applyFill="1" applyBorder="1" applyAlignment="1" applyProtection="1">
      <alignment horizontal="right" vertical="top" wrapText="1"/>
    </xf>
    <xf numFmtId="0" fontId="64" fillId="0" borderId="0" xfId="1" applyFont="1" applyFill="1" applyBorder="1" applyAlignment="1" applyProtection="1">
      <alignment horizontal="center" vertical="top" wrapText="1"/>
    </xf>
    <xf numFmtId="0" fontId="0" fillId="0" borderId="0" xfId="5" applyFont="1" applyFill="1" applyBorder="1" applyAlignment="1">
      <alignment horizontal="left" vertical="top" wrapText="1"/>
    </xf>
    <xf numFmtId="0" fontId="10" fillId="0" borderId="0" xfId="5" applyFont="1" applyFill="1" applyBorder="1" applyAlignment="1">
      <alignment horizontal="right" vertical="top" wrapText="1"/>
    </xf>
    <xf numFmtId="0" fontId="63" fillId="0" borderId="0" xfId="5" applyFont="1" applyFill="1" applyBorder="1" applyAlignment="1">
      <alignment horizontal="center" vertical="top" wrapText="1"/>
    </xf>
    <xf numFmtId="49" fontId="65" fillId="0" borderId="0" xfId="5" applyNumberFormat="1" applyFont="1" applyFill="1" applyBorder="1" applyAlignment="1">
      <alignment horizontal="left"/>
    </xf>
    <xf numFmtId="0" fontId="10" fillId="0" borderId="0" xfId="5" applyFont="1" applyFill="1" applyBorder="1" applyAlignment="1">
      <alignment horizontal="right" wrapText="1"/>
    </xf>
    <xf numFmtId="0" fontId="63" fillId="0" borderId="0" xfId="5" applyFont="1" applyFill="1" applyBorder="1" applyAlignment="1">
      <alignment horizontal="center" wrapText="1"/>
    </xf>
    <xf numFmtId="49" fontId="65" fillId="0" borderId="0" xfId="7" applyNumberFormat="1" applyFont="1" applyFill="1" applyBorder="1" applyAlignment="1">
      <alignment horizontal="left"/>
    </xf>
    <xf numFmtId="0" fontId="10" fillId="0" borderId="0" xfId="7" applyFont="1" applyFill="1" applyBorder="1" applyAlignment="1">
      <alignment horizontal="right" wrapText="1"/>
    </xf>
    <xf numFmtId="0" fontId="63" fillId="0" borderId="0" xfId="7" applyFont="1" applyFill="1" applyBorder="1" applyAlignment="1">
      <alignment horizontal="center" wrapText="1"/>
    </xf>
    <xf numFmtId="0" fontId="1" fillId="0" borderId="0" xfId="7" applyFont="1" applyFill="1" applyBorder="1" applyAlignment="1">
      <alignment horizontal="left" wrapText="1"/>
    </xf>
    <xf numFmtId="0" fontId="10" fillId="0" borderId="0" xfId="7" applyFont="1" applyFill="1" applyBorder="1" applyAlignment="1">
      <alignment horizontal="right" vertical="top" wrapText="1"/>
    </xf>
    <xf numFmtId="0" fontId="63" fillId="0" borderId="0" xfId="7" applyFont="1" applyFill="1" applyBorder="1" applyAlignment="1">
      <alignment horizontal="center" vertical="top" wrapText="1"/>
    </xf>
    <xf numFmtId="49" fontId="0" fillId="0" borderId="0" xfId="7" applyNumberFormat="1" applyFont="1" applyFill="1" applyBorder="1" applyAlignment="1">
      <alignment horizontal="left" vertical="top"/>
    </xf>
    <xf numFmtId="0" fontId="0" fillId="0" borderId="0" xfId="7" applyFont="1" applyFill="1" applyBorder="1" applyAlignment="1">
      <alignment horizontal="left" vertical="top" wrapText="1"/>
    </xf>
    <xf numFmtId="0" fontId="2" fillId="0" borderId="0" xfId="1" applyFont="1" applyFill="1" applyBorder="1" applyAlignment="1" applyProtection="1">
      <alignment horizontal="right" wrapText="1"/>
    </xf>
    <xf numFmtId="0" fontId="64" fillId="0" borderId="0" xfId="1" applyFont="1" applyFill="1" applyBorder="1" applyAlignment="1" applyProtection="1">
      <alignment horizontal="center" wrapText="1"/>
    </xf>
    <xf numFmtId="0" fontId="49" fillId="0" borderId="0" xfId="1" applyFont="1" applyFill="1" applyBorder="1" applyAlignment="1" applyProtection="1">
      <alignment horizontal="right" vertical="top" wrapText="1"/>
    </xf>
    <xf numFmtId="0" fontId="1" fillId="0" borderId="0" xfId="5" applyFont="1" applyFill="1" applyBorder="1" applyAlignment="1">
      <alignment horizontal="center" vertical="top" wrapText="1"/>
    </xf>
    <xf numFmtId="0" fontId="0" fillId="0" borderId="0" xfId="5" applyFont="1" applyFill="1" applyBorder="1" applyAlignment="1">
      <alignment horizontal="left" vertical="top"/>
    </xf>
    <xf numFmtId="49" fontId="66" fillId="0" borderId="0" xfId="5" applyNumberFormat="1" applyFont="1" applyFill="1" applyBorder="1" applyAlignment="1">
      <alignment horizontal="left" vertical="top"/>
    </xf>
    <xf numFmtId="0" fontId="2" fillId="0" borderId="0" xfId="5" applyFont="1" applyFill="1" applyBorder="1" applyAlignment="1">
      <alignment horizontal="right" vertical="top" wrapText="1"/>
    </xf>
    <xf numFmtId="0" fontId="64" fillId="0" borderId="0" xfId="5" applyFont="1" applyFill="1" applyBorder="1" applyAlignment="1">
      <alignment horizontal="center" vertical="top" wrapText="1"/>
    </xf>
    <xf numFmtId="49" fontId="67" fillId="0" borderId="0" xfId="5" applyNumberFormat="1" applyFont="1" applyFill="1" applyBorder="1" applyAlignment="1">
      <alignment horizontal="left" vertical="top"/>
    </xf>
    <xf numFmtId="0" fontId="6" fillId="0" borderId="0" xfId="5" applyFont="1" applyFill="1" applyBorder="1" applyAlignment="1">
      <alignment horizontal="left" vertical="center"/>
    </xf>
    <xf numFmtId="49" fontId="65" fillId="0" borderId="0" xfId="5" applyNumberFormat="1" applyFont="1" applyFill="1" applyBorder="1" applyAlignment="1">
      <alignment horizontal="left" vertical="center" wrapText="1"/>
    </xf>
    <xf numFmtId="49" fontId="65" fillId="0" borderId="0" xfId="5" applyNumberFormat="1" applyFont="1" applyFill="1" applyBorder="1" applyAlignment="1">
      <alignment horizontal="left" vertical="top"/>
    </xf>
    <xf numFmtId="49" fontId="68" fillId="0" borderId="0" xfId="5" applyNumberFormat="1" applyFont="1" applyFill="1" applyBorder="1" applyAlignment="1">
      <alignment horizontal="left"/>
    </xf>
    <xf numFmtId="49" fontId="69" fillId="0" borderId="0" xfId="5" applyNumberFormat="1" applyFont="1" applyFill="1" applyBorder="1" applyAlignment="1">
      <alignment horizontal="left" vertical="center" wrapText="1"/>
    </xf>
    <xf numFmtId="0" fontId="0" fillId="0" borderId="0" xfId="5" applyFont="1" applyFill="1" applyBorder="1" applyAlignment="1">
      <alignment horizontal="left"/>
    </xf>
    <xf numFmtId="0" fontId="70" fillId="0" borderId="0" xfId="5" applyFont="1" applyFill="1" applyBorder="1" applyAlignment="1">
      <alignment horizontal="center" vertical="top" wrapText="1"/>
    </xf>
    <xf numFmtId="49" fontId="1" fillId="0" borderId="0" xfId="5" applyNumberFormat="1" applyFont="1" applyFill="1" applyBorder="1" applyAlignment="1">
      <alignment horizontal="left" vertical="center" wrapText="1"/>
    </xf>
    <xf numFmtId="0" fontId="1" fillId="0" borderId="0" xfId="5" applyFont="1" applyFill="1" applyBorder="1" applyAlignment="1">
      <alignment horizontal="left" vertical="center"/>
    </xf>
    <xf numFmtId="49" fontId="67" fillId="0" borderId="0" xfId="5" applyNumberFormat="1" applyFont="1" applyFill="1" applyBorder="1" applyAlignment="1">
      <alignment horizontal="left" vertical="center" wrapText="1"/>
    </xf>
    <xf numFmtId="0" fontId="7" fillId="0" borderId="0" xfId="5" applyFont="1" applyFill="1" applyBorder="1" applyAlignment="1">
      <alignment horizontal="left" vertical="center"/>
    </xf>
    <xf numFmtId="0" fontId="2" fillId="0" borderId="0" xfId="5" applyFont="1" applyFill="1" applyBorder="1" applyAlignment="1">
      <alignment horizontal="right" textRotation="180"/>
    </xf>
    <xf numFmtId="0" fontId="59" fillId="0" borderId="0" xfId="5" applyFont="1" applyFill="1" applyBorder="1" applyAlignment="1">
      <alignment horizontal="center" textRotation="180"/>
    </xf>
    <xf numFmtId="0" fontId="7" fillId="0" borderId="0" xfId="5" applyFont="1" applyFill="1" applyBorder="1" applyAlignment="1">
      <alignment horizontal="left"/>
    </xf>
    <xf numFmtId="0" fontId="6" fillId="0" borderId="0" xfId="5" applyFont="1" applyFill="1" applyBorder="1" applyAlignment="1" applyProtection="1">
      <alignment horizontal="left" vertical="top"/>
    </xf>
    <xf numFmtId="0" fontId="1" fillId="0" borderId="0" xfId="5" applyFont="1" applyFill="1" applyBorder="1" applyAlignment="1" applyProtection="1">
      <alignment horizontal="left" vertical="top" indent="1"/>
    </xf>
    <xf numFmtId="0" fontId="2" fillId="0" borderId="0" xfId="5" applyFont="1" applyFill="1" applyBorder="1" applyAlignment="1" applyProtection="1">
      <alignment horizontal="left" vertical="top"/>
    </xf>
    <xf numFmtId="0" fontId="1" fillId="0" borderId="0" xfId="5" applyFont="1" applyFill="1" applyBorder="1" applyAlignment="1">
      <alignment horizontal="right" vertical="top" wrapText="1"/>
    </xf>
    <xf numFmtId="0" fontId="3" fillId="0" borderId="0" xfId="5" applyFont="1" applyFill="1" applyBorder="1" applyAlignment="1">
      <alignment horizontal="center" vertical="top" wrapText="1"/>
    </xf>
    <xf numFmtId="0" fontId="6" fillId="0" borderId="0" xfId="5" applyFont="1" applyFill="1" applyBorder="1" applyAlignment="1" applyProtection="1">
      <alignment horizontal="center" vertical="top"/>
    </xf>
    <xf numFmtId="0" fontId="63" fillId="0" borderId="0" xfId="5" applyFont="1" applyFill="1" applyBorder="1" applyAlignment="1">
      <alignment horizontal="center" vertical="top"/>
    </xf>
    <xf numFmtId="0" fontId="10" fillId="0" borderId="0" xfId="5" applyFont="1" applyFill="1" applyBorder="1" applyAlignment="1">
      <alignment horizontal="right" vertical="top"/>
    </xf>
    <xf numFmtId="0" fontId="1" fillId="0" borderId="0" xfId="5" applyFont="1" applyFill="1" applyBorder="1" applyAlignment="1">
      <alignment vertical="top" wrapText="1"/>
    </xf>
    <xf numFmtId="0" fontId="1" fillId="0" borderId="89" xfId="5" applyFont="1" applyFill="1" applyBorder="1" applyAlignment="1">
      <alignment vertical="top" wrapText="1"/>
    </xf>
    <xf numFmtId="0" fontId="2" fillId="0" borderId="90" xfId="5" applyFont="1" applyFill="1" applyBorder="1" applyAlignment="1">
      <alignment vertical="top"/>
    </xf>
    <xf numFmtId="0" fontId="2" fillId="0" borderId="95" xfId="5" applyFont="1" applyFill="1" applyBorder="1" applyAlignment="1">
      <alignment vertical="top"/>
    </xf>
    <xf numFmtId="0" fontId="54" fillId="0" borderId="96" xfId="5" applyFont="1" applyFill="1" applyBorder="1" applyAlignment="1">
      <alignment vertical="top" wrapText="1"/>
    </xf>
    <xf numFmtId="0" fontId="28" fillId="0" borderId="97" xfId="5" applyFont="1" applyBorder="1" applyAlignment="1">
      <alignment vertical="top" wrapText="1"/>
    </xf>
    <xf numFmtId="0" fontId="41" fillId="0" borderId="0" xfId="5" applyFont="1"/>
    <xf numFmtId="0" fontId="28" fillId="0" borderId="0" xfId="5" applyFont="1" applyBorder="1" applyAlignment="1">
      <alignment vertical="top"/>
    </xf>
    <xf numFmtId="0" fontId="2" fillId="0" borderId="0" xfId="5" applyFont="1" applyBorder="1" applyAlignment="1">
      <alignment horizontal="left"/>
    </xf>
    <xf numFmtId="0" fontId="71" fillId="0" borderId="0" xfId="5" applyFont="1" applyBorder="1" applyAlignment="1">
      <alignment horizontal="right"/>
    </xf>
    <xf numFmtId="0" fontId="1" fillId="0" borderId="0" xfId="5" applyBorder="1" applyAlignment="1">
      <alignment wrapText="1"/>
    </xf>
    <xf numFmtId="0" fontId="1" fillId="0" borderId="0" xfId="5" applyBorder="1"/>
    <xf numFmtId="0" fontId="10" fillId="0" borderId="0" xfId="5" applyFont="1" applyBorder="1" applyAlignment="1">
      <alignment horizontal="left"/>
    </xf>
    <xf numFmtId="0" fontId="12" fillId="0" borderId="68" xfId="5" applyFont="1" applyBorder="1" applyAlignment="1">
      <alignment horizontal="left" vertical="center"/>
    </xf>
    <xf numFmtId="0" fontId="12" fillId="0" borderId="60" xfId="5" applyFont="1" applyBorder="1" applyAlignment="1">
      <alignment vertical="center" wrapText="1"/>
    </xf>
    <xf numFmtId="0" fontId="12" fillId="0" borderId="20" xfId="5" applyFont="1" applyBorder="1" applyAlignment="1">
      <alignment vertical="center" wrapText="1"/>
    </xf>
    <xf numFmtId="0" fontId="20" fillId="0" borderId="19" xfId="5" applyFont="1" applyBorder="1" applyAlignment="1">
      <alignment vertical="center"/>
    </xf>
    <xf numFmtId="0" fontId="10" fillId="0" borderId="0" xfId="5" applyFont="1" applyBorder="1" applyAlignment="1">
      <alignment horizontal="left" vertical="center"/>
    </xf>
    <xf numFmtId="0" fontId="20" fillId="0" borderId="0" xfId="5" applyFont="1" applyAlignment="1">
      <alignment vertical="center"/>
    </xf>
    <xf numFmtId="0" fontId="1" fillId="0" borderId="98" xfId="5" applyFont="1" applyBorder="1" applyAlignment="1">
      <alignment horizontal="left" vertical="top" wrapText="1"/>
    </xf>
    <xf numFmtId="0" fontId="0" fillId="0" borderId="97" xfId="5" applyFont="1" applyBorder="1" applyAlignment="1">
      <alignment vertical="top" wrapText="1"/>
    </xf>
    <xf numFmtId="0" fontId="0" fillId="0" borderId="53" xfId="5" applyFont="1" applyBorder="1" applyAlignment="1">
      <alignment vertical="top" wrapText="1"/>
    </xf>
    <xf numFmtId="0" fontId="10" fillId="0" borderId="0" xfId="5" applyFont="1" applyBorder="1" applyAlignment="1">
      <alignment horizontal="left" vertical="top"/>
    </xf>
    <xf numFmtId="0" fontId="1" fillId="0" borderId="19" xfId="5" applyFont="1" applyBorder="1" applyAlignment="1">
      <alignment horizontal="left" vertical="top" wrapText="1"/>
    </xf>
    <xf numFmtId="0" fontId="1" fillId="0" borderId="10" xfId="5" applyFont="1" applyBorder="1" applyAlignment="1">
      <alignment vertical="top" wrapText="1"/>
    </xf>
    <xf numFmtId="0" fontId="1" fillId="0" borderId="4" xfId="5" applyFont="1" applyBorder="1" applyAlignment="1">
      <alignment vertical="top" wrapText="1"/>
    </xf>
    <xf numFmtId="0" fontId="1" fillId="0" borderId="0" xfId="5" applyAlignment="1">
      <alignment wrapText="1"/>
    </xf>
    <xf numFmtId="0" fontId="0" fillId="0" borderId="10" xfId="5" applyFont="1" applyBorder="1" applyAlignment="1">
      <alignment vertical="top" wrapText="1"/>
    </xf>
    <xf numFmtId="0" fontId="1" fillId="0" borderId="4" xfId="5" applyFont="1" applyBorder="1" applyAlignment="1">
      <alignment wrapText="1"/>
    </xf>
    <xf numFmtId="0" fontId="0" fillId="0" borderId="10" xfId="5" applyFont="1" applyBorder="1" applyAlignment="1">
      <alignment vertical="top"/>
    </xf>
    <xf numFmtId="0" fontId="1" fillId="0" borderId="0" xfId="5" applyFont="1" applyBorder="1"/>
    <xf numFmtId="0" fontId="0" fillId="0" borderId="4" xfId="5" applyFont="1" applyBorder="1" applyAlignment="1">
      <alignment vertical="top"/>
    </xf>
    <xf numFmtId="0" fontId="1" fillId="0" borderId="56" xfId="5" applyFont="1" applyBorder="1" applyAlignment="1">
      <alignment horizontal="left" vertical="top" wrapText="1"/>
    </xf>
    <xf numFmtId="0" fontId="1" fillId="0" borderId="55" xfId="5" applyFont="1" applyBorder="1" applyAlignment="1">
      <alignment vertical="top" wrapText="1"/>
    </xf>
    <xf numFmtId="0" fontId="1" fillId="0" borderId="26" xfId="5" applyFont="1" applyBorder="1" applyAlignment="1">
      <alignment vertical="top" wrapText="1"/>
    </xf>
    <xf numFmtId="0" fontId="1" fillId="0" borderId="0" xfId="5" applyAlignment="1">
      <alignment horizontal="left"/>
    </xf>
    <xf numFmtId="0" fontId="28" fillId="0" borderId="0" xfId="5" applyFont="1" applyFill="1" applyBorder="1" applyAlignment="1">
      <alignment horizontal="left" vertical="top" wrapText="1"/>
    </xf>
    <xf numFmtId="0" fontId="10" fillId="0" borderId="0" xfId="1" applyFont="1" applyFill="1" applyBorder="1" applyAlignment="1" applyProtection="1">
      <alignment horizontal="center" vertical="top" wrapText="1"/>
    </xf>
    <xf numFmtId="0" fontId="2" fillId="0" borderId="0" xfId="1" applyFont="1" applyFill="1" applyBorder="1" applyAlignment="1" applyProtection="1">
      <alignment horizontal="center" wrapText="1"/>
    </xf>
    <xf numFmtId="0" fontId="10" fillId="0" borderId="0" xfId="5" applyFont="1" applyFill="1" applyBorder="1" applyAlignment="1">
      <alignment horizontal="center" vertical="top" wrapText="1"/>
    </xf>
    <xf numFmtId="0" fontId="10" fillId="0" borderId="0" xfId="1" applyFont="1" applyFill="1" applyBorder="1" applyAlignment="1" applyProtection="1">
      <alignment horizontal="center" wrapText="1"/>
    </xf>
    <xf numFmtId="0" fontId="53" fillId="0" borderId="0" xfId="5" applyFont="1" applyAlignment="1">
      <alignment horizontal="right"/>
    </xf>
    <xf numFmtId="0" fontId="12" fillId="0" borderId="98" xfId="5" applyFont="1" applyBorder="1" applyAlignment="1">
      <alignment horizontal="left" vertical="center"/>
    </xf>
    <xf numFmtId="0" fontId="12" fillId="0" borderId="87" xfId="5" applyFont="1" applyBorder="1" applyAlignment="1">
      <alignment vertical="center" wrapText="1"/>
    </xf>
    <xf numFmtId="0" fontId="10" fillId="0" borderId="97" xfId="5" applyFont="1" applyBorder="1" applyAlignment="1">
      <alignment horizontal="left" vertical="center"/>
    </xf>
    <xf numFmtId="0" fontId="0" fillId="0" borderId="87" xfId="5" applyFont="1" applyBorder="1" applyAlignment="1">
      <alignment vertical="top" wrapText="1"/>
    </xf>
    <xf numFmtId="0" fontId="10" fillId="0" borderId="97" xfId="5" applyFont="1" applyBorder="1" applyAlignment="1">
      <alignment horizontal="left" vertical="top"/>
    </xf>
    <xf numFmtId="0" fontId="0" fillId="0" borderId="0" xfId="5" applyFont="1" applyBorder="1" applyAlignment="1">
      <alignment vertical="top" wrapText="1"/>
    </xf>
    <xf numFmtId="0" fontId="10" fillId="0" borderId="10" xfId="5" applyFont="1" applyBorder="1" applyAlignment="1">
      <alignment horizontal="left" vertical="top"/>
    </xf>
    <xf numFmtId="0" fontId="1" fillId="0" borderId="56" xfId="5" applyBorder="1" applyAlignment="1">
      <alignment horizontal="left"/>
    </xf>
    <xf numFmtId="0" fontId="0" fillId="0" borderId="67" xfId="5" applyFont="1" applyBorder="1" applyAlignment="1">
      <alignment wrapText="1"/>
    </xf>
    <xf numFmtId="0" fontId="10" fillId="0" borderId="55" xfId="5" applyFont="1" applyBorder="1" applyAlignment="1">
      <alignment horizontal="left"/>
    </xf>
    <xf numFmtId="0" fontId="10" fillId="0" borderId="0" xfId="5" applyFont="1" applyAlignment="1">
      <alignment horizontal="left"/>
    </xf>
    <xf numFmtId="0" fontId="28" fillId="0" borderId="0" xfId="7" applyFont="1" applyFill="1" applyBorder="1" applyAlignment="1">
      <alignment vertical="top" wrapText="1"/>
    </xf>
    <xf numFmtId="0" fontId="28" fillId="0" borderId="0" xfId="4" applyFont="1" applyFill="1" applyBorder="1" applyAlignment="1">
      <alignment vertical="center"/>
    </xf>
    <xf numFmtId="49" fontId="28" fillId="0" borderId="0" xfId="5" applyNumberFormat="1" applyFont="1" applyFill="1" applyBorder="1" applyAlignment="1">
      <alignment vertical="top"/>
    </xf>
    <xf numFmtId="49" fontId="28" fillId="0" borderId="0" xfId="5" applyNumberFormat="1" applyFont="1" applyFill="1" applyBorder="1" applyAlignment="1">
      <alignment vertical="top" wrapText="1"/>
    </xf>
    <xf numFmtId="0" fontId="11" fillId="0" borderId="0" xfId="5" applyFont="1" applyFill="1" applyBorder="1" applyAlignment="1">
      <alignment horizontal="left" vertical="top"/>
    </xf>
    <xf numFmtId="0" fontId="71" fillId="0" borderId="0" xfId="5" applyNumberFormat="1" applyFont="1" applyFill="1" applyBorder="1" applyAlignment="1">
      <alignment horizontal="right" vertical="top"/>
    </xf>
    <xf numFmtId="0" fontId="6" fillId="0" borderId="99" xfId="4" applyFont="1" applyFill="1" applyBorder="1" applyAlignment="1">
      <alignment horizontal="center" vertical="center" wrapText="1"/>
    </xf>
    <xf numFmtId="49" fontId="6" fillId="0" borderId="69" xfId="5" applyNumberFormat="1" applyFont="1" applyFill="1" applyBorder="1" applyAlignment="1">
      <alignment horizontal="center" vertical="center" wrapText="1"/>
    </xf>
    <xf numFmtId="0" fontId="6" fillId="0" borderId="100" xfId="5" applyFont="1" applyFill="1" applyBorder="1" applyAlignment="1">
      <alignment horizontal="left" vertical="center" wrapText="1"/>
    </xf>
    <xf numFmtId="0" fontId="11" fillId="0" borderId="69" xfId="5" applyFont="1" applyFill="1" applyBorder="1" applyAlignment="1">
      <alignment horizontal="center" vertical="center" wrapText="1"/>
    </xf>
    <xf numFmtId="0" fontId="11" fillId="0" borderId="71" xfId="5" applyFont="1" applyFill="1" applyBorder="1" applyAlignment="1">
      <alignment horizontal="center" vertical="center" wrapText="1"/>
    </xf>
    <xf numFmtId="0" fontId="1" fillId="0" borderId="101" xfId="4" applyFont="1" applyFill="1" applyBorder="1" applyAlignment="1">
      <alignment horizontal="left" vertical="center"/>
    </xf>
    <xf numFmtId="49" fontId="1" fillId="0" borderId="102" xfId="5" applyNumberFormat="1" applyFont="1" applyFill="1" applyBorder="1" applyAlignment="1">
      <alignment horizontal="left" vertical="center" wrapText="1"/>
    </xf>
    <xf numFmtId="0" fontId="1" fillId="0" borderId="103" xfId="5" applyFont="1" applyFill="1" applyBorder="1" applyAlignment="1">
      <alignment horizontal="left" vertical="center" wrapText="1"/>
    </xf>
    <xf numFmtId="0" fontId="11" fillId="0" borderId="104" xfId="5" applyFont="1" applyFill="1" applyBorder="1" applyAlignment="1">
      <alignment horizontal="left"/>
    </xf>
    <xf numFmtId="0" fontId="11" fillId="0" borderId="82" xfId="5" applyFont="1" applyFill="1" applyBorder="1" applyAlignment="1">
      <alignment horizontal="left"/>
    </xf>
    <xf numFmtId="49" fontId="1" fillId="0" borderId="105" xfId="5" applyNumberFormat="1" applyFont="1" applyFill="1" applyBorder="1" applyAlignment="1">
      <alignment horizontal="left" vertical="top"/>
    </xf>
    <xf numFmtId="49" fontId="1" fillId="0" borderId="76" xfId="5" applyNumberFormat="1" applyFont="1" applyFill="1" applyBorder="1" applyAlignment="1">
      <alignment horizontal="left" vertical="top"/>
    </xf>
    <xf numFmtId="0" fontId="1" fillId="0" borderId="77" xfId="5" applyFont="1" applyFill="1" applyBorder="1" applyAlignment="1">
      <alignment horizontal="left" vertical="top" wrapText="1"/>
    </xf>
    <xf numFmtId="0" fontId="10" fillId="0" borderId="76" xfId="5" applyFont="1" applyFill="1" applyBorder="1" applyAlignment="1">
      <alignment horizontal="left" vertical="top" indent="1"/>
    </xf>
    <xf numFmtId="0" fontId="10" fillId="0" borderId="78" xfId="5" applyFont="1" applyFill="1" applyBorder="1" applyAlignment="1">
      <alignment horizontal="left" vertical="top" indent="1"/>
    </xf>
    <xf numFmtId="0" fontId="1" fillId="0" borderId="105" xfId="4" applyFont="1" applyFill="1" applyBorder="1" applyAlignment="1">
      <alignment horizontal="center" vertical="top"/>
    </xf>
    <xf numFmtId="0" fontId="10" fillId="0" borderId="78" xfId="5" applyFont="1" applyFill="1" applyBorder="1" applyAlignment="1">
      <alignment horizontal="left" vertical="top"/>
    </xf>
    <xf numFmtId="0" fontId="11" fillId="0" borderId="76" xfId="5" applyFont="1" applyFill="1" applyBorder="1" applyAlignment="1">
      <alignment horizontal="left" vertical="top" indent="1"/>
    </xf>
    <xf numFmtId="0" fontId="11" fillId="0" borderId="78" xfId="5" applyFont="1" applyFill="1" applyBorder="1" applyAlignment="1">
      <alignment horizontal="left" vertical="top" indent="1"/>
    </xf>
    <xf numFmtId="0" fontId="10" fillId="0" borderId="76" xfId="5" applyFont="1" applyFill="1" applyBorder="1" applyAlignment="1">
      <alignment horizontal="left" vertical="top"/>
    </xf>
    <xf numFmtId="0" fontId="1" fillId="0" borderId="77" xfId="7" applyFont="1" applyFill="1" applyBorder="1" applyAlignment="1">
      <alignment horizontal="left" vertical="top" wrapText="1"/>
    </xf>
    <xf numFmtId="49" fontId="1" fillId="0" borderId="105" xfId="5" quotePrefix="1" applyNumberFormat="1" applyFont="1" applyFill="1" applyBorder="1" applyAlignment="1">
      <alignment horizontal="left" vertical="top"/>
    </xf>
    <xf numFmtId="49" fontId="1" fillId="0" borderId="76" xfId="5" quotePrefix="1" applyNumberFormat="1" applyFont="1" applyFill="1" applyBorder="1" applyAlignment="1">
      <alignment horizontal="left" vertical="top"/>
    </xf>
    <xf numFmtId="0" fontId="0" fillId="0" borderId="77" xfId="7" applyFont="1" applyFill="1" applyBorder="1" applyAlignment="1">
      <alignment horizontal="left" vertical="top" wrapText="1"/>
    </xf>
    <xf numFmtId="0" fontId="1" fillId="0" borderId="105" xfId="4" applyFont="1" applyFill="1" applyBorder="1" applyAlignment="1">
      <alignment horizontal="center"/>
    </xf>
    <xf numFmtId="0" fontId="0" fillId="0" borderId="77" xfId="7" applyFont="1" applyFill="1" applyBorder="1" applyAlignment="1">
      <alignment vertical="top" wrapText="1"/>
    </xf>
    <xf numFmtId="0" fontId="1" fillId="0" borderId="93" xfId="4" applyFont="1" applyFill="1" applyBorder="1" applyAlignment="1">
      <alignment horizontal="center"/>
    </xf>
    <xf numFmtId="49" fontId="0" fillId="0" borderId="106" xfId="7" quotePrefix="1" applyNumberFormat="1" applyFont="1" applyFill="1" applyBorder="1" applyAlignment="1">
      <alignment horizontal="left" vertical="top"/>
    </xf>
    <xf numFmtId="0" fontId="0" fillId="0" borderId="107" xfId="7" applyFont="1" applyFill="1" applyBorder="1" applyAlignment="1">
      <alignment vertical="top" wrapText="1"/>
    </xf>
    <xf numFmtId="0" fontId="1" fillId="0" borderId="108" xfId="4" applyFont="1" applyFill="1" applyBorder="1" applyAlignment="1">
      <alignment horizontal="center"/>
    </xf>
    <xf numFmtId="49" fontId="1" fillId="0" borderId="84" xfId="5" quotePrefix="1" applyNumberFormat="1" applyFont="1" applyFill="1" applyBorder="1" applyAlignment="1">
      <alignment horizontal="left" vertical="top"/>
    </xf>
    <xf numFmtId="0" fontId="1" fillId="0" borderId="85" xfId="5" applyFont="1" applyFill="1" applyBorder="1" applyAlignment="1">
      <alignment vertical="top" wrapText="1"/>
    </xf>
    <xf numFmtId="0" fontId="10" fillId="0" borderId="84" xfId="5" applyFont="1" applyFill="1" applyBorder="1" applyAlignment="1">
      <alignment horizontal="left" vertical="top"/>
    </xf>
    <xf numFmtId="0" fontId="10" fillId="0" borderId="86" xfId="5" applyFont="1" applyFill="1" applyBorder="1" applyAlignment="1">
      <alignment horizontal="left" vertical="top"/>
    </xf>
    <xf numFmtId="0" fontId="1" fillId="0" borderId="0" xfId="4" applyFont="1" applyFill="1" applyBorder="1" applyAlignment="1">
      <alignment horizontal="center"/>
    </xf>
    <xf numFmtId="0" fontId="10" fillId="0" borderId="0" xfId="5" applyFont="1" applyFill="1" applyBorder="1" applyAlignment="1">
      <alignment horizontal="left" vertical="top"/>
    </xf>
    <xf numFmtId="0" fontId="10" fillId="0" borderId="0" xfId="4" applyFont="1" applyFill="1" applyBorder="1" applyAlignment="1">
      <alignment horizontal="center"/>
    </xf>
    <xf numFmtId="0" fontId="11" fillId="0" borderId="0" xfId="7" applyFont="1" applyFill="1" applyBorder="1" applyAlignment="1">
      <alignment horizontal="left" vertical="top"/>
    </xf>
    <xf numFmtId="49" fontId="11" fillId="0" borderId="0" xfId="7" applyNumberFormat="1" applyFont="1" applyFill="1" applyBorder="1" applyAlignment="1">
      <alignment horizontal="left" vertical="top"/>
    </xf>
    <xf numFmtId="0" fontId="11" fillId="0" borderId="0" xfId="7" applyFont="1" applyFill="1" applyBorder="1" applyAlignment="1">
      <alignment horizontal="left" vertical="top" wrapText="1"/>
    </xf>
    <xf numFmtId="0" fontId="62" fillId="0" borderId="0" xfId="7" applyFont="1" applyFill="1" applyBorder="1" applyAlignment="1">
      <alignment horizontal="center" vertical="top"/>
    </xf>
    <xf numFmtId="0" fontId="71" fillId="0" borderId="0" xfId="5" applyNumberFormat="1" applyFont="1" applyFill="1" applyBorder="1" applyAlignment="1">
      <alignment horizontal="right"/>
    </xf>
    <xf numFmtId="49" fontId="12" fillId="0" borderId="47" xfId="7" applyNumberFormat="1" applyFont="1" applyFill="1" applyBorder="1" applyAlignment="1">
      <alignment horizontal="left" vertical="center" wrapText="1"/>
    </xf>
    <xf numFmtId="0" fontId="12" fillId="0" borderId="47" xfId="7" applyFont="1" applyFill="1" applyBorder="1" applyAlignment="1">
      <alignment vertical="center"/>
    </xf>
    <xf numFmtId="0" fontId="12" fillId="0" borderId="0" xfId="7" applyFont="1" applyFill="1" applyBorder="1" applyAlignment="1">
      <alignment horizontal="left" wrapText="1"/>
    </xf>
    <xf numFmtId="0" fontId="12" fillId="0" borderId="0" xfId="7" applyFont="1" applyFill="1" applyBorder="1" applyAlignment="1">
      <alignment horizontal="left"/>
    </xf>
    <xf numFmtId="0" fontId="7" fillId="0" borderId="0" xfId="7" applyFont="1" applyFill="1" applyBorder="1" applyAlignment="1">
      <alignment horizontal="left" vertical="center" wrapText="1"/>
    </xf>
    <xf numFmtId="49" fontId="7" fillId="0" borderId="0" xfId="7" applyNumberFormat="1" applyFont="1" applyFill="1" applyBorder="1" applyAlignment="1">
      <alignment horizontal="center" vertical="center" wrapText="1"/>
    </xf>
    <xf numFmtId="0" fontId="7" fillId="0" borderId="0" xfId="7" applyFont="1" applyFill="1" applyBorder="1" applyAlignment="1">
      <alignment vertical="center"/>
    </xf>
    <xf numFmtId="0" fontId="59" fillId="0" borderId="0" xfId="7" applyFont="1" applyFill="1" applyBorder="1" applyAlignment="1">
      <alignment horizontal="center" vertical="center" wrapText="1"/>
    </xf>
    <xf numFmtId="0" fontId="7" fillId="0" borderId="0" xfId="7" applyFont="1" applyFill="1" applyBorder="1" applyAlignment="1">
      <alignment horizontal="left" wrapText="1"/>
    </xf>
    <xf numFmtId="0" fontId="7" fillId="0" borderId="0" xfId="7" applyFont="1" applyFill="1" applyBorder="1" applyAlignment="1">
      <alignment horizontal="left"/>
    </xf>
    <xf numFmtId="0" fontId="12" fillId="0" borderId="0" xfId="7" applyFont="1" applyFill="1" applyBorder="1" applyAlignment="1">
      <alignment horizontal="left" vertical="center"/>
    </xf>
    <xf numFmtId="49" fontId="12" fillId="0" borderId="0" xfId="7" applyNumberFormat="1" applyFont="1" applyFill="1" applyBorder="1" applyAlignment="1">
      <alignment horizontal="left" vertical="center" wrapText="1"/>
    </xf>
    <xf numFmtId="0" fontId="60" fillId="0" borderId="0" xfId="7" applyFont="1" applyFill="1" applyBorder="1" applyAlignment="1">
      <alignment horizontal="center" textRotation="180"/>
    </xf>
    <xf numFmtId="49" fontId="7" fillId="0" borderId="0" xfId="7" applyNumberFormat="1" applyFont="1" applyFill="1" applyBorder="1" applyAlignment="1">
      <alignment horizontal="left" vertical="top"/>
    </xf>
    <xf numFmtId="0" fontId="7" fillId="0" borderId="0" xfId="7" applyFont="1" applyFill="1" applyBorder="1" applyAlignment="1">
      <alignment horizontal="left" vertical="top" wrapText="1"/>
    </xf>
    <xf numFmtId="0" fontId="61" fillId="0" borderId="0" xfId="7" applyFont="1" applyFill="1" applyBorder="1" applyAlignment="1">
      <alignment horizontal="center" vertical="top" wrapText="1"/>
    </xf>
    <xf numFmtId="49" fontId="6" fillId="0" borderId="0" xfId="7" applyNumberFormat="1" applyFont="1" applyFill="1" applyBorder="1" applyAlignment="1">
      <alignment horizontal="left" vertical="top"/>
    </xf>
    <xf numFmtId="0" fontId="62" fillId="0" borderId="0" xfId="7" applyFont="1" applyFill="1" applyBorder="1" applyAlignment="1">
      <alignment horizontal="center" vertical="top" wrapText="1"/>
    </xf>
    <xf numFmtId="49" fontId="6" fillId="0" borderId="0" xfId="7" applyNumberFormat="1" applyFont="1" applyFill="1" applyBorder="1" applyAlignment="1">
      <alignment horizontal="left"/>
    </xf>
    <xf numFmtId="0" fontId="1" fillId="0" borderId="0" xfId="7" applyFont="1" applyFill="1" applyBorder="1" applyAlignment="1">
      <alignment horizontal="left"/>
    </xf>
    <xf numFmtId="49" fontId="0" fillId="0" borderId="0" xfId="7" quotePrefix="1" applyNumberFormat="1" applyFont="1" applyFill="1" applyBorder="1" applyAlignment="1">
      <alignment horizontal="left" vertical="top"/>
    </xf>
    <xf numFmtId="0" fontId="1" fillId="0" borderId="0" xfId="7" applyFont="1" applyFill="1" applyBorder="1" applyAlignment="1">
      <alignment horizontal="center" vertical="top" wrapText="1"/>
    </xf>
    <xf numFmtId="0" fontId="0" fillId="0" borderId="0" xfId="7" applyFont="1" applyFill="1" applyBorder="1" applyAlignment="1">
      <alignment horizontal="left" vertical="top"/>
    </xf>
    <xf numFmtId="49" fontId="1" fillId="0" borderId="0" xfId="7" applyNumberFormat="1" applyFont="1" applyFill="1" applyBorder="1" applyAlignment="1">
      <alignment horizontal="left"/>
    </xf>
    <xf numFmtId="0" fontId="0" fillId="0" borderId="0" xfId="7" applyFont="1" applyFill="1" applyBorder="1" applyAlignment="1">
      <alignment horizontal="left" wrapText="1"/>
    </xf>
    <xf numFmtId="0" fontId="2" fillId="0" borderId="0" xfId="7" applyFont="1" applyFill="1" applyBorder="1" applyAlignment="1">
      <alignment horizontal="left" vertical="top"/>
    </xf>
    <xf numFmtId="49" fontId="66" fillId="0" borderId="0" xfId="7" applyNumberFormat="1" applyFont="1" applyFill="1" applyBorder="1" applyAlignment="1">
      <alignment horizontal="left" vertical="top"/>
    </xf>
    <xf numFmtId="0" fontId="2" fillId="0" borderId="0" xfId="7" applyFont="1" applyFill="1" applyBorder="1" applyAlignment="1">
      <alignment horizontal="left" vertical="top" wrapText="1"/>
    </xf>
    <xf numFmtId="0" fontId="64" fillId="0" borderId="0" xfId="7" applyFont="1" applyFill="1" applyBorder="1" applyAlignment="1">
      <alignment horizontal="center" vertical="top" wrapText="1"/>
    </xf>
    <xf numFmtId="49" fontId="67" fillId="0" borderId="0" xfId="7" applyNumberFormat="1" applyFont="1" applyFill="1" applyBorder="1" applyAlignment="1">
      <alignment horizontal="left" vertical="top"/>
    </xf>
    <xf numFmtId="0" fontId="6" fillId="0" borderId="0" xfId="7" applyFont="1" applyFill="1" applyBorder="1" applyAlignment="1">
      <alignment horizontal="left" vertical="center"/>
    </xf>
    <xf numFmtId="49" fontId="65" fillId="0" borderId="0" xfId="7" applyNumberFormat="1" applyFont="1" applyFill="1" applyBorder="1" applyAlignment="1">
      <alignment horizontal="left" vertical="center" wrapText="1"/>
    </xf>
    <xf numFmtId="49" fontId="65" fillId="0" borderId="0" xfId="7" applyNumberFormat="1" applyFont="1" applyFill="1" applyBorder="1" applyAlignment="1">
      <alignment horizontal="left" vertical="top"/>
    </xf>
    <xf numFmtId="49" fontId="68" fillId="0" borderId="0" xfId="7" applyNumberFormat="1" applyFont="1" applyFill="1" applyBorder="1" applyAlignment="1">
      <alignment horizontal="left"/>
    </xf>
    <xf numFmtId="0" fontId="73" fillId="0" borderId="0" xfId="1" applyFont="1" applyFill="1" applyBorder="1" applyAlignment="1" applyProtection="1">
      <alignment horizontal="center" vertical="top" wrapText="1"/>
    </xf>
    <xf numFmtId="49" fontId="69" fillId="0" borderId="0" xfId="7" applyNumberFormat="1" applyFont="1" applyFill="1" applyBorder="1" applyAlignment="1">
      <alignment horizontal="left" vertical="center" wrapText="1"/>
    </xf>
    <xf numFmtId="0" fontId="0" fillId="0" borderId="0" xfId="7" applyFont="1" applyFill="1" applyBorder="1" applyAlignment="1">
      <alignment horizontal="left"/>
    </xf>
    <xf numFmtId="49" fontId="67" fillId="0" borderId="0" xfId="7" applyNumberFormat="1" applyFont="1" applyFill="1" applyBorder="1" applyAlignment="1">
      <alignment horizontal="left" vertical="center" wrapText="1"/>
    </xf>
    <xf numFmtId="0" fontId="7" fillId="0" borderId="0" xfId="7" applyFont="1" applyFill="1" applyBorder="1" applyAlignment="1">
      <alignment horizontal="left" vertical="center"/>
    </xf>
    <xf numFmtId="0" fontId="59" fillId="0" borderId="0" xfId="7" applyFont="1" applyFill="1" applyBorder="1" applyAlignment="1">
      <alignment horizontal="center" textRotation="180"/>
    </xf>
    <xf numFmtId="0" fontId="1" fillId="0" borderId="0" xfId="5" applyFont="1" applyFill="1" applyBorder="1" applyAlignment="1" applyProtection="1">
      <alignment horizontal="left" vertical="top"/>
    </xf>
    <xf numFmtId="0" fontId="63" fillId="0" borderId="0" xfId="7" applyFont="1" applyFill="1" applyBorder="1" applyAlignment="1">
      <alignment horizontal="center" vertical="top"/>
    </xf>
    <xf numFmtId="0" fontId="6" fillId="0" borderId="0" xfId="7" applyFont="1" applyFill="1" applyBorder="1" applyAlignment="1">
      <alignment vertical="top" wrapText="1"/>
    </xf>
    <xf numFmtId="0" fontId="63" fillId="0" borderId="88" xfId="1" applyFont="1" applyFill="1" applyBorder="1" applyAlignment="1" applyProtection="1">
      <alignment vertical="top"/>
    </xf>
    <xf numFmtId="0" fontId="0" fillId="0" borderId="89" xfId="7" applyFont="1" applyFill="1" applyBorder="1" applyAlignment="1">
      <alignment vertical="top" wrapText="1"/>
    </xf>
    <xf numFmtId="0" fontId="63" fillId="0" borderId="90" xfId="7" applyFont="1" applyFill="1" applyBorder="1" applyAlignment="1">
      <alignment vertical="top"/>
    </xf>
    <xf numFmtId="0" fontId="1" fillId="0" borderId="91" xfId="7" applyFont="1" applyFill="1" applyBorder="1" applyAlignment="1">
      <alignment horizontal="left" vertical="top" wrapText="1"/>
    </xf>
    <xf numFmtId="0" fontId="2" fillId="0" borderId="0" xfId="7" applyFont="1" applyFill="1" applyBorder="1" applyAlignment="1">
      <alignment vertical="top" wrapText="1"/>
    </xf>
    <xf numFmtId="0" fontId="64" fillId="0" borderId="92" xfId="7" applyFont="1" applyFill="1" applyBorder="1" applyAlignment="1">
      <alignment vertical="top"/>
    </xf>
    <xf numFmtId="0" fontId="2" fillId="0" borderId="82" xfId="7" applyFont="1" applyFill="1" applyBorder="1" applyAlignment="1">
      <alignment vertical="top" wrapText="1"/>
    </xf>
    <xf numFmtId="0" fontId="54" fillId="0" borderId="0" xfId="7" applyFont="1" applyFill="1" applyBorder="1" applyAlignment="1">
      <alignment horizontal="left" vertical="top"/>
    </xf>
    <xf numFmtId="0" fontId="63" fillId="0" borderId="93" xfId="1" applyFont="1" applyFill="1" applyBorder="1" applyAlignment="1" applyProtection="1">
      <alignment vertical="top"/>
    </xf>
    <xf numFmtId="0" fontId="29" fillId="0" borderId="92" xfId="7" applyFont="1" applyFill="1" applyBorder="1" applyAlignment="1">
      <alignment vertical="top"/>
    </xf>
    <xf numFmtId="0" fontId="54" fillId="0" borderId="82" xfId="7" applyFont="1" applyFill="1" applyBorder="1" applyAlignment="1">
      <alignment vertical="top" wrapText="1"/>
    </xf>
    <xf numFmtId="0" fontId="54" fillId="0" borderId="0" xfId="7" applyFont="1" applyFill="1" applyBorder="1" applyAlignment="1">
      <alignment vertical="top" wrapText="1"/>
    </xf>
    <xf numFmtId="0" fontId="0" fillId="0" borderId="94" xfId="7" applyFont="1" applyFill="1" applyBorder="1" applyAlignment="1">
      <alignment vertical="top" wrapText="1"/>
    </xf>
    <xf numFmtId="0" fontId="0" fillId="0" borderId="91" xfId="7" applyFont="1" applyFill="1" applyBorder="1" applyAlignment="1">
      <alignment vertical="top" wrapText="1"/>
    </xf>
    <xf numFmtId="0" fontId="63" fillId="0" borderId="90" xfId="1" applyFont="1" applyFill="1" applyBorder="1" applyAlignment="1" applyProtection="1">
      <alignment vertical="top"/>
    </xf>
    <xf numFmtId="0" fontId="0" fillId="0" borderId="91" xfId="7" applyFont="1" applyFill="1" applyBorder="1" applyAlignment="1">
      <alignment horizontal="left" vertical="top" wrapText="1"/>
    </xf>
    <xf numFmtId="0" fontId="29" fillId="0" borderId="92" xfId="1" applyFont="1" applyFill="1" applyBorder="1" applyAlignment="1" applyProtection="1">
      <alignment vertical="top"/>
    </xf>
    <xf numFmtId="0" fontId="64" fillId="0" borderId="95" xfId="7" applyFont="1" applyFill="1" applyBorder="1" applyAlignment="1">
      <alignment vertical="top"/>
    </xf>
    <xf numFmtId="0" fontId="2" fillId="0" borderId="96" xfId="7" applyFont="1" applyFill="1" applyBorder="1" applyAlignment="1">
      <alignment vertical="top" wrapText="1"/>
    </xf>
    <xf numFmtId="0" fontId="1" fillId="0" borderId="0" xfId="7" applyFill="1" applyAlignment="1">
      <alignment vertical="top"/>
    </xf>
    <xf numFmtId="0" fontId="2" fillId="0" borderId="0" xfId="7" applyFont="1" applyAlignment="1">
      <alignment vertical="top"/>
    </xf>
    <xf numFmtId="0" fontId="1" fillId="0" borderId="0" xfId="7"/>
    <xf numFmtId="0" fontId="1" fillId="0" borderId="0" xfId="7" applyAlignment="1">
      <alignment vertical="top"/>
    </xf>
    <xf numFmtId="0" fontId="1" fillId="0" borderId="0" xfId="7" applyFill="1" applyAlignment="1"/>
    <xf numFmtId="0" fontId="1" fillId="0" borderId="0" xfId="7" applyFill="1"/>
    <xf numFmtId="0" fontId="2" fillId="0" borderId="0" xfId="7" applyFont="1"/>
    <xf numFmtId="0" fontId="12" fillId="0" borderId="21"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8" fillId="0" borderId="0" xfId="0" applyFont="1" applyFill="1" applyAlignment="1" applyProtection="1"/>
    <xf numFmtId="0" fontId="12" fillId="0" borderId="1"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28" fillId="0" borderId="0" xfId="0" applyFont="1" applyFill="1" applyBorder="1" applyAlignment="1" applyProtection="1">
      <alignment horizontal="left"/>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28" fillId="0" borderId="21"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0" xfId="0" applyFont="1" applyFill="1" applyProtection="1"/>
    <xf numFmtId="0" fontId="28" fillId="0" borderId="0" xfId="0" applyFont="1" applyFill="1" applyBorder="1" applyAlignment="1" applyProtection="1"/>
    <xf numFmtId="0" fontId="28" fillId="0" borderId="0" xfId="4" applyFont="1" applyFill="1" applyAlignment="1"/>
    <xf numFmtId="0" fontId="8" fillId="0" borderId="21"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28" fillId="0" borderId="0" xfId="0" applyFont="1" applyFill="1" applyAlignment="1" applyProtection="1">
      <alignment vertical="top" wrapText="1"/>
    </xf>
    <xf numFmtId="0" fontId="28" fillId="0" borderId="0" xfId="0" applyFont="1" applyFill="1" applyAlignment="1" applyProtection="1">
      <alignment horizontal="left"/>
    </xf>
    <xf numFmtId="49" fontId="28" fillId="0" borderId="0" xfId="0" applyNumberFormat="1" applyFont="1" applyFill="1" applyProtection="1"/>
    <xf numFmtId="0" fontId="44" fillId="0" borderId="21" xfId="0" applyFont="1" applyFill="1" applyBorder="1" applyAlignment="1" applyProtection="1">
      <alignment horizontal="center" vertical="center"/>
    </xf>
    <xf numFmtId="0" fontId="44" fillId="0" borderId="25" xfId="0" applyFont="1" applyFill="1" applyBorder="1" applyAlignment="1" applyProtection="1">
      <alignment horizontal="center" vertical="center"/>
    </xf>
    <xf numFmtId="0" fontId="11" fillId="0" borderId="22" xfId="0" applyNumberFormat="1" applyFont="1" applyFill="1" applyBorder="1" applyAlignment="1" applyProtection="1">
      <alignment horizontal="center" vertical="center" wrapText="1"/>
    </xf>
    <xf numFmtId="0" fontId="11" fillId="0" borderId="24"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6" fillId="0" borderId="2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8" fillId="0" borderId="0" xfId="0" applyFont="1" applyFill="1" applyAlignment="1" applyProtection="1">
      <alignment horizontal="left" vertical="top"/>
    </xf>
    <xf numFmtId="0" fontId="30" fillId="0" borderId="53" xfId="0" applyFont="1" applyFill="1" applyBorder="1" applyAlignment="1" applyProtection="1">
      <alignment horizontal="left" vertical="center" indent="1"/>
    </xf>
    <xf numFmtId="0" fontId="30" fillId="0" borderId="26" xfId="0" applyFont="1" applyFill="1" applyBorder="1" applyAlignment="1" applyProtection="1">
      <alignment horizontal="left" vertical="center" indent="1"/>
    </xf>
    <xf numFmtId="49" fontId="31" fillId="0" borderId="53" xfId="4" applyNumberFormat="1" applyFont="1" applyFill="1" applyBorder="1" applyAlignment="1">
      <alignment horizontal="left" vertical="center" wrapText="1" indent="1"/>
    </xf>
    <xf numFmtId="49" fontId="31" fillId="0" borderId="26" xfId="4" applyNumberFormat="1" applyFont="1" applyFill="1" applyBorder="1" applyAlignment="1">
      <alignment horizontal="left" vertical="center" wrapText="1" indent="1"/>
    </xf>
    <xf numFmtId="0" fontId="28" fillId="0" borderId="0" xfId="0" applyFont="1" applyFill="1" applyAlignment="1">
      <alignment horizontal="left"/>
    </xf>
    <xf numFmtId="49" fontId="28" fillId="0" borderId="0" xfId="5" applyNumberFormat="1" applyFont="1" applyFill="1" applyBorder="1" applyAlignment="1">
      <alignment horizontal="left" vertical="top"/>
    </xf>
    <xf numFmtId="49" fontId="12" fillId="0" borderId="0" xfId="5" applyNumberFormat="1" applyFont="1" applyFill="1" applyBorder="1" applyAlignment="1">
      <alignment horizontal="center" vertical="top"/>
    </xf>
    <xf numFmtId="49" fontId="28" fillId="0" borderId="0" xfId="7" applyNumberFormat="1" applyFont="1" applyFill="1" applyBorder="1" applyAlignment="1">
      <alignment horizontal="left" vertical="top"/>
    </xf>
    <xf numFmtId="0" fontId="28" fillId="0" borderId="0" xfId="4" applyFont="1" applyFill="1" applyBorder="1" applyAlignment="1">
      <alignment horizontal="left" vertical="top" wrapText="1"/>
    </xf>
    <xf numFmtId="0" fontId="28" fillId="0" borderId="0" xfId="5" applyFont="1" applyFill="1" applyBorder="1" applyAlignment="1">
      <alignment horizontal="left" vertical="top"/>
    </xf>
    <xf numFmtId="0" fontId="12" fillId="0" borderId="47" xfId="5" applyFont="1" applyFill="1" applyBorder="1" applyAlignment="1">
      <alignment horizontal="left" vertical="center" wrapText="1"/>
    </xf>
    <xf numFmtId="0" fontId="7" fillId="0" borderId="47" xfId="5" applyFont="1" applyFill="1" applyBorder="1" applyAlignment="1">
      <alignment horizontal="center" vertical="center" wrapText="1"/>
    </xf>
    <xf numFmtId="0" fontId="6" fillId="0" borderId="0" xfId="5" applyFont="1" applyFill="1" applyBorder="1" applyAlignment="1">
      <alignment horizontal="left" wrapText="1"/>
    </xf>
    <xf numFmtId="0" fontId="12" fillId="0" borderId="0" xfId="5" applyFont="1" applyFill="1" applyBorder="1" applyAlignment="1">
      <alignment horizontal="left" vertical="center" wrapText="1"/>
    </xf>
    <xf numFmtId="0" fontId="28" fillId="0" borderId="0" xfId="5" applyFont="1" applyBorder="1" applyAlignment="1">
      <alignment horizontal="left" vertical="top"/>
    </xf>
    <xf numFmtId="0" fontId="1" fillId="0" borderId="4" xfId="5" applyFont="1" applyBorder="1" applyAlignment="1">
      <alignment horizontal="left" vertical="top" wrapText="1"/>
    </xf>
    <xf numFmtId="0" fontId="28" fillId="0" borderId="0" xfId="5" applyFont="1" applyFill="1" applyBorder="1" applyAlignment="1">
      <alignment horizontal="left" vertical="top" wrapText="1"/>
    </xf>
    <xf numFmtId="0" fontId="28" fillId="0" borderId="0" xfId="5" applyFont="1" applyAlignment="1">
      <alignment horizontal="left" vertical="top"/>
    </xf>
    <xf numFmtId="0" fontId="28" fillId="0" borderId="0" xfId="7" applyFont="1" applyFill="1" applyBorder="1" applyAlignment="1">
      <alignment horizontal="left" vertical="top" wrapText="1"/>
    </xf>
    <xf numFmtId="0" fontId="12" fillId="0" borderId="47" xfId="7" applyFont="1" applyFill="1" applyBorder="1" applyAlignment="1">
      <alignment horizontal="left" vertical="center" wrapText="1"/>
    </xf>
    <xf numFmtId="0" fontId="7" fillId="0" borderId="47" xfId="7" applyFont="1" applyFill="1" applyBorder="1" applyAlignment="1">
      <alignment horizontal="center" vertical="center" wrapText="1"/>
    </xf>
    <xf numFmtId="0" fontId="6" fillId="0" borderId="0" xfId="7" applyFont="1" applyFill="1" applyBorder="1" applyAlignment="1">
      <alignment horizontal="left" wrapText="1"/>
    </xf>
  </cellXfs>
  <cellStyles count="9">
    <cellStyle name="Hyperlink" xfId="1" builtinId="8"/>
    <cellStyle name="Hyperlink 2" xfId="8"/>
    <cellStyle name="Normal_Balans" xfId="2"/>
    <cellStyle name="Procent" xfId="3" builtinId="5"/>
    <cellStyle name="Standaard" xfId="0" builtinId="0"/>
    <cellStyle name="Standaard 2" xfId="5"/>
    <cellStyle name="Standaard 2 2" xfId="7"/>
    <cellStyle name="Standaard_functionelecodes" xfId="6"/>
    <cellStyle name="Standaard_toelichting JRversie 2001-09-30" xfId="4"/>
  </cellStyles>
  <dxfs count="471">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ill>
        <patternFill>
          <bgColor indexed="13"/>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13"/>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fill>
        <patternFill patternType="none">
          <bgColor indexed="65"/>
        </patternFill>
      </fill>
    </dxf>
    <dxf>
      <fill>
        <patternFill>
          <bgColor rgb="FFFFFF00"/>
        </patternFill>
      </fill>
    </dxf>
    <dxf>
      <fill>
        <patternFill>
          <bgColor rgb="FFFFFF00"/>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rgb="FFFFFF00"/>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rgb="FFFFFF00"/>
        </patternFill>
      </fill>
    </dxf>
    <dxf>
      <fill>
        <patternFill>
          <bgColor rgb="FFFFFF00"/>
        </patternFill>
      </fill>
    </dxf>
    <dxf>
      <font>
        <condense val="0"/>
        <extend val="0"/>
        <color indexed="9"/>
      </font>
      <fill>
        <patternFill patternType="none">
          <bgColor indexed="65"/>
        </patternFill>
      </fill>
    </dxf>
    <dxf>
      <fill>
        <patternFill>
          <bgColor rgb="FFFFFF00"/>
        </patternFill>
      </fill>
    </dxf>
    <dxf>
      <fill>
        <patternFill>
          <bgColor rgb="FFFFFF00"/>
        </patternFill>
      </fill>
    </dxf>
    <dxf>
      <font>
        <condense val="0"/>
        <extend val="0"/>
        <color indexed="9"/>
      </font>
      <fill>
        <patternFill patternType="none">
          <bgColor indexed="65"/>
        </patternFill>
      </fill>
    </dxf>
    <dxf>
      <fill>
        <patternFill>
          <bgColor rgb="FFFFFF00"/>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rgb="FFFFFF00"/>
        </patternFill>
      </fill>
    </dxf>
    <dxf>
      <fill>
        <patternFill>
          <bgColor rgb="FFFFFF00"/>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ill>
        <patternFill>
          <bgColor rgb="FFFFFF0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DDDEF1"/>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my.sharepoint.com/gebruikersgegevens/hellebru/Mijn%20documenten/1%20e3pos/0%20Algemeen/Actuele%20ontwerpdocumenten/Jaarrekening/Toelichting%20bij%20de%20jaarrekening%202007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
      <sheetName val="Inh"/>
      <sheetName val="BE"/>
      <sheetName val="IER"/>
      <sheetName val="ER BD"/>
      <sheetName val="IR KS"/>
      <sheetName val="IR KS BD"/>
      <sheetName val="IR TK IP"/>
      <sheetName val="LR"/>
      <sheetName val="BA 1"/>
      <sheetName val=" BA 2"/>
      <sheetName val="SOK 1"/>
      <sheetName val="SOK 2"/>
    </sheetNames>
    <sheetDataSet>
      <sheetData sheetId="0">
        <row r="6">
          <cell r="A6" t="str">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workbookViewId="0">
      <selection activeCell="A20" sqref="A20"/>
    </sheetView>
  </sheetViews>
  <sheetFormatPr defaultColWidth="9.109375" defaultRowHeight="13.2" x14ac:dyDescent="0.25"/>
  <cols>
    <col min="1" max="1" width="85" style="765" customWidth="1"/>
    <col min="2" max="16384" width="9.109375" style="765"/>
  </cols>
  <sheetData>
    <row r="1" spans="1:1" ht="45" x14ac:dyDescent="0.25">
      <c r="A1" s="764" t="s">
        <v>651</v>
      </c>
    </row>
    <row r="2" spans="1:1" ht="15" x14ac:dyDescent="0.25">
      <c r="A2" s="766"/>
    </row>
    <row r="3" spans="1:1" ht="15" x14ac:dyDescent="0.25">
      <c r="A3" s="766" t="s">
        <v>652</v>
      </c>
    </row>
    <row r="4" spans="1:1" ht="15" x14ac:dyDescent="0.25">
      <c r="A4" s="766"/>
    </row>
    <row r="5" spans="1:1" ht="15" x14ac:dyDescent="0.25">
      <c r="A5" s="766"/>
    </row>
    <row r="6" spans="1:1" ht="30" x14ac:dyDescent="0.25">
      <c r="A6" s="767" t="s">
        <v>653</v>
      </c>
    </row>
    <row r="7" spans="1:1" ht="15" x14ac:dyDescent="0.25">
      <c r="A7" s="766"/>
    </row>
    <row r="8" spans="1:1" ht="15" x14ac:dyDescent="0.25">
      <c r="A8" s="766"/>
    </row>
    <row r="9" spans="1:1" ht="15" x14ac:dyDescent="0.25">
      <c r="A9" s="766"/>
    </row>
    <row r="10" spans="1:1" ht="15" x14ac:dyDescent="0.25">
      <c r="A10" s="766"/>
    </row>
    <row r="11" spans="1:1" ht="15" x14ac:dyDescent="0.25">
      <c r="A11" s="766"/>
    </row>
    <row r="12" spans="1:1" ht="15" x14ac:dyDescent="0.25">
      <c r="A12" s="766"/>
    </row>
    <row r="13" spans="1:1" ht="15" x14ac:dyDescent="0.25">
      <c r="A13" s="766"/>
    </row>
    <row r="14" spans="1:1" ht="15" x14ac:dyDescent="0.25">
      <c r="A14" s="766"/>
    </row>
    <row r="15" spans="1:1" ht="15" x14ac:dyDescent="0.25">
      <c r="A15" s="768" t="s">
        <v>654</v>
      </c>
    </row>
    <row r="20" spans="1:1" x14ac:dyDescent="0.25">
      <c r="A20" s="769" t="s">
        <v>701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4"/>
  <sheetViews>
    <sheetView showGridLines="0" showRowColHeaders="0" showZeros="0" zoomScaleNormal="100" workbookViewId="0">
      <selection activeCell="B2" sqref="B2"/>
    </sheetView>
  </sheetViews>
  <sheetFormatPr defaultColWidth="9.109375" defaultRowHeight="10.199999999999999" x14ac:dyDescent="0.2"/>
  <cols>
    <col min="1" max="1" width="1.6640625" style="353" customWidth="1"/>
    <col min="2" max="2" width="40.6640625" style="203" customWidth="1"/>
    <col min="3" max="5" width="12.6640625" style="203" customWidth="1"/>
    <col min="6" max="6" width="12.6640625" style="203" customWidth="1" collapsed="1"/>
    <col min="7" max="8" width="12.6640625" style="203" customWidth="1"/>
    <col min="9" max="11" width="11.6640625" style="203" hidden="1" customWidth="1"/>
    <col min="12" max="12" width="2.88671875" style="203" customWidth="1"/>
    <col min="13" max="16384" width="9.109375" style="203"/>
  </cols>
  <sheetData>
    <row r="1" spans="1:11" s="353" customFormat="1" ht="4.2" x14ac:dyDescent="0.15"/>
    <row r="2" spans="1:11" s="173" customFormat="1" ht="17.399999999999999" x14ac:dyDescent="0.3">
      <c r="A2" s="354"/>
      <c r="B2" s="173" t="s">
        <v>76</v>
      </c>
      <c r="C2" s="306"/>
    </row>
    <row r="3" spans="1:11" s="174" customFormat="1" ht="10.8" thickBot="1" x14ac:dyDescent="0.25">
      <c r="B3" s="174" t="str">
        <f>Intro!A20</f>
        <v>Versie 3/4/2018</v>
      </c>
    </row>
    <row r="4" spans="1:11" s="361" customFormat="1" ht="15" customHeight="1" x14ac:dyDescent="0.25">
      <c r="B4" s="1298" t="s">
        <v>4</v>
      </c>
      <c r="C4" s="678"/>
      <c r="D4" s="679" t="s">
        <v>77</v>
      </c>
      <c r="E4" s="680"/>
      <c r="F4" s="678"/>
      <c r="G4" s="679" t="s">
        <v>78</v>
      </c>
      <c r="H4" s="680"/>
      <c r="I4" s="678"/>
      <c r="J4" s="679" t="s">
        <v>79</v>
      </c>
      <c r="K4" s="680"/>
    </row>
    <row r="5" spans="1:11" s="175" customFormat="1" ht="15" customHeight="1" x14ac:dyDescent="0.25">
      <c r="A5" s="355"/>
      <c r="B5" s="1299"/>
      <c r="C5" s="176" t="s">
        <v>8</v>
      </c>
      <c r="D5" s="177" t="s">
        <v>9</v>
      </c>
      <c r="E5" s="178" t="s">
        <v>10</v>
      </c>
      <c r="F5" s="176" t="s">
        <v>8</v>
      </c>
      <c r="G5" s="177" t="s">
        <v>9</v>
      </c>
      <c r="H5" s="178" t="s">
        <v>10</v>
      </c>
      <c r="I5" s="176" t="s">
        <v>8</v>
      </c>
      <c r="J5" s="177" t="s">
        <v>9</v>
      </c>
      <c r="K5" s="178" t="s">
        <v>10</v>
      </c>
    </row>
    <row r="6" spans="1:11" s="166" customFormat="1" ht="15" customHeight="1" x14ac:dyDescent="0.25">
      <c r="A6" s="356"/>
      <c r="B6" s="208" t="s">
        <v>11</v>
      </c>
      <c r="C6" s="187">
        <f>SUM(C7:C9)</f>
        <v>0</v>
      </c>
      <c r="D6" s="188">
        <f>SUM(D7:D9)</f>
        <v>0</v>
      </c>
      <c r="E6" s="189">
        <f t="shared" ref="E6:E33" si="0">D6-C6</f>
        <v>0</v>
      </c>
      <c r="F6" s="187">
        <f>SUM(F7:F9)</f>
        <v>0</v>
      </c>
      <c r="G6" s="188">
        <f>SUM(G7:G9)</f>
        <v>0</v>
      </c>
      <c r="H6" s="189">
        <f t="shared" ref="H6:H33" si="1">G6-F6</f>
        <v>0</v>
      </c>
      <c r="I6" s="187" t="e">
        <f>SUM(#REF!,#REF!,#REF!)</f>
        <v>#REF!</v>
      </c>
      <c r="J6" s="188" t="e">
        <f>SUM(#REF!,#REF!,#REF!)</f>
        <v>#REF!</v>
      </c>
      <c r="K6" s="189" t="e">
        <f t="shared" ref="K6:K27" si="2">J6-I6</f>
        <v>#REF!</v>
      </c>
    </row>
    <row r="7" spans="1:11" s="157" customFormat="1" ht="13.2" x14ac:dyDescent="0.25">
      <c r="A7" s="357"/>
      <c r="B7" s="190" t="s">
        <v>13</v>
      </c>
      <c r="C7" s="191"/>
      <c r="D7" s="192"/>
      <c r="E7" s="193">
        <f t="shared" si="0"/>
        <v>0</v>
      </c>
      <c r="F7" s="191"/>
      <c r="G7" s="192"/>
      <c r="H7" s="193">
        <f t="shared" si="1"/>
        <v>0</v>
      </c>
      <c r="I7" s="191"/>
      <c r="J7" s="192"/>
      <c r="K7" s="193">
        <f t="shared" si="2"/>
        <v>0</v>
      </c>
    </row>
    <row r="8" spans="1:11" s="157" customFormat="1" ht="13.2" x14ac:dyDescent="0.25">
      <c r="A8" s="357"/>
      <c r="B8" s="190" t="s">
        <v>14</v>
      </c>
      <c r="C8" s="191"/>
      <c r="D8" s="192"/>
      <c r="E8" s="193">
        <f t="shared" si="0"/>
        <v>0</v>
      </c>
      <c r="F8" s="191"/>
      <c r="G8" s="192"/>
      <c r="H8" s="193">
        <f t="shared" si="1"/>
        <v>0</v>
      </c>
      <c r="I8" s="191"/>
      <c r="J8" s="192"/>
      <c r="K8" s="193">
        <f t="shared" si="2"/>
        <v>0</v>
      </c>
    </row>
    <row r="9" spans="1:11" s="157" customFormat="1" ht="13.2" x14ac:dyDescent="0.25">
      <c r="A9" s="357"/>
      <c r="B9" s="190" t="s">
        <v>15</v>
      </c>
      <c r="C9" s="191"/>
      <c r="D9" s="192"/>
      <c r="E9" s="193">
        <f t="shared" si="0"/>
        <v>0</v>
      </c>
      <c r="F9" s="191"/>
      <c r="G9" s="192"/>
      <c r="H9" s="193">
        <f t="shared" si="1"/>
        <v>0</v>
      </c>
      <c r="I9" s="191"/>
      <c r="J9" s="192"/>
      <c r="K9" s="193">
        <f t="shared" si="2"/>
        <v>0</v>
      </c>
    </row>
    <row r="10" spans="1:11" s="166" customFormat="1" ht="15" customHeight="1" x14ac:dyDescent="0.25">
      <c r="A10" s="356"/>
      <c r="B10" s="209" t="s">
        <v>18</v>
      </c>
      <c r="C10" s="187">
        <f>SUM(C11:C13)</f>
        <v>0</v>
      </c>
      <c r="D10" s="188">
        <f>SUM(D11:D13)</f>
        <v>0</v>
      </c>
      <c r="E10" s="189">
        <f t="shared" si="0"/>
        <v>0</v>
      </c>
      <c r="F10" s="187">
        <f>SUM(F11:F13)</f>
        <v>0</v>
      </c>
      <c r="G10" s="188">
        <f>SUM(G11:G13)</f>
        <v>0</v>
      </c>
      <c r="H10" s="189">
        <f t="shared" si="1"/>
        <v>0</v>
      </c>
      <c r="I10" s="187" t="e">
        <f>SUM(#REF!,#REF!,#REF!)</f>
        <v>#REF!</v>
      </c>
      <c r="J10" s="188" t="e">
        <f>SUM(#REF!,#REF!,#REF!)</f>
        <v>#REF!</v>
      </c>
      <c r="K10" s="189" t="e">
        <f t="shared" si="2"/>
        <v>#REF!</v>
      </c>
    </row>
    <row r="11" spans="1:11" s="157" customFormat="1" ht="13.2" x14ac:dyDescent="0.25">
      <c r="A11" s="357"/>
      <c r="B11" s="190" t="s">
        <v>13</v>
      </c>
      <c r="C11" s="191"/>
      <c r="D11" s="192"/>
      <c r="E11" s="193">
        <f t="shared" si="0"/>
        <v>0</v>
      </c>
      <c r="F11" s="191"/>
      <c r="G11" s="192"/>
      <c r="H11" s="193">
        <f t="shared" si="1"/>
        <v>0</v>
      </c>
      <c r="I11" s="191"/>
      <c r="J11" s="192"/>
      <c r="K11" s="193">
        <f t="shared" si="2"/>
        <v>0</v>
      </c>
    </row>
    <row r="12" spans="1:11" s="157" customFormat="1" ht="13.2" x14ac:dyDescent="0.25">
      <c r="A12" s="357"/>
      <c r="B12" s="190" t="s">
        <v>14</v>
      </c>
      <c r="C12" s="191"/>
      <c r="D12" s="192"/>
      <c r="E12" s="193">
        <f t="shared" si="0"/>
        <v>0</v>
      </c>
      <c r="F12" s="191"/>
      <c r="G12" s="192"/>
      <c r="H12" s="193">
        <f t="shared" si="1"/>
        <v>0</v>
      </c>
      <c r="I12" s="191"/>
      <c r="J12" s="192"/>
      <c r="K12" s="193">
        <f t="shared" si="2"/>
        <v>0</v>
      </c>
    </row>
    <row r="13" spans="1:11" s="157" customFormat="1" ht="13.2" x14ac:dyDescent="0.25">
      <c r="A13" s="357"/>
      <c r="B13" s="190" t="s">
        <v>15</v>
      </c>
      <c r="C13" s="191"/>
      <c r="D13" s="192"/>
      <c r="E13" s="193">
        <f t="shared" si="0"/>
        <v>0</v>
      </c>
      <c r="F13" s="191"/>
      <c r="G13" s="192"/>
      <c r="H13" s="193">
        <f t="shared" si="1"/>
        <v>0</v>
      </c>
      <c r="I13" s="191"/>
      <c r="J13" s="192"/>
      <c r="K13" s="193">
        <f t="shared" si="2"/>
        <v>0</v>
      </c>
    </row>
    <row r="14" spans="1:11" s="166" customFormat="1" ht="15" customHeight="1" collapsed="1" x14ac:dyDescent="0.25">
      <c r="A14" s="356"/>
      <c r="B14" s="208" t="s">
        <v>19</v>
      </c>
      <c r="C14" s="187">
        <f>SUM(C15:C17)</f>
        <v>0</v>
      </c>
      <c r="D14" s="188">
        <f>SUM(D15:D17)</f>
        <v>0</v>
      </c>
      <c r="E14" s="189">
        <f t="shared" si="0"/>
        <v>0</v>
      </c>
      <c r="F14" s="187">
        <f>SUM(F15:F17)</f>
        <v>0</v>
      </c>
      <c r="G14" s="188">
        <f>SUM(G15:G17)</f>
        <v>0</v>
      </c>
      <c r="H14" s="189">
        <f t="shared" si="1"/>
        <v>0</v>
      </c>
      <c r="I14" s="187" t="e">
        <f>SUM(#REF!,#REF!,#REF!)</f>
        <v>#REF!</v>
      </c>
      <c r="J14" s="188" t="e">
        <f>SUM(#REF!,#REF!,#REF!)</f>
        <v>#REF!</v>
      </c>
      <c r="K14" s="189" t="e">
        <f t="shared" si="2"/>
        <v>#REF!</v>
      </c>
    </row>
    <row r="15" spans="1:11" s="157" customFormat="1" ht="13.2" x14ac:dyDescent="0.25">
      <c r="A15" s="357"/>
      <c r="B15" s="190" t="s">
        <v>13</v>
      </c>
      <c r="C15" s="191"/>
      <c r="D15" s="192"/>
      <c r="E15" s="193">
        <f t="shared" si="0"/>
        <v>0</v>
      </c>
      <c r="F15" s="191"/>
      <c r="G15" s="192"/>
      <c r="H15" s="193">
        <f t="shared" si="1"/>
        <v>0</v>
      </c>
      <c r="I15" s="191"/>
      <c r="J15" s="192"/>
      <c r="K15" s="193">
        <f t="shared" si="2"/>
        <v>0</v>
      </c>
    </row>
    <row r="16" spans="1:11" s="157" customFormat="1" ht="13.2" x14ac:dyDescent="0.25">
      <c r="A16" s="357"/>
      <c r="B16" s="190" t="s">
        <v>14</v>
      </c>
      <c r="C16" s="191"/>
      <c r="D16" s="192"/>
      <c r="E16" s="193">
        <f t="shared" si="0"/>
        <v>0</v>
      </c>
      <c r="F16" s="191"/>
      <c r="G16" s="192"/>
      <c r="H16" s="193">
        <f t="shared" si="1"/>
        <v>0</v>
      </c>
      <c r="I16" s="191"/>
      <c r="J16" s="192"/>
      <c r="K16" s="193">
        <f t="shared" si="2"/>
        <v>0</v>
      </c>
    </row>
    <row r="17" spans="1:11" s="157" customFormat="1" ht="13.2" x14ac:dyDescent="0.25">
      <c r="A17" s="357"/>
      <c r="B17" s="190" t="s">
        <v>15</v>
      </c>
      <c r="C17" s="191"/>
      <c r="D17" s="192"/>
      <c r="E17" s="193">
        <f t="shared" si="0"/>
        <v>0</v>
      </c>
      <c r="F17" s="191"/>
      <c r="G17" s="192"/>
      <c r="H17" s="193">
        <f t="shared" si="1"/>
        <v>0</v>
      </c>
      <c r="I17" s="191"/>
      <c r="J17" s="192"/>
      <c r="K17" s="193">
        <f t="shared" si="2"/>
        <v>0</v>
      </c>
    </row>
    <row r="18" spans="1:11" s="166" customFormat="1" ht="15" customHeight="1" x14ac:dyDescent="0.25">
      <c r="A18" s="356"/>
      <c r="B18" s="186" t="s">
        <v>20</v>
      </c>
      <c r="C18" s="187">
        <f>SUM(C19:C21)</f>
        <v>0</v>
      </c>
      <c r="D18" s="188">
        <f>SUM(D19:D21)</f>
        <v>0</v>
      </c>
      <c r="E18" s="189">
        <f t="shared" si="0"/>
        <v>0</v>
      </c>
      <c r="F18" s="187">
        <f>SUM(F19:F21)</f>
        <v>0</v>
      </c>
      <c r="G18" s="188">
        <f>SUM(G19:G21)</f>
        <v>0</v>
      </c>
      <c r="H18" s="189">
        <f t="shared" si="1"/>
        <v>0</v>
      </c>
      <c r="I18" s="187" t="e">
        <f>SUM(#REF!,#REF!,#REF!)</f>
        <v>#REF!</v>
      </c>
      <c r="J18" s="188" t="e">
        <f>SUM(#REF!,#REF!,#REF!)</f>
        <v>#REF!</v>
      </c>
      <c r="K18" s="189" t="e">
        <f t="shared" si="2"/>
        <v>#REF!</v>
      </c>
    </row>
    <row r="19" spans="1:11" s="157" customFormat="1" ht="13.2" x14ac:dyDescent="0.25">
      <c r="A19" s="357"/>
      <c r="B19" s="190" t="s">
        <v>13</v>
      </c>
      <c r="C19" s="191"/>
      <c r="D19" s="192"/>
      <c r="E19" s="193">
        <f t="shared" si="0"/>
        <v>0</v>
      </c>
      <c r="F19" s="191"/>
      <c r="G19" s="192"/>
      <c r="H19" s="193">
        <f t="shared" si="1"/>
        <v>0</v>
      </c>
      <c r="I19" s="191"/>
      <c r="J19" s="192"/>
      <c r="K19" s="193">
        <f t="shared" si="2"/>
        <v>0</v>
      </c>
    </row>
    <row r="20" spans="1:11" s="157" customFormat="1" ht="13.2" x14ac:dyDescent="0.25">
      <c r="A20" s="357"/>
      <c r="B20" s="190" t="s">
        <v>14</v>
      </c>
      <c r="C20" s="191"/>
      <c r="D20" s="192"/>
      <c r="E20" s="193">
        <f t="shared" si="0"/>
        <v>0</v>
      </c>
      <c r="F20" s="191"/>
      <c r="G20" s="192"/>
      <c r="H20" s="193">
        <f t="shared" si="1"/>
        <v>0</v>
      </c>
      <c r="I20" s="191"/>
      <c r="J20" s="192"/>
      <c r="K20" s="193">
        <f t="shared" si="2"/>
        <v>0</v>
      </c>
    </row>
    <row r="21" spans="1:11" s="157" customFormat="1" ht="13.2" x14ac:dyDescent="0.25">
      <c r="A21" s="357"/>
      <c r="B21" s="190" t="s">
        <v>15</v>
      </c>
      <c r="C21" s="191"/>
      <c r="D21" s="192"/>
      <c r="E21" s="193">
        <f t="shared" si="0"/>
        <v>0</v>
      </c>
      <c r="F21" s="191"/>
      <c r="G21" s="192"/>
      <c r="H21" s="193">
        <f t="shared" si="1"/>
        <v>0</v>
      </c>
      <c r="I21" s="191"/>
      <c r="J21" s="192"/>
      <c r="K21" s="193">
        <f t="shared" si="2"/>
        <v>0</v>
      </c>
    </row>
    <row r="22" spans="1:11" s="166" customFormat="1" ht="18" customHeight="1" x14ac:dyDescent="0.25">
      <c r="A22" s="356"/>
      <c r="B22" s="209" t="s">
        <v>21</v>
      </c>
      <c r="C22" s="187">
        <f>SUM(C23:C25)</f>
        <v>0</v>
      </c>
      <c r="D22" s="188">
        <f>SUM(D23:D25)</f>
        <v>0</v>
      </c>
      <c r="E22" s="189">
        <f t="shared" si="0"/>
        <v>0</v>
      </c>
      <c r="F22" s="187">
        <f>SUM(F23:F25)</f>
        <v>0</v>
      </c>
      <c r="G22" s="188">
        <f>SUM(G23:G25)</f>
        <v>0</v>
      </c>
      <c r="H22" s="189">
        <f t="shared" si="1"/>
        <v>0</v>
      </c>
      <c r="I22" s="187">
        <f>SUM(I23:I25)</f>
        <v>0</v>
      </c>
      <c r="J22" s="188">
        <f>SUM(J23:J25)</f>
        <v>0</v>
      </c>
      <c r="K22" s="189">
        <f t="shared" si="2"/>
        <v>0</v>
      </c>
    </row>
    <row r="23" spans="1:11" s="159" customFormat="1" ht="15" customHeight="1" x14ac:dyDescent="0.25">
      <c r="A23" s="358"/>
      <c r="B23" s="183" t="s">
        <v>13</v>
      </c>
      <c r="C23" s="198"/>
      <c r="D23" s="199"/>
      <c r="E23" s="85">
        <f t="shared" si="0"/>
        <v>0</v>
      </c>
      <c r="F23" s="198"/>
      <c r="G23" s="199"/>
      <c r="H23" s="85">
        <f t="shared" si="1"/>
        <v>0</v>
      </c>
      <c r="I23" s="198"/>
      <c r="J23" s="199"/>
      <c r="K23" s="85">
        <f t="shared" si="2"/>
        <v>0</v>
      </c>
    </row>
    <row r="24" spans="1:11" s="159" customFormat="1" ht="15" customHeight="1" x14ac:dyDescent="0.25">
      <c r="A24" s="358"/>
      <c r="B24" s="183" t="s">
        <v>14</v>
      </c>
      <c r="C24" s="198"/>
      <c r="D24" s="199"/>
      <c r="E24" s="85">
        <f t="shared" si="0"/>
        <v>0</v>
      </c>
      <c r="F24" s="198"/>
      <c r="G24" s="199"/>
      <c r="H24" s="85">
        <f t="shared" si="1"/>
        <v>0</v>
      </c>
      <c r="I24" s="198"/>
      <c r="J24" s="199"/>
      <c r="K24" s="85">
        <f t="shared" si="2"/>
        <v>0</v>
      </c>
    </row>
    <row r="25" spans="1:11" s="159" customFormat="1" ht="15" customHeight="1" x14ac:dyDescent="0.25">
      <c r="A25" s="358"/>
      <c r="B25" s="183" t="s">
        <v>15</v>
      </c>
      <c r="C25" s="198"/>
      <c r="D25" s="199"/>
      <c r="E25" s="85">
        <f t="shared" si="0"/>
        <v>0</v>
      </c>
      <c r="F25" s="198"/>
      <c r="G25" s="199"/>
      <c r="H25" s="85">
        <f t="shared" si="1"/>
        <v>0</v>
      </c>
      <c r="I25" s="198"/>
      <c r="J25" s="199"/>
      <c r="K25" s="85">
        <f t="shared" si="2"/>
        <v>0</v>
      </c>
    </row>
    <row r="26" spans="1:11" s="166" customFormat="1" ht="18" customHeight="1" x14ac:dyDescent="0.25">
      <c r="A26" s="356"/>
      <c r="B26" s="209" t="s">
        <v>22</v>
      </c>
      <c r="C26" s="187">
        <f>SUM(C27:C29)</f>
        <v>0</v>
      </c>
      <c r="D26" s="188">
        <f>SUM(D27:D29)</f>
        <v>0</v>
      </c>
      <c r="E26" s="189">
        <f t="shared" si="0"/>
        <v>0</v>
      </c>
      <c r="F26" s="187">
        <f>SUM(F27:F29)</f>
        <v>0</v>
      </c>
      <c r="G26" s="188">
        <f>SUM(G27:G29)</f>
        <v>0</v>
      </c>
      <c r="H26" s="189">
        <f t="shared" si="1"/>
        <v>0</v>
      </c>
      <c r="I26" s="187">
        <f>SUM(I27:I29)</f>
        <v>0</v>
      </c>
      <c r="J26" s="188">
        <f>SUM(J27:J29)</f>
        <v>0</v>
      </c>
      <c r="K26" s="189">
        <f t="shared" si="2"/>
        <v>0</v>
      </c>
    </row>
    <row r="27" spans="1:11" s="159" customFormat="1" ht="15" customHeight="1" x14ac:dyDescent="0.25">
      <c r="A27" s="358"/>
      <c r="B27" s="183" t="s">
        <v>13</v>
      </c>
      <c r="C27" s="198"/>
      <c r="D27" s="199"/>
      <c r="E27" s="85">
        <f t="shared" si="0"/>
        <v>0</v>
      </c>
      <c r="F27" s="198"/>
      <c r="G27" s="199"/>
      <c r="H27" s="85">
        <f t="shared" si="1"/>
        <v>0</v>
      </c>
      <c r="I27" s="198"/>
      <c r="J27" s="199"/>
      <c r="K27" s="85">
        <f t="shared" si="2"/>
        <v>0</v>
      </c>
    </row>
    <row r="28" spans="1:11" s="159" customFormat="1" ht="15" customHeight="1" x14ac:dyDescent="0.25">
      <c r="A28" s="358"/>
      <c r="B28" s="183" t="s">
        <v>14</v>
      </c>
      <c r="C28" s="198"/>
      <c r="D28" s="199"/>
      <c r="E28" s="85">
        <f t="shared" si="0"/>
        <v>0</v>
      </c>
      <c r="F28" s="198"/>
      <c r="G28" s="199"/>
      <c r="H28" s="85">
        <f t="shared" si="1"/>
        <v>0</v>
      </c>
      <c r="I28" s="198"/>
      <c r="J28" s="199"/>
      <c r="K28" s="85"/>
    </row>
    <row r="29" spans="1:11" s="159" customFormat="1" ht="15" customHeight="1" thickBot="1" x14ac:dyDescent="0.3">
      <c r="A29" s="358"/>
      <c r="B29" s="183" t="s">
        <v>15</v>
      </c>
      <c r="C29" s="198"/>
      <c r="D29" s="199"/>
      <c r="E29" s="85">
        <f t="shared" si="0"/>
        <v>0</v>
      </c>
      <c r="F29" s="198"/>
      <c r="G29" s="199"/>
      <c r="H29" s="85">
        <f t="shared" si="1"/>
        <v>0</v>
      </c>
      <c r="I29" s="200"/>
      <c r="J29" s="201"/>
      <c r="K29" s="202">
        <f>J29-I29</f>
        <v>0</v>
      </c>
    </row>
    <row r="30" spans="1:11" s="182" customFormat="1" ht="15" customHeight="1" x14ac:dyDescent="0.25">
      <c r="A30" s="359"/>
      <c r="B30" s="387" t="s">
        <v>23</v>
      </c>
      <c r="C30" s="179">
        <f>SUM(C31:C33)</f>
        <v>0</v>
      </c>
      <c r="D30" s="180">
        <f>SUM(D31:D33)</f>
        <v>0</v>
      </c>
      <c r="E30" s="181">
        <f t="shared" si="0"/>
        <v>0</v>
      </c>
      <c r="F30" s="179">
        <f>SUM(F31:F33)</f>
        <v>0</v>
      </c>
      <c r="G30" s="180">
        <f>SUM(G31:G33)</f>
        <v>0</v>
      </c>
      <c r="H30" s="181">
        <f t="shared" si="1"/>
        <v>0</v>
      </c>
      <c r="I30" s="179">
        <f>SUM(I31:I33)</f>
        <v>0</v>
      </c>
      <c r="J30" s="180">
        <f>SUM(J31:J33)</f>
        <v>0</v>
      </c>
      <c r="K30" s="181">
        <f>J30-I30</f>
        <v>0</v>
      </c>
    </row>
    <row r="31" spans="1:11" s="159" customFormat="1" ht="15" customHeight="1" x14ac:dyDescent="0.25">
      <c r="A31" s="358"/>
      <c r="B31" s="183" t="s">
        <v>13</v>
      </c>
      <c r="C31" s="198"/>
      <c r="D31" s="199"/>
      <c r="E31" s="85">
        <f t="shared" si="0"/>
        <v>0</v>
      </c>
      <c r="F31" s="198"/>
      <c r="G31" s="199"/>
      <c r="H31" s="85">
        <f t="shared" si="1"/>
        <v>0</v>
      </c>
      <c r="I31" s="198"/>
      <c r="J31" s="199"/>
      <c r="K31" s="85">
        <f>J31-I31</f>
        <v>0</v>
      </c>
    </row>
    <row r="32" spans="1:11" s="159" customFormat="1" ht="15" customHeight="1" x14ac:dyDescent="0.25">
      <c r="A32" s="358"/>
      <c r="B32" s="183" t="s">
        <v>14</v>
      </c>
      <c r="C32" s="198"/>
      <c r="D32" s="199"/>
      <c r="E32" s="85">
        <f t="shared" si="0"/>
        <v>0</v>
      </c>
      <c r="F32" s="198"/>
      <c r="G32" s="199"/>
      <c r="H32" s="85">
        <f t="shared" si="1"/>
        <v>0</v>
      </c>
      <c r="I32" s="198"/>
      <c r="J32" s="199"/>
      <c r="K32" s="85"/>
    </row>
    <row r="33" spans="1:11" s="159" customFormat="1" ht="15" customHeight="1" thickBot="1" x14ac:dyDescent="0.3">
      <c r="A33" s="358"/>
      <c r="B33" s="185" t="s">
        <v>15</v>
      </c>
      <c r="C33" s="200"/>
      <c r="D33" s="201"/>
      <c r="E33" s="202">
        <f t="shared" si="0"/>
        <v>0</v>
      </c>
      <c r="F33" s="200"/>
      <c r="G33" s="201"/>
      <c r="H33" s="202">
        <f t="shared" si="1"/>
        <v>0</v>
      </c>
      <c r="I33" s="200"/>
      <c r="J33" s="201"/>
      <c r="K33" s="202">
        <f>J33-I33</f>
        <v>0</v>
      </c>
    </row>
    <row r="34" spans="1:11" s="143" customFormat="1" x14ac:dyDescent="0.25">
      <c r="B34" s="388"/>
      <c r="C34" s="389"/>
      <c r="D34" s="389"/>
      <c r="E34" s="390"/>
      <c r="F34" s="389"/>
      <c r="G34" s="389"/>
      <c r="H34" s="390"/>
      <c r="I34" s="389"/>
      <c r="J34" s="389"/>
      <c r="K34" s="390"/>
    </row>
  </sheetData>
  <mergeCells count="1">
    <mergeCell ref="B4:B5"/>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5"/>
  <sheetViews>
    <sheetView showGridLines="0" showRowColHeaders="0" showZeros="0" zoomScaleNormal="100" workbookViewId="0">
      <selection activeCell="B2" sqref="B2:E2"/>
    </sheetView>
  </sheetViews>
  <sheetFormatPr defaultColWidth="9.109375" defaultRowHeight="10.199999999999999" outlineLevelRow="1" x14ac:dyDescent="0.2"/>
  <cols>
    <col min="1" max="1" width="2.6640625" style="353" customWidth="1"/>
    <col min="2" max="2" width="13.6640625" style="820" customWidth="1"/>
    <col min="3" max="3" width="51.5546875" style="203" customWidth="1"/>
    <col min="4" max="5" width="13.6640625" style="203" customWidth="1"/>
    <col min="6" max="16384" width="9.109375" style="203"/>
  </cols>
  <sheetData>
    <row r="1" spans="1:5" s="174" customFormat="1" x14ac:dyDescent="0.2">
      <c r="B1" s="274"/>
      <c r="E1" s="718" t="str">
        <f>Intro!A20</f>
        <v>Versie 3/4/2018</v>
      </c>
    </row>
    <row r="2" spans="1:5" s="798" customFormat="1" ht="17.399999999999999" x14ac:dyDescent="0.3">
      <c r="A2" s="354"/>
      <c r="B2" s="1309" t="s">
        <v>638</v>
      </c>
      <c r="C2" s="1309"/>
      <c r="D2" s="1309"/>
      <c r="E2" s="1309"/>
    </row>
    <row r="3" spans="1:5" s="174" customFormat="1" ht="10.8" thickBot="1" x14ac:dyDescent="0.25">
      <c r="B3" s="274"/>
    </row>
    <row r="4" spans="1:5" s="361" customFormat="1" ht="21" customHeight="1" thickBot="1" x14ac:dyDescent="0.3">
      <c r="B4" s="821"/>
      <c r="C4" s="822"/>
      <c r="D4" s="716" t="s">
        <v>77</v>
      </c>
      <c r="E4" s="717" t="s">
        <v>78</v>
      </c>
    </row>
    <row r="5" spans="1:5" s="166" customFormat="1" ht="15" customHeight="1" x14ac:dyDescent="0.25">
      <c r="A5" s="356"/>
      <c r="B5" s="808" t="s">
        <v>11</v>
      </c>
      <c r="C5" s="579"/>
      <c r="D5" s="187">
        <f>SUM(D6:D12)</f>
        <v>0</v>
      </c>
      <c r="E5" s="189"/>
    </row>
    <row r="6" spans="1:5" s="157" customFormat="1" ht="13.2" x14ac:dyDescent="0.25">
      <c r="A6" s="357"/>
      <c r="B6" s="809" t="s">
        <v>13</v>
      </c>
      <c r="C6" s="815" t="s">
        <v>670</v>
      </c>
      <c r="D6" s="191"/>
      <c r="E6" s="823"/>
    </row>
    <row r="7" spans="1:5" s="157" customFormat="1" ht="13.2" x14ac:dyDescent="0.25">
      <c r="A7" s="357"/>
      <c r="B7" s="809"/>
      <c r="C7" s="815" t="s">
        <v>671</v>
      </c>
      <c r="D7" s="191"/>
      <c r="E7" s="823"/>
    </row>
    <row r="8" spans="1:5" s="157" customFormat="1" ht="13.2" x14ac:dyDescent="0.25">
      <c r="A8" s="357"/>
      <c r="B8" s="810"/>
      <c r="C8" s="816" t="s">
        <v>672</v>
      </c>
      <c r="D8" s="799">
        <f>D7-D6</f>
        <v>0</v>
      </c>
      <c r="E8" s="824">
        <f t="shared" ref="E8" si="0">E7-E6</f>
        <v>0</v>
      </c>
    </row>
    <row r="9" spans="1:5" s="157" customFormat="1" ht="13.2" x14ac:dyDescent="0.25">
      <c r="A9" s="357"/>
      <c r="B9" s="809" t="s">
        <v>14</v>
      </c>
      <c r="C9" s="815" t="s">
        <v>670</v>
      </c>
      <c r="D9" s="191"/>
      <c r="E9" s="823"/>
    </row>
    <row r="10" spans="1:5" s="157" customFormat="1" ht="13.2" x14ac:dyDescent="0.25">
      <c r="A10" s="357"/>
      <c r="B10" s="809"/>
      <c r="C10" s="815" t="s">
        <v>671</v>
      </c>
      <c r="D10" s="191"/>
      <c r="E10" s="823"/>
    </row>
    <row r="11" spans="1:5" s="157" customFormat="1" ht="13.2" x14ac:dyDescent="0.25">
      <c r="A11" s="357"/>
      <c r="B11" s="810"/>
      <c r="C11" s="816" t="s">
        <v>672</v>
      </c>
      <c r="D11" s="799">
        <f>D10-D9</f>
        <v>0</v>
      </c>
      <c r="E11" s="824">
        <f t="shared" ref="E11" si="1">E10-E9</f>
        <v>0</v>
      </c>
    </row>
    <row r="12" spans="1:5" s="157" customFormat="1" ht="13.2" x14ac:dyDescent="0.25">
      <c r="A12" s="357"/>
      <c r="B12" s="809" t="s">
        <v>15</v>
      </c>
      <c r="C12" s="815" t="s">
        <v>670</v>
      </c>
      <c r="D12" s="191"/>
      <c r="E12" s="823"/>
    </row>
    <row r="13" spans="1:5" s="157" customFormat="1" ht="13.2" x14ac:dyDescent="0.25">
      <c r="A13" s="357"/>
      <c r="B13" s="809"/>
      <c r="C13" s="815" t="s">
        <v>671</v>
      </c>
      <c r="D13" s="191"/>
      <c r="E13" s="823"/>
    </row>
    <row r="14" spans="1:5" s="157" customFormat="1" ht="13.2" x14ac:dyDescent="0.25">
      <c r="A14" s="357"/>
      <c r="B14" s="811"/>
      <c r="C14" s="817" t="s">
        <v>672</v>
      </c>
      <c r="D14" s="803">
        <f>D13-D12</f>
        <v>0</v>
      </c>
      <c r="E14" s="825">
        <f t="shared" ref="E14" si="2">E13-E12</f>
        <v>0</v>
      </c>
    </row>
    <row r="15" spans="1:5" s="166" customFormat="1" ht="15" hidden="1" customHeight="1" outlineLevel="1" x14ac:dyDescent="0.25">
      <c r="A15" s="356"/>
      <c r="B15" s="812" t="s">
        <v>18</v>
      </c>
      <c r="C15" s="818"/>
      <c r="D15" s="187"/>
      <c r="E15" s="189"/>
    </row>
    <row r="16" spans="1:5" s="157" customFormat="1" ht="13.2" hidden="1" outlineLevel="1" x14ac:dyDescent="0.25">
      <c r="A16" s="357"/>
      <c r="B16" s="809" t="s">
        <v>13</v>
      </c>
      <c r="C16" s="815" t="s">
        <v>670</v>
      </c>
      <c r="D16" s="191"/>
      <c r="E16" s="823"/>
    </row>
    <row r="17" spans="1:5" s="157" customFormat="1" ht="13.2" hidden="1" outlineLevel="1" x14ac:dyDescent="0.25">
      <c r="A17" s="357"/>
      <c r="B17" s="809"/>
      <c r="C17" s="815" t="s">
        <v>671</v>
      </c>
      <c r="D17" s="191"/>
      <c r="E17" s="823"/>
    </row>
    <row r="18" spans="1:5" s="157" customFormat="1" ht="13.2" hidden="1" outlineLevel="1" x14ac:dyDescent="0.25">
      <c r="A18" s="357"/>
      <c r="B18" s="810"/>
      <c r="C18" s="816" t="s">
        <v>672</v>
      </c>
      <c r="D18" s="799">
        <f>D17-D16</f>
        <v>0</v>
      </c>
      <c r="E18" s="824">
        <f t="shared" ref="E18" si="3">E17-E16</f>
        <v>0</v>
      </c>
    </row>
    <row r="19" spans="1:5" s="157" customFormat="1" ht="13.2" hidden="1" outlineLevel="1" x14ac:dyDescent="0.25">
      <c r="A19" s="357"/>
      <c r="B19" s="809" t="s">
        <v>14</v>
      </c>
      <c r="C19" s="815" t="s">
        <v>670</v>
      </c>
      <c r="D19" s="191"/>
      <c r="E19" s="823"/>
    </row>
    <row r="20" spans="1:5" s="157" customFormat="1" ht="13.2" hidden="1" outlineLevel="1" x14ac:dyDescent="0.25">
      <c r="A20" s="357"/>
      <c r="B20" s="809"/>
      <c r="C20" s="815" t="s">
        <v>671</v>
      </c>
      <c r="D20" s="191"/>
      <c r="E20" s="823"/>
    </row>
    <row r="21" spans="1:5" s="157" customFormat="1" ht="13.2" hidden="1" outlineLevel="1" x14ac:dyDescent="0.25">
      <c r="A21" s="357"/>
      <c r="B21" s="810"/>
      <c r="C21" s="816" t="s">
        <v>672</v>
      </c>
      <c r="D21" s="799">
        <f>D20-D19</f>
        <v>0</v>
      </c>
      <c r="E21" s="824">
        <f t="shared" ref="E21" si="4">E20-E19</f>
        <v>0</v>
      </c>
    </row>
    <row r="22" spans="1:5" s="157" customFormat="1" ht="13.2" hidden="1" outlineLevel="1" x14ac:dyDescent="0.25">
      <c r="A22" s="357"/>
      <c r="B22" s="809" t="s">
        <v>15</v>
      </c>
      <c r="C22" s="815" t="s">
        <v>670</v>
      </c>
      <c r="D22" s="191"/>
      <c r="E22" s="823"/>
    </row>
    <row r="23" spans="1:5" s="157" customFormat="1" ht="13.2" hidden="1" outlineLevel="1" x14ac:dyDescent="0.25">
      <c r="A23" s="357"/>
      <c r="B23" s="809"/>
      <c r="C23" s="815" t="s">
        <v>671</v>
      </c>
      <c r="D23" s="191"/>
      <c r="E23" s="823"/>
    </row>
    <row r="24" spans="1:5" s="157" customFormat="1" ht="13.2" hidden="1" outlineLevel="1" x14ac:dyDescent="0.25">
      <c r="A24" s="357"/>
      <c r="B24" s="811"/>
      <c r="C24" s="817" t="s">
        <v>672</v>
      </c>
      <c r="D24" s="803">
        <f>D23-D22</f>
        <v>0</v>
      </c>
      <c r="E24" s="825">
        <f t="shared" ref="E24" si="5">E23-E22</f>
        <v>0</v>
      </c>
    </row>
    <row r="25" spans="1:5" s="166" customFormat="1" ht="15" customHeight="1" collapsed="1" x14ac:dyDescent="0.25">
      <c r="A25" s="356"/>
      <c r="B25" s="808" t="s">
        <v>19</v>
      </c>
      <c r="C25" s="579"/>
      <c r="D25" s="187"/>
      <c r="E25" s="189"/>
    </row>
    <row r="26" spans="1:5" s="157" customFormat="1" ht="13.2" x14ac:dyDescent="0.25">
      <c r="A26" s="357"/>
      <c r="B26" s="809" t="s">
        <v>13</v>
      </c>
      <c r="C26" s="815" t="s">
        <v>670</v>
      </c>
      <c r="D26" s="191"/>
      <c r="E26" s="823"/>
    </row>
    <row r="27" spans="1:5" s="157" customFormat="1" ht="13.2" x14ac:dyDescent="0.25">
      <c r="A27" s="357"/>
      <c r="B27" s="809"/>
      <c r="C27" s="815" t="s">
        <v>671</v>
      </c>
      <c r="D27" s="191"/>
      <c r="E27" s="823"/>
    </row>
    <row r="28" spans="1:5" s="157" customFormat="1" ht="13.2" x14ac:dyDescent="0.25">
      <c r="A28" s="357"/>
      <c r="B28" s="810"/>
      <c r="C28" s="816" t="s">
        <v>672</v>
      </c>
      <c r="D28" s="799">
        <f>D27-D26</f>
        <v>0</v>
      </c>
      <c r="E28" s="824">
        <f t="shared" ref="E28" si="6">E27-E26</f>
        <v>0</v>
      </c>
    </row>
    <row r="29" spans="1:5" s="157" customFormat="1" ht="13.2" x14ac:dyDescent="0.25">
      <c r="A29" s="357"/>
      <c r="B29" s="809" t="s">
        <v>14</v>
      </c>
      <c r="C29" s="815" t="s">
        <v>670</v>
      </c>
      <c r="D29" s="191"/>
      <c r="E29" s="823"/>
    </row>
    <row r="30" spans="1:5" s="157" customFormat="1" ht="13.2" x14ac:dyDescent="0.25">
      <c r="A30" s="357"/>
      <c r="B30" s="809"/>
      <c r="C30" s="815" t="s">
        <v>671</v>
      </c>
      <c r="D30" s="191"/>
      <c r="E30" s="823"/>
    </row>
    <row r="31" spans="1:5" s="157" customFormat="1" ht="13.2" x14ac:dyDescent="0.25">
      <c r="A31" s="357"/>
      <c r="B31" s="810"/>
      <c r="C31" s="816" t="s">
        <v>672</v>
      </c>
      <c r="D31" s="799">
        <f>D30-D29</f>
        <v>0</v>
      </c>
      <c r="E31" s="824">
        <f t="shared" ref="E31" si="7">E30-E29</f>
        <v>0</v>
      </c>
    </row>
    <row r="32" spans="1:5" s="157" customFormat="1" ht="13.2" x14ac:dyDescent="0.25">
      <c r="A32" s="357"/>
      <c r="B32" s="809" t="s">
        <v>15</v>
      </c>
      <c r="C32" s="815" t="s">
        <v>670</v>
      </c>
      <c r="D32" s="191"/>
      <c r="E32" s="823"/>
    </row>
    <row r="33" spans="1:5" s="157" customFormat="1" ht="13.2" x14ac:dyDescent="0.25">
      <c r="A33" s="357"/>
      <c r="B33" s="809"/>
      <c r="C33" s="815" t="s">
        <v>671</v>
      </c>
      <c r="D33" s="191"/>
      <c r="E33" s="823"/>
    </row>
    <row r="34" spans="1:5" s="157" customFormat="1" ht="13.2" x14ac:dyDescent="0.25">
      <c r="A34" s="357"/>
      <c r="B34" s="811"/>
      <c r="C34" s="817" t="s">
        <v>672</v>
      </c>
      <c r="D34" s="803">
        <f>D33-D32</f>
        <v>0</v>
      </c>
      <c r="E34" s="825">
        <f t="shared" ref="E34" si="8">E33-E32</f>
        <v>0</v>
      </c>
    </row>
    <row r="35" spans="1:5" s="166" customFormat="1" ht="15" customHeight="1" x14ac:dyDescent="0.25">
      <c r="A35" s="356"/>
      <c r="B35" s="808" t="s">
        <v>20</v>
      </c>
      <c r="C35" s="762"/>
      <c r="D35" s="187"/>
      <c r="E35" s="189"/>
    </row>
    <row r="36" spans="1:5" s="157" customFormat="1" ht="13.2" x14ac:dyDescent="0.25">
      <c r="A36" s="357"/>
      <c r="B36" s="809" t="s">
        <v>13</v>
      </c>
      <c r="C36" s="815" t="s">
        <v>670</v>
      </c>
      <c r="D36" s="191"/>
      <c r="E36" s="823"/>
    </row>
    <row r="37" spans="1:5" s="157" customFormat="1" ht="13.2" x14ac:dyDescent="0.25">
      <c r="A37" s="357"/>
      <c r="B37" s="809"/>
      <c r="C37" s="815" t="s">
        <v>671</v>
      </c>
      <c r="D37" s="191"/>
      <c r="E37" s="823"/>
    </row>
    <row r="38" spans="1:5" s="157" customFormat="1" ht="13.2" x14ac:dyDescent="0.25">
      <c r="A38" s="357"/>
      <c r="B38" s="810"/>
      <c r="C38" s="816" t="s">
        <v>672</v>
      </c>
      <c r="D38" s="799">
        <f>D37-D36</f>
        <v>0</v>
      </c>
      <c r="E38" s="824">
        <f t="shared" ref="E38" si="9">E37-E36</f>
        <v>0</v>
      </c>
    </row>
    <row r="39" spans="1:5" s="157" customFormat="1" ht="13.2" x14ac:dyDescent="0.25">
      <c r="A39" s="357"/>
      <c r="B39" s="809" t="s">
        <v>14</v>
      </c>
      <c r="C39" s="815" t="s">
        <v>670</v>
      </c>
      <c r="D39" s="191"/>
      <c r="E39" s="823"/>
    </row>
    <row r="40" spans="1:5" s="157" customFormat="1" ht="13.2" x14ac:dyDescent="0.25">
      <c r="A40" s="357"/>
      <c r="B40" s="809"/>
      <c r="C40" s="815" t="s">
        <v>671</v>
      </c>
      <c r="D40" s="191"/>
      <c r="E40" s="823"/>
    </row>
    <row r="41" spans="1:5" s="157" customFormat="1" ht="13.2" x14ac:dyDescent="0.25">
      <c r="A41" s="357"/>
      <c r="B41" s="810"/>
      <c r="C41" s="816" t="s">
        <v>672</v>
      </c>
      <c r="D41" s="799">
        <f>D40-D39</f>
        <v>0</v>
      </c>
      <c r="E41" s="824">
        <f t="shared" ref="E41" si="10">E40-E39</f>
        <v>0</v>
      </c>
    </row>
    <row r="42" spans="1:5" s="157" customFormat="1" ht="13.2" x14ac:dyDescent="0.25">
      <c r="A42" s="357"/>
      <c r="B42" s="809" t="s">
        <v>15</v>
      </c>
      <c r="C42" s="815" t="s">
        <v>670</v>
      </c>
      <c r="D42" s="191"/>
      <c r="E42" s="823"/>
    </row>
    <row r="43" spans="1:5" s="157" customFormat="1" ht="13.2" x14ac:dyDescent="0.25">
      <c r="A43" s="357"/>
      <c r="B43" s="809"/>
      <c r="C43" s="815" t="s">
        <v>671</v>
      </c>
      <c r="D43" s="191"/>
      <c r="E43" s="823"/>
    </row>
    <row r="44" spans="1:5" s="157" customFormat="1" ht="13.2" x14ac:dyDescent="0.25">
      <c r="A44" s="357"/>
      <c r="B44" s="811"/>
      <c r="C44" s="817" t="s">
        <v>672</v>
      </c>
      <c r="D44" s="803">
        <f>D43-D42</f>
        <v>0</v>
      </c>
      <c r="E44" s="825">
        <f t="shared" ref="E44" si="11">E43-E42</f>
        <v>0</v>
      </c>
    </row>
    <row r="45" spans="1:5" s="166" customFormat="1" ht="18" customHeight="1" x14ac:dyDescent="0.25">
      <c r="A45" s="356"/>
      <c r="B45" s="812" t="s">
        <v>21</v>
      </c>
      <c r="C45" s="818"/>
      <c r="D45" s="187"/>
      <c r="E45" s="189"/>
    </row>
    <row r="46" spans="1:5" s="157" customFormat="1" ht="13.2" x14ac:dyDescent="0.25">
      <c r="A46" s="357"/>
      <c r="B46" s="809" t="s">
        <v>13</v>
      </c>
      <c r="C46" s="815" t="s">
        <v>670</v>
      </c>
      <c r="D46" s="191"/>
      <c r="E46" s="823"/>
    </row>
    <row r="47" spans="1:5" s="159" customFormat="1" ht="15" customHeight="1" x14ac:dyDescent="0.25">
      <c r="A47" s="358"/>
      <c r="B47" s="809"/>
      <c r="C47" s="815" t="s">
        <v>671</v>
      </c>
      <c r="D47" s="191"/>
      <c r="E47" s="823"/>
    </row>
    <row r="48" spans="1:5" s="157" customFormat="1" ht="13.2" x14ac:dyDescent="0.25">
      <c r="A48" s="357"/>
      <c r="B48" s="810"/>
      <c r="C48" s="816" t="s">
        <v>672</v>
      </c>
      <c r="D48" s="799">
        <f>D47-D46</f>
        <v>0</v>
      </c>
      <c r="E48" s="824">
        <f t="shared" ref="E48" si="12">E47-E46</f>
        <v>0</v>
      </c>
    </row>
    <row r="49" spans="1:5" s="157" customFormat="1" ht="13.2" x14ac:dyDescent="0.25">
      <c r="A49" s="357"/>
      <c r="B49" s="809" t="s">
        <v>14</v>
      </c>
      <c r="C49" s="815" t="s">
        <v>670</v>
      </c>
      <c r="D49" s="191"/>
      <c r="E49" s="823"/>
    </row>
    <row r="50" spans="1:5" s="157" customFormat="1" ht="13.2" x14ac:dyDescent="0.25">
      <c r="A50" s="357"/>
      <c r="B50" s="809"/>
      <c r="C50" s="815" t="s">
        <v>671</v>
      </c>
      <c r="D50" s="191"/>
      <c r="E50" s="823"/>
    </row>
    <row r="51" spans="1:5" s="159" customFormat="1" ht="15" customHeight="1" x14ac:dyDescent="0.25">
      <c r="A51" s="358"/>
      <c r="B51" s="810"/>
      <c r="C51" s="816" t="s">
        <v>672</v>
      </c>
      <c r="D51" s="799">
        <f>D50-D49</f>
        <v>0</v>
      </c>
      <c r="E51" s="824">
        <f t="shared" ref="E51" si="13">E50-E49</f>
        <v>0</v>
      </c>
    </row>
    <row r="52" spans="1:5" s="157" customFormat="1" ht="13.2" x14ac:dyDescent="0.25">
      <c r="A52" s="357"/>
      <c r="B52" s="809" t="s">
        <v>15</v>
      </c>
      <c r="C52" s="815" t="s">
        <v>670</v>
      </c>
      <c r="D52" s="191"/>
      <c r="E52" s="823"/>
    </row>
    <row r="53" spans="1:5" s="157" customFormat="1" ht="13.2" x14ac:dyDescent="0.25">
      <c r="A53" s="357"/>
      <c r="B53" s="809"/>
      <c r="C53" s="815" t="s">
        <v>671</v>
      </c>
      <c r="D53" s="191"/>
      <c r="E53" s="823"/>
    </row>
    <row r="54" spans="1:5" s="157" customFormat="1" ht="13.2" x14ac:dyDescent="0.25">
      <c r="A54" s="357"/>
      <c r="B54" s="811"/>
      <c r="C54" s="817" t="s">
        <v>672</v>
      </c>
      <c r="D54" s="803">
        <f>D53-D52</f>
        <v>0</v>
      </c>
      <c r="E54" s="825">
        <f t="shared" ref="E54" si="14">E53-E52</f>
        <v>0</v>
      </c>
    </row>
    <row r="55" spans="1:5" s="166" customFormat="1" ht="18" customHeight="1" x14ac:dyDescent="0.25">
      <c r="A55" s="356"/>
      <c r="B55" s="812" t="s">
        <v>22</v>
      </c>
      <c r="C55" s="818"/>
      <c r="D55" s="187"/>
      <c r="E55" s="189"/>
    </row>
    <row r="56" spans="1:5" s="157" customFormat="1" ht="13.2" x14ac:dyDescent="0.25">
      <c r="A56" s="357"/>
      <c r="B56" s="809" t="s">
        <v>13</v>
      </c>
      <c r="C56" s="815" t="s">
        <v>670</v>
      </c>
      <c r="D56" s="191"/>
      <c r="E56" s="823"/>
    </row>
    <row r="57" spans="1:5" s="159" customFormat="1" ht="15" customHeight="1" x14ac:dyDescent="0.25">
      <c r="A57" s="358"/>
      <c r="B57" s="809"/>
      <c r="C57" s="815" t="s">
        <v>671</v>
      </c>
      <c r="D57" s="191"/>
      <c r="E57" s="823"/>
    </row>
    <row r="58" spans="1:5" s="157" customFormat="1" ht="13.2" x14ac:dyDescent="0.25">
      <c r="A58" s="357"/>
      <c r="B58" s="810"/>
      <c r="C58" s="816" t="s">
        <v>672</v>
      </c>
      <c r="D58" s="799">
        <f>D57-D56</f>
        <v>0</v>
      </c>
      <c r="E58" s="824">
        <f t="shared" ref="E58" si="15">E57-E56</f>
        <v>0</v>
      </c>
    </row>
    <row r="59" spans="1:5" s="157" customFormat="1" ht="13.2" x14ac:dyDescent="0.25">
      <c r="A59" s="357"/>
      <c r="B59" s="809" t="s">
        <v>14</v>
      </c>
      <c r="C59" s="815" t="s">
        <v>670</v>
      </c>
      <c r="D59" s="191"/>
      <c r="E59" s="823"/>
    </row>
    <row r="60" spans="1:5" s="157" customFormat="1" ht="13.2" x14ac:dyDescent="0.25">
      <c r="A60" s="357"/>
      <c r="B60" s="809"/>
      <c r="C60" s="815" t="s">
        <v>671</v>
      </c>
      <c r="D60" s="191"/>
      <c r="E60" s="823"/>
    </row>
    <row r="61" spans="1:5" s="159" customFormat="1" ht="15" customHeight="1" x14ac:dyDescent="0.25">
      <c r="A61" s="358"/>
      <c r="B61" s="810"/>
      <c r="C61" s="816" t="s">
        <v>672</v>
      </c>
      <c r="D61" s="799">
        <f>D60-D59</f>
        <v>0</v>
      </c>
      <c r="E61" s="824">
        <f t="shared" ref="E61" si="16">E60-E59</f>
        <v>0</v>
      </c>
    </row>
    <row r="62" spans="1:5" s="157" customFormat="1" ht="13.2" x14ac:dyDescent="0.25">
      <c r="A62" s="357"/>
      <c r="B62" s="809" t="s">
        <v>15</v>
      </c>
      <c r="C62" s="815" t="s">
        <v>670</v>
      </c>
      <c r="D62" s="191"/>
      <c r="E62" s="823"/>
    </row>
    <row r="63" spans="1:5" s="157" customFormat="1" ht="13.2" x14ac:dyDescent="0.25">
      <c r="A63" s="357"/>
      <c r="B63" s="809"/>
      <c r="C63" s="815" t="s">
        <v>671</v>
      </c>
      <c r="D63" s="191"/>
      <c r="E63" s="823"/>
    </row>
    <row r="64" spans="1:5" s="157" customFormat="1" ht="13.2" x14ac:dyDescent="0.25">
      <c r="A64" s="357"/>
      <c r="B64" s="811"/>
      <c r="C64" s="817" t="s">
        <v>672</v>
      </c>
      <c r="D64" s="803">
        <f>D63-D62</f>
        <v>0</v>
      </c>
      <c r="E64" s="825">
        <f t="shared" ref="E64" si="17">E63-E62</f>
        <v>0</v>
      </c>
    </row>
    <row r="65" spans="1:5" s="182" customFormat="1" ht="15" customHeight="1" x14ac:dyDescent="0.25">
      <c r="A65" s="359"/>
      <c r="B65" s="813" t="s">
        <v>23</v>
      </c>
      <c r="C65" s="819"/>
      <c r="D65" s="187"/>
      <c r="E65" s="189"/>
    </row>
    <row r="66" spans="1:5" s="157" customFormat="1" ht="13.2" x14ac:dyDescent="0.25">
      <c r="A66" s="357"/>
      <c r="B66" s="809" t="s">
        <v>13</v>
      </c>
      <c r="C66" s="815" t="s">
        <v>670</v>
      </c>
      <c r="D66" s="191">
        <f>SUM(D6,D16,D26,D36,D46,D56)</f>
        <v>0</v>
      </c>
      <c r="E66" s="823">
        <f>SUM(E6,E16,E26,E36,E46,E56)</f>
        <v>0</v>
      </c>
    </row>
    <row r="67" spans="1:5" s="159" customFormat="1" ht="15" customHeight="1" x14ac:dyDescent="0.25">
      <c r="A67" s="358"/>
      <c r="B67" s="809"/>
      <c r="C67" s="815" t="s">
        <v>671</v>
      </c>
      <c r="D67" s="191">
        <f>SUM(D7,D17,D27,D37,D47,D57)</f>
        <v>0</v>
      </c>
      <c r="E67" s="823">
        <f>SUM(E7,E17,E27,E37,E47,E57)</f>
        <v>0</v>
      </c>
    </row>
    <row r="68" spans="1:5" s="157" customFormat="1" ht="13.2" x14ac:dyDescent="0.25">
      <c r="A68" s="357"/>
      <c r="B68" s="810"/>
      <c r="C68" s="816" t="s">
        <v>672</v>
      </c>
      <c r="D68" s="799">
        <f>D67-D66</f>
        <v>0</v>
      </c>
      <c r="E68" s="824">
        <f>E67-E66</f>
        <v>0</v>
      </c>
    </row>
    <row r="69" spans="1:5" s="157" customFormat="1" ht="13.2" x14ac:dyDescent="0.25">
      <c r="A69" s="357"/>
      <c r="B69" s="809" t="s">
        <v>14</v>
      </c>
      <c r="C69" s="815" t="s">
        <v>670</v>
      </c>
      <c r="D69" s="191">
        <f>SUM(D9,D19,D29,D39,D49,D59)</f>
        <v>0</v>
      </c>
      <c r="E69" s="823">
        <f>SUM(E9,E19,E29,E39,E49,E59)</f>
        <v>0</v>
      </c>
    </row>
    <row r="70" spans="1:5" s="157" customFormat="1" ht="13.2" x14ac:dyDescent="0.25">
      <c r="A70" s="357"/>
      <c r="B70" s="809"/>
      <c r="C70" s="815" t="s">
        <v>671</v>
      </c>
      <c r="D70" s="191">
        <f>SUM(D10,D20,D30,D40,D50,D60)</f>
        <v>0</v>
      </c>
      <c r="E70" s="823">
        <f>SUM(E10,E20,E30,E40,E50,E60)</f>
        <v>0</v>
      </c>
    </row>
    <row r="71" spans="1:5" s="159" customFormat="1" ht="15" customHeight="1" x14ac:dyDescent="0.25">
      <c r="A71" s="358"/>
      <c r="B71" s="810"/>
      <c r="C71" s="816" t="s">
        <v>672</v>
      </c>
      <c r="D71" s="799">
        <f>D70-D69</f>
        <v>0</v>
      </c>
      <c r="E71" s="824">
        <f>E70-E69</f>
        <v>0</v>
      </c>
    </row>
    <row r="72" spans="1:5" s="157" customFormat="1" ht="13.2" x14ac:dyDescent="0.25">
      <c r="A72" s="357"/>
      <c r="B72" s="809" t="s">
        <v>15</v>
      </c>
      <c r="C72" s="815" t="s">
        <v>670</v>
      </c>
      <c r="D72" s="191">
        <f>SUM(D12,D22,D32,D42,D52,D62)</f>
        <v>0</v>
      </c>
      <c r="E72" s="823">
        <f>SUM(E12,E22,E32,E42,E52,E62)</f>
        <v>0</v>
      </c>
    </row>
    <row r="73" spans="1:5" s="157" customFormat="1" ht="13.2" x14ac:dyDescent="0.25">
      <c r="A73" s="357"/>
      <c r="B73" s="809"/>
      <c r="C73" s="815" t="s">
        <v>671</v>
      </c>
      <c r="D73" s="191">
        <f>SUM(D13,D23,D33,D43,D53,D63)</f>
        <v>0</v>
      </c>
      <c r="E73" s="823">
        <f>SUM(E13,E23,E33,E43,E53,E63)</f>
        <v>0</v>
      </c>
    </row>
    <row r="74" spans="1:5" s="157" customFormat="1" ht="13.2" x14ac:dyDescent="0.25">
      <c r="A74" s="357"/>
      <c r="B74" s="811"/>
      <c r="C74" s="817" t="s">
        <v>672</v>
      </c>
      <c r="D74" s="803">
        <f>D73-D72</f>
        <v>0</v>
      </c>
      <c r="E74" s="825">
        <f>E73-E72</f>
        <v>0</v>
      </c>
    </row>
    <row r="75" spans="1:5" s="143" customFormat="1" x14ac:dyDescent="0.25">
      <c r="B75" s="388"/>
      <c r="C75" s="388"/>
      <c r="D75" s="389"/>
      <c r="E75" s="390"/>
    </row>
  </sheetData>
  <mergeCells count="1">
    <mergeCell ref="B2:E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3"/>
  <sheetViews>
    <sheetView showGridLines="0" showRowColHeaders="0" showZeros="0" workbookViewId="0">
      <selection activeCell="B2" sqref="B2:E2"/>
    </sheetView>
  </sheetViews>
  <sheetFormatPr defaultColWidth="9.109375" defaultRowHeight="13.2" outlineLevelRow="1" x14ac:dyDescent="0.25"/>
  <cols>
    <col min="1" max="1" width="2.6640625" style="137" customWidth="1"/>
    <col min="2" max="2" width="57.44140625" style="164" customWidth="1"/>
    <col min="3" max="3" width="7.6640625" style="139" customWidth="1"/>
    <col min="4" max="5" width="13.6640625" style="156" customWidth="1"/>
    <col min="6" max="6" width="2.6640625" style="156" customWidth="1"/>
    <col min="7" max="7" width="11.6640625" style="156" customWidth="1"/>
    <col min="8" max="9" width="12.6640625" style="156" customWidth="1"/>
    <col min="10" max="16384" width="9.109375" style="156"/>
  </cols>
  <sheetData>
    <row r="1" spans="1:5" s="137" customFormat="1" ht="10.199999999999999" x14ac:dyDescent="0.2">
      <c r="B1" s="138"/>
      <c r="C1" s="139"/>
      <c r="E1" s="719" t="str">
        <f>Intro!A20</f>
        <v>Versie 3/4/2018</v>
      </c>
    </row>
    <row r="2" spans="1:5" s="140" customFormat="1" ht="17.399999999999999" x14ac:dyDescent="0.3">
      <c r="A2" s="137"/>
      <c r="B2" s="1310" t="s">
        <v>645</v>
      </c>
      <c r="C2" s="1310"/>
      <c r="D2" s="1310"/>
      <c r="E2" s="1310"/>
    </row>
    <row r="3" spans="1:5" s="137" customFormat="1" ht="10.8" thickBot="1" x14ac:dyDescent="0.25">
      <c r="C3" s="167"/>
    </row>
    <row r="4" spans="1:5" s="142" customFormat="1" ht="27" customHeight="1" thickBot="1" x14ac:dyDescent="0.3">
      <c r="A4" s="141"/>
      <c r="B4" s="1301" t="s">
        <v>80</v>
      </c>
      <c r="C4" s="1302"/>
      <c r="D4" s="88" t="s">
        <v>77</v>
      </c>
      <c r="E4" s="89" t="s">
        <v>78</v>
      </c>
    </row>
    <row r="5" spans="1:5" s="149" customFormat="1" ht="18" customHeight="1" x14ac:dyDescent="0.25">
      <c r="A5" s="145"/>
      <c r="B5" s="146" t="s">
        <v>29</v>
      </c>
      <c r="C5" s="169" t="s">
        <v>30</v>
      </c>
      <c r="D5" s="170">
        <f>D6-D7</f>
        <v>0</v>
      </c>
      <c r="E5" s="171">
        <f>E6-E7</f>
        <v>0</v>
      </c>
    </row>
    <row r="6" spans="1:5" s="144" customFormat="1" ht="15" customHeight="1" x14ac:dyDescent="0.25">
      <c r="A6" s="143"/>
      <c r="B6" s="103" t="s">
        <v>31</v>
      </c>
      <c r="C6" s="169"/>
      <c r="D6" s="101">
        <f>'J1 DR_U'!D67</f>
        <v>0</v>
      </c>
      <c r="E6" s="102">
        <f>'J1 DR_U'!G67</f>
        <v>0</v>
      </c>
    </row>
    <row r="7" spans="1:5" s="144" customFormat="1" ht="15" customHeight="1" x14ac:dyDescent="0.25">
      <c r="A7" s="143"/>
      <c r="B7" s="103" t="s">
        <v>32</v>
      </c>
      <c r="C7" s="169"/>
      <c r="D7" s="101">
        <f>'J1 DR_U'!C67</f>
        <v>0</v>
      </c>
      <c r="E7" s="102">
        <f>'J1 DR_U'!F67</f>
        <v>0</v>
      </c>
    </row>
    <row r="8" spans="1:5" s="149" customFormat="1" ht="18" customHeight="1" x14ac:dyDescent="0.25">
      <c r="A8" s="145"/>
      <c r="B8" s="146" t="s">
        <v>33</v>
      </c>
      <c r="C8" s="169" t="s">
        <v>30</v>
      </c>
      <c r="D8" s="147">
        <f>D9-D10</f>
        <v>0</v>
      </c>
      <c r="E8" s="148">
        <f>E9-E10</f>
        <v>0</v>
      </c>
    </row>
    <row r="9" spans="1:5" s="144" customFormat="1" ht="15" customHeight="1" x14ac:dyDescent="0.25">
      <c r="A9" s="143"/>
      <c r="B9" s="103" t="s">
        <v>31</v>
      </c>
      <c r="C9" s="169"/>
      <c r="D9" s="101">
        <f>'J1 DR_U'!D68</f>
        <v>0</v>
      </c>
      <c r="E9" s="102">
        <f>'J1 DR_U'!G68</f>
        <v>0</v>
      </c>
    </row>
    <row r="10" spans="1:5" s="144" customFormat="1" ht="15" customHeight="1" x14ac:dyDescent="0.25">
      <c r="A10" s="143"/>
      <c r="B10" s="103" t="s">
        <v>32</v>
      </c>
      <c r="C10" s="169"/>
      <c r="D10" s="101">
        <f>'J1 DR_U'!C68</f>
        <v>0</v>
      </c>
      <c r="E10" s="102">
        <f>'J1 DR_U'!F68</f>
        <v>0</v>
      </c>
    </row>
    <row r="11" spans="1:5" s="149" customFormat="1" ht="18" customHeight="1" x14ac:dyDescent="0.25">
      <c r="A11" s="145"/>
      <c r="B11" s="308" t="s">
        <v>34</v>
      </c>
      <c r="C11" s="307" t="s">
        <v>35</v>
      </c>
      <c r="D11" s="309">
        <f>D5+D8</f>
        <v>0</v>
      </c>
      <c r="E11" s="310">
        <f>E5+E8</f>
        <v>0</v>
      </c>
    </row>
    <row r="12" spans="1:5" s="149" customFormat="1" ht="18" customHeight="1" x14ac:dyDescent="0.25">
      <c r="A12" s="145"/>
      <c r="B12" s="146" t="s">
        <v>36</v>
      </c>
      <c r="C12" s="169" t="s">
        <v>30</v>
      </c>
      <c r="D12" s="147">
        <f>D13-D14</f>
        <v>0</v>
      </c>
      <c r="E12" s="148">
        <f>E13-E14</f>
        <v>0</v>
      </c>
    </row>
    <row r="13" spans="1:5" s="144" customFormat="1" ht="15" customHeight="1" x14ac:dyDescent="0.25">
      <c r="A13" s="143"/>
      <c r="B13" s="103" t="s">
        <v>31</v>
      </c>
      <c r="C13" s="169"/>
      <c r="D13" s="101">
        <f>'J1 DR_U'!D69</f>
        <v>0</v>
      </c>
      <c r="E13" s="102">
        <f>'J1 DR_U'!G69</f>
        <v>0</v>
      </c>
    </row>
    <row r="14" spans="1:5" s="144" customFormat="1" ht="15" customHeight="1" x14ac:dyDescent="0.25">
      <c r="A14" s="143"/>
      <c r="B14" s="103" t="s">
        <v>32</v>
      </c>
      <c r="C14" s="169"/>
      <c r="D14" s="101">
        <f>'J1 DR_U'!C69</f>
        <v>0</v>
      </c>
      <c r="E14" s="102">
        <f>'J1 DR_U'!F69</f>
        <v>0</v>
      </c>
    </row>
    <row r="15" spans="1:5" s="149" customFormat="1" ht="18" customHeight="1" x14ac:dyDescent="0.25">
      <c r="A15" s="145"/>
      <c r="B15" s="308" t="s">
        <v>37</v>
      </c>
      <c r="C15" s="307" t="s">
        <v>38</v>
      </c>
      <c r="D15" s="309">
        <f>D11+D12</f>
        <v>0</v>
      </c>
      <c r="E15" s="310">
        <f>E11+E12</f>
        <v>0</v>
      </c>
    </row>
    <row r="16" spans="1:5" s="151" customFormat="1" ht="18" customHeight="1" x14ac:dyDescent="0.25">
      <c r="A16" s="150"/>
      <c r="B16" s="78" t="s">
        <v>39</v>
      </c>
      <c r="C16" s="172"/>
      <c r="D16" s="82"/>
      <c r="E16" s="83"/>
    </row>
    <row r="17" spans="1:5" s="153" customFormat="1" ht="18" customHeight="1" x14ac:dyDescent="0.25">
      <c r="A17" s="152"/>
      <c r="B17" s="308" t="s">
        <v>40</v>
      </c>
      <c r="C17" s="307" t="s">
        <v>41</v>
      </c>
      <c r="D17" s="309">
        <f>D15+D16</f>
        <v>0</v>
      </c>
      <c r="E17" s="310">
        <f>E15+E16</f>
        <v>0</v>
      </c>
    </row>
    <row r="18" spans="1:5" s="151" customFormat="1" ht="18" customHeight="1" thickBot="1" x14ac:dyDescent="0.3">
      <c r="A18" s="150"/>
      <c r="B18" s="77" t="s">
        <v>42</v>
      </c>
      <c r="C18" s="169"/>
      <c r="D18" s="82"/>
      <c r="E18" s="83"/>
    </row>
    <row r="19" spans="1:5" s="155" customFormat="1" ht="18" customHeight="1" thickBot="1" x14ac:dyDescent="0.3">
      <c r="A19" s="154"/>
      <c r="B19" s="204" t="s">
        <v>43</v>
      </c>
      <c r="C19" s="205" t="s">
        <v>44</v>
      </c>
      <c r="D19" s="206">
        <f>D17-D18</f>
        <v>0</v>
      </c>
      <c r="E19" s="207">
        <f>E17-E18</f>
        <v>0</v>
      </c>
    </row>
    <row r="20" spans="1:5" s="137" customFormat="1" ht="10.199999999999999" x14ac:dyDescent="0.2">
      <c r="B20" s="138"/>
      <c r="C20" s="139"/>
    </row>
    <row r="21" spans="1:5" s="137" customFormat="1" ht="10.8" thickBot="1" x14ac:dyDescent="0.25">
      <c r="B21" s="138"/>
      <c r="C21" s="139"/>
      <c r="E21" s="212"/>
    </row>
    <row r="22" spans="1:5" s="142" customFormat="1" ht="27" customHeight="1" thickBot="1" x14ac:dyDescent="0.3">
      <c r="A22" s="141"/>
      <c r="B22" s="677" t="s">
        <v>45</v>
      </c>
      <c r="C22" s="168"/>
      <c r="D22" s="88" t="str">
        <f>D4</f>
        <v>Jaarrekening</v>
      </c>
      <c r="E22" s="89" t="str">
        <f>E4</f>
        <v>Meerjarenplan</v>
      </c>
    </row>
    <row r="23" spans="1:5" s="159" customFormat="1" ht="18" customHeight="1" x14ac:dyDescent="0.25">
      <c r="A23" s="143"/>
      <c r="B23" s="77" t="s">
        <v>29</v>
      </c>
      <c r="C23" s="169"/>
      <c r="D23" s="84">
        <f>D5</f>
        <v>0</v>
      </c>
      <c r="E23" s="85">
        <f>E5</f>
        <v>0</v>
      </c>
    </row>
    <row r="24" spans="1:5" s="159" customFormat="1" ht="18" customHeight="1" x14ac:dyDescent="0.25">
      <c r="A24" s="143"/>
      <c r="B24" s="86" t="s">
        <v>46</v>
      </c>
      <c r="C24" s="169" t="s">
        <v>30</v>
      </c>
      <c r="D24" s="84">
        <f>D25-D26</f>
        <v>0</v>
      </c>
      <c r="E24" s="85">
        <f>E25-E26</f>
        <v>0</v>
      </c>
    </row>
    <row r="25" spans="1:5" s="144" customFormat="1" ht="15" customHeight="1" x14ac:dyDescent="0.25">
      <c r="A25" s="143"/>
      <c r="B25" s="103" t="s">
        <v>47</v>
      </c>
      <c r="C25" s="169"/>
      <c r="D25" s="101"/>
      <c r="E25" s="102"/>
    </row>
    <row r="26" spans="1:5" s="144" customFormat="1" ht="15" customHeight="1" x14ac:dyDescent="0.25">
      <c r="A26" s="143"/>
      <c r="B26" s="103" t="s">
        <v>48</v>
      </c>
      <c r="C26" s="169"/>
      <c r="D26" s="101"/>
      <c r="E26" s="102"/>
    </row>
    <row r="27" spans="1:5" s="161" customFormat="1" ht="18" customHeight="1" thickBot="1" x14ac:dyDescent="0.3">
      <c r="A27" s="160"/>
      <c r="B27" s="400" t="s">
        <v>49</v>
      </c>
      <c r="C27" s="401" t="s">
        <v>50</v>
      </c>
      <c r="D27" s="644">
        <f>D23-D24</f>
        <v>0</v>
      </c>
      <c r="E27" s="646">
        <f>E23-E24</f>
        <v>0</v>
      </c>
    </row>
    <row r="28" spans="1:5" s="137" customFormat="1" ht="10.199999999999999" x14ac:dyDescent="0.2">
      <c r="B28" s="138"/>
      <c r="C28" s="139"/>
    </row>
    <row r="29" spans="1:5" s="137" customFormat="1" ht="10.8" thickBot="1" x14ac:dyDescent="0.25">
      <c r="B29" s="138"/>
      <c r="C29" s="139"/>
      <c r="E29" s="212"/>
    </row>
    <row r="30" spans="1:5" s="142" customFormat="1" ht="27" customHeight="1" thickBot="1" x14ac:dyDescent="0.3">
      <c r="A30" s="141"/>
      <c r="B30" s="677" t="s">
        <v>51</v>
      </c>
      <c r="C30" s="168"/>
      <c r="D30" s="88" t="str">
        <f>D4</f>
        <v>Jaarrekening</v>
      </c>
      <c r="E30" s="89" t="str">
        <f>E4</f>
        <v>Meerjarenplan</v>
      </c>
    </row>
    <row r="31" spans="1:5" s="161" customFormat="1" ht="18" customHeight="1" x14ac:dyDescent="0.25">
      <c r="A31" s="160"/>
      <c r="B31" s="146" t="s">
        <v>52</v>
      </c>
      <c r="C31" s="169"/>
      <c r="D31" s="647">
        <f>D27</f>
        <v>0</v>
      </c>
      <c r="E31" s="649">
        <f>E27</f>
        <v>0</v>
      </c>
    </row>
    <row r="32" spans="1:5" s="161" customFormat="1" ht="18" customHeight="1" x14ac:dyDescent="0.25">
      <c r="A32" s="160"/>
      <c r="B32" s="146" t="s">
        <v>53</v>
      </c>
      <c r="C32" s="169" t="s">
        <v>30</v>
      </c>
      <c r="D32" s="647">
        <f>D33-D34</f>
        <v>0</v>
      </c>
      <c r="E32" s="649">
        <f>E33-E34</f>
        <v>0</v>
      </c>
    </row>
    <row r="33" spans="1:5" s="144" customFormat="1" ht="15" customHeight="1" x14ac:dyDescent="0.25">
      <c r="B33" s="103" t="s">
        <v>47</v>
      </c>
      <c r="C33" s="399"/>
      <c r="D33" s="101">
        <f>D25</f>
        <v>0</v>
      </c>
      <c r="E33" s="102">
        <f>E25</f>
        <v>0</v>
      </c>
    </row>
    <row r="34" spans="1:5" s="144" customFormat="1" ht="15" customHeight="1" x14ac:dyDescent="0.25">
      <c r="B34" s="103" t="s">
        <v>54</v>
      </c>
      <c r="C34" s="399"/>
      <c r="D34" s="101"/>
      <c r="E34" s="102"/>
    </row>
    <row r="35" spans="1:5" s="161" customFormat="1" ht="18" customHeight="1" thickBot="1" x14ac:dyDescent="0.3">
      <c r="A35" s="160"/>
      <c r="B35" s="400" t="s">
        <v>55</v>
      </c>
      <c r="C35" s="401" t="s">
        <v>35</v>
      </c>
      <c r="D35" s="644">
        <f>D27+D32</f>
        <v>0</v>
      </c>
      <c r="E35" s="646">
        <f>E27+E32</f>
        <v>0</v>
      </c>
    </row>
    <row r="37" spans="1:5" s="158" customFormat="1" ht="13.8" outlineLevel="1" thickBot="1" x14ac:dyDescent="0.3">
      <c r="A37" s="137"/>
      <c r="B37" s="157"/>
      <c r="C37" s="139"/>
    </row>
    <row r="38" spans="1:5" s="142" customFormat="1" ht="27" customHeight="1" outlineLevel="1" thickBot="1" x14ac:dyDescent="0.3">
      <c r="A38" s="141"/>
      <c r="B38" s="677" t="s">
        <v>56</v>
      </c>
      <c r="C38" s="168"/>
      <c r="D38" s="88" t="str">
        <f>D4</f>
        <v>Jaarrekening</v>
      </c>
      <c r="E38" s="89" t="str">
        <f>E4</f>
        <v>Meerjarenplan</v>
      </c>
    </row>
    <row r="39" spans="1:5" s="149" customFormat="1" ht="18" customHeight="1" outlineLevel="1" x14ac:dyDescent="0.25">
      <c r="A39" s="145"/>
      <c r="B39" s="146" t="s">
        <v>57</v>
      </c>
      <c r="C39" s="169"/>
      <c r="D39" s="147"/>
      <c r="E39" s="148"/>
    </row>
    <row r="40" spans="1:5" s="163" customFormat="1" outlineLevel="1" x14ac:dyDescent="0.25">
      <c r="A40" s="162"/>
      <c r="B40" s="87" t="s">
        <v>58</v>
      </c>
      <c r="C40" s="139"/>
      <c r="D40" s="80">
        <f>D19</f>
        <v>0</v>
      </c>
      <c r="E40" s="81">
        <f>E19</f>
        <v>0</v>
      </c>
    </row>
    <row r="41" spans="1:5" s="163" customFormat="1" outlineLevel="1" x14ac:dyDescent="0.25">
      <c r="A41" s="162"/>
      <c r="B41" s="87" t="s">
        <v>59</v>
      </c>
      <c r="C41" s="139"/>
      <c r="D41" s="80"/>
      <c r="E41" s="81"/>
    </row>
    <row r="42" spans="1:5" s="163" customFormat="1" outlineLevel="1" x14ac:dyDescent="0.25">
      <c r="A42" s="162"/>
      <c r="B42" s="87" t="s">
        <v>60</v>
      </c>
      <c r="C42" s="139"/>
      <c r="D42" s="80"/>
      <c r="E42" s="81"/>
    </row>
    <row r="43" spans="1:5" s="163" customFormat="1" outlineLevel="1" x14ac:dyDescent="0.25">
      <c r="A43" s="162"/>
      <c r="B43" s="87" t="s">
        <v>61</v>
      </c>
      <c r="C43" s="139"/>
      <c r="D43" s="80"/>
      <c r="E43" s="81"/>
    </row>
    <row r="44" spans="1:5" s="163" customFormat="1" outlineLevel="1" x14ac:dyDescent="0.25">
      <c r="A44" s="162"/>
      <c r="B44" s="87" t="s">
        <v>62</v>
      </c>
      <c r="C44" s="139"/>
      <c r="D44" s="80"/>
      <c r="E44" s="81"/>
    </row>
    <row r="45" spans="1:5" s="149" customFormat="1" ht="18" customHeight="1" outlineLevel="1" x14ac:dyDescent="0.25">
      <c r="A45" s="145"/>
      <c r="B45" s="402" t="s">
        <v>63</v>
      </c>
      <c r="C45" s="403"/>
      <c r="D45" s="404">
        <f>SUM(D40:D44)</f>
        <v>0</v>
      </c>
      <c r="E45" s="405">
        <f>SUM(E40:E44)</f>
        <v>0</v>
      </c>
    </row>
    <row r="46" spans="1:5" s="163" customFormat="1" outlineLevel="1" x14ac:dyDescent="0.25">
      <c r="A46" s="162"/>
      <c r="B46" s="79"/>
      <c r="C46" s="139"/>
      <c r="D46" s="80"/>
      <c r="E46" s="81"/>
    </row>
    <row r="47" spans="1:5" s="149" customFormat="1" ht="18" customHeight="1" outlineLevel="1" x14ac:dyDescent="0.25">
      <c r="A47" s="145"/>
      <c r="B47" s="146" t="s">
        <v>64</v>
      </c>
      <c r="C47" s="169"/>
      <c r="D47" s="147"/>
      <c r="E47" s="148"/>
    </row>
    <row r="48" spans="1:5" s="163" customFormat="1" outlineLevel="1" x14ac:dyDescent="0.25">
      <c r="A48" s="162"/>
      <c r="B48" s="87" t="s">
        <v>58</v>
      </c>
      <c r="C48" s="139"/>
      <c r="D48" s="80">
        <f>D27</f>
        <v>0</v>
      </c>
      <c r="E48" s="81">
        <f>E27</f>
        <v>0</v>
      </c>
    </row>
    <row r="49" spans="1:5" s="163" customFormat="1" outlineLevel="1" x14ac:dyDescent="0.25">
      <c r="A49" s="162"/>
      <c r="B49" s="87" t="s">
        <v>59</v>
      </c>
      <c r="C49" s="139"/>
      <c r="D49" s="80"/>
      <c r="E49" s="81"/>
    </row>
    <row r="50" spans="1:5" s="163" customFormat="1" outlineLevel="1" x14ac:dyDescent="0.25">
      <c r="A50" s="162"/>
      <c r="B50" s="87" t="s">
        <v>60</v>
      </c>
      <c r="C50" s="139"/>
      <c r="D50" s="80"/>
      <c r="E50" s="81"/>
    </row>
    <row r="51" spans="1:5" s="163" customFormat="1" outlineLevel="1" x14ac:dyDescent="0.25">
      <c r="A51" s="162"/>
      <c r="B51" s="87" t="s">
        <v>61</v>
      </c>
      <c r="C51" s="139"/>
      <c r="D51" s="80"/>
      <c r="E51" s="81"/>
    </row>
    <row r="52" spans="1:5" s="163" customFormat="1" outlineLevel="1" x14ac:dyDescent="0.25">
      <c r="A52" s="162"/>
      <c r="B52" s="87" t="s">
        <v>62</v>
      </c>
      <c r="C52" s="139"/>
      <c r="D52" s="80"/>
      <c r="E52" s="81"/>
    </row>
    <row r="53" spans="1:5" s="149" customFormat="1" ht="18" customHeight="1" outlineLevel="1" x14ac:dyDescent="0.25">
      <c r="A53" s="145"/>
      <c r="B53" s="402" t="s">
        <v>65</v>
      </c>
      <c r="C53" s="403"/>
      <c r="D53" s="404">
        <f>SUM(D48:D52)</f>
        <v>0</v>
      </c>
      <c r="E53" s="405">
        <f>SUM(E48:E52)</f>
        <v>0</v>
      </c>
    </row>
    <row r="54" spans="1:5" s="163" customFormat="1" outlineLevel="1" x14ac:dyDescent="0.25">
      <c r="A54" s="162"/>
      <c r="B54" s="79"/>
      <c r="C54" s="139"/>
      <c r="D54" s="80"/>
      <c r="E54" s="81"/>
    </row>
    <row r="55" spans="1:5" s="149" customFormat="1" ht="18" customHeight="1" outlineLevel="1" x14ac:dyDescent="0.25">
      <c r="A55" s="145"/>
      <c r="B55" s="146" t="s">
        <v>55</v>
      </c>
      <c r="C55" s="169"/>
      <c r="D55" s="147"/>
      <c r="E55" s="148"/>
    </row>
    <row r="56" spans="1:5" s="163" customFormat="1" outlineLevel="1" x14ac:dyDescent="0.25">
      <c r="A56" s="162"/>
      <c r="B56" s="87" t="s">
        <v>58</v>
      </c>
      <c r="C56" s="139"/>
      <c r="D56" s="80">
        <f>D35</f>
        <v>0</v>
      </c>
      <c r="E56" s="81">
        <f>E35</f>
        <v>0</v>
      </c>
    </row>
    <row r="57" spans="1:5" s="163" customFormat="1" outlineLevel="1" x14ac:dyDescent="0.25">
      <c r="A57" s="162"/>
      <c r="B57" s="87" t="s">
        <v>59</v>
      </c>
      <c r="C57" s="139"/>
      <c r="D57" s="80"/>
      <c r="E57" s="81"/>
    </row>
    <row r="58" spans="1:5" s="163" customFormat="1" outlineLevel="1" x14ac:dyDescent="0.25">
      <c r="A58" s="162"/>
      <c r="B58" s="87" t="s">
        <v>60</v>
      </c>
      <c r="C58" s="139"/>
      <c r="D58" s="80"/>
      <c r="E58" s="81"/>
    </row>
    <row r="59" spans="1:5" s="163" customFormat="1" outlineLevel="1" x14ac:dyDescent="0.25">
      <c r="A59" s="162"/>
      <c r="B59" s="87" t="s">
        <v>61</v>
      </c>
      <c r="C59" s="139"/>
      <c r="D59" s="80"/>
      <c r="E59" s="81"/>
    </row>
    <row r="60" spans="1:5" s="163" customFormat="1" outlineLevel="1" x14ac:dyDescent="0.25">
      <c r="A60" s="162"/>
      <c r="B60" s="87" t="s">
        <v>62</v>
      </c>
      <c r="C60" s="139"/>
      <c r="D60" s="80"/>
      <c r="E60" s="81"/>
    </row>
    <row r="61" spans="1:5" s="149" customFormat="1" ht="18" customHeight="1" outlineLevel="1" thickBot="1" x14ac:dyDescent="0.3">
      <c r="A61" s="145"/>
      <c r="B61" s="406" t="s">
        <v>66</v>
      </c>
      <c r="C61" s="401"/>
      <c r="D61" s="407">
        <f>SUM(D56:D60)</f>
        <v>0</v>
      </c>
      <c r="E61" s="408">
        <f>SUM(E56:E60)</f>
        <v>0</v>
      </c>
    </row>
    <row r="63" spans="1:5" s="158" customFormat="1" ht="13.8" hidden="1" outlineLevel="1" thickBot="1" x14ac:dyDescent="0.3">
      <c r="A63" s="137"/>
      <c r="B63" s="157"/>
      <c r="C63" s="139"/>
    </row>
    <row r="64" spans="1:5" s="142" customFormat="1" ht="27" hidden="1" customHeight="1" outlineLevel="1" thickBot="1" x14ac:dyDescent="0.3">
      <c r="A64" s="141"/>
      <c r="B64" s="677" t="s">
        <v>56</v>
      </c>
      <c r="C64" s="168"/>
      <c r="D64" s="88" t="str">
        <f>D30</f>
        <v>Jaarrekening</v>
      </c>
      <c r="E64" s="89" t="str">
        <f>E30</f>
        <v>Meerjarenplan</v>
      </c>
    </row>
    <row r="65" spans="1:5" s="149" customFormat="1" ht="18" hidden="1" customHeight="1" outlineLevel="1" x14ac:dyDescent="0.25">
      <c r="A65" s="145"/>
      <c r="B65" s="146" t="s">
        <v>57</v>
      </c>
      <c r="C65" s="169"/>
      <c r="D65" s="147"/>
      <c r="E65" s="148"/>
    </row>
    <row r="66" spans="1:5" s="163" customFormat="1" hidden="1" outlineLevel="1" x14ac:dyDescent="0.25">
      <c r="A66" s="162"/>
      <c r="B66" s="87" t="s">
        <v>67</v>
      </c>
      <c r="C66" s="139"/>
      <c r="D66" s="80">
        <f>D45</f>
        <v>0</v>
      </c>
      <c r="E66" s="81">
        <f>E45</f>
        <v>0</v>
      </c>
    </row>
    <row r="67" spans="1:5" s="163" customFormat="1" hidden="1" outlineLevel="1" x14ac:dyDescent="0.25">
      <c r="A67" s="162"/>
      <c r="B67" s="87" t="s">
        <v>68</v>
      </c>
      <c r="C67" s="139"/>
      <c r="D67" s="80"/>
      <c r="E67" s="81"/>
    </row>
    <row r="68" spans="1:5" s="163" customFormat="1" hidden="1" outlineLevel="1" x14ac:dyDescent="0.25">
      <c r="A68" s="162"/>
      <c r="B68" s="87" t="s">
        <v>69</v>
      </c>
      <c r="C68" s="139"/>
      <c r="D68" s="80"/>
      <c r="E68" s="81"/>
    </row>
    <row r="69" spans="1:5" s="149" customFormat="1" ht="18" hidden="1" customHeight="1" outlineLevel="1" x14ac:dyDescent="0.25">
      <c r="A69" s="145"/>
      <c r="B69" s="402" t="s">
        <v>63</v>
      </c>
      <c r="C69" s="403"/>
      <c r="D69" s="404">
        <f>SUM(D66:D68)</f>
        <v>0</v>
      </c>
      <c r="E69" s="405">
        <f>SUM(E66:E68)</f>
        <v>0</v>
      </c>
    </row>
    <row r="70" spans="1:5" s="163" customFormat="1" hidden="1" outlineLevel="1" x14ac:dyDescent="0.25">
      <c r="A70" s="162"/>
      <c r="B70" s="79"/>
      <c r="C70" s="139"/>
      <c r="D70" s="80"/>
      <c r="E70" s="81"/>
    </row>
    <row r="71" spans="1:5" s="149" customFormat="1" ht="18" hidden="1" customHeight="1" outlineLevel="1" x14ac:dyDescent="0.25">
      <c r="A71" s="145"/>
      <c r="B71" s="146" t="s">
        <v>64</v>
      </c>
      <c r="C71" s="169"/>
      <c r="D71" s="147"/>
      <c r="E71" s="148"/>
    </row>
    <row r="72" spans="1:5" s="163" customFormat="1" hidden="1" outlineLevel="1" x14ac:dyDescent="0.25">
      <c r="A72" s="162"/>
      <c r="B72" s="87" t="s">
        <v>67</v>
      </c>
      <c r="C72" s="139"/>
      <c r="D72" s="80">
        <f>D53</f>
        <v>0</v>
      </c>
      <c r="E72" s="81">
        <f>E53</f>
        <v>0</v>
      </c>
    </row>
    <row r="73" spans="1:5" s="163" customFormat="1" hidden="1" outlineLevel="1" x14ac:dyDescent="0.25">
      <c r="A73" s="162"/>
      <c r="B73" s="87" t="s">
        <v>68</v>
      </c>
      <c r="C73" s="139"/>
      <c r="D73" s="80"/>
      <c r="E73" s="81"/>
    </row>
    <row r="74" spans="1:5" s="163" customFormat="1" hidden="1" outlineLevel="1" x14ac:dyDescent="0.25">
      <c r="A74" s="162"/>
      <c r="B74" s="87" t="s">
        <v>69</v>
      </c>
      <c r="C74" s="139"/>
      <c r="D74" s="80"/>
      <c r="E74" s="81"/>
    </row>
    <row r="75" spans="1:5" s="149" customFormat="1" ht="18" hidden="1" customHeight="1" outlineLevel="1" x14ac:dyDescent="0.25">
      <c r="A75" s="145"/>
      <c r="B75" s="402" t="s">
        <v>65</v>
      </c>
      <c r="C75" s="403"/>
      <c r="D75" s="404">
        <f>SUM(D72:D74)</f>
        <v>0</v>
      </c>
      <c r="E75" s="405">
        <f>SUM(E72:E74)</f>
        <v>0</v>
      </c>
    </row>
    <row r="76" spans="1:5" s="163" customFormat="1" hidden="1" outlineLevel="1" x14ac:dyDescent="0.25">
      <c r="A76" s="162"/>
      <c r="B76" s="79"/>
      <c r="C76" s="139"/>
      <c r="D76" s="80"/>
      <c r="E76" s="81"/>
    </row>
    <row r="77" spans="1:5" s="149" customFormat="1" ht="18" hidden="1" customHeight="1" outlineLevel="1" x14ac:dyDescent="0.25">
      <c r="A77" s="145"/>
      <c r="B77" s="146" t="s">
        <v>55</v>
      </c>
      <c r="C77" s="169"/>
      <c r="D77" s="147"/>
      <c r="E77" s="148"/>
    </row>
    <row r="78" spans="1:5" s="163" customFormat="1" hidden="1" outlineLevel="1" x14ac:dyDescent="0.25">
      <c r="A78" s="162"/>
      <c r="B78" s="87" t="s">
        <v>67</v>
      </c>
      <c r="C78" s="139"/>
      <c r="D78" s="80">
        <f>D61</f>
        <v>0</v>
      </c>
      <c r="E78" s="81">
        <f>E61</f>
        <v>0</v>
      </c>
    </row>
    <row r="79" spans="1:5" s="163" customFormat="1" hidden="1" outlineLevel="1" x14ac:dyDescent="0.25">
      <c r="A79" s="162"/>
      <c r="B79" s="87" t="s">
        <v>68</v>
      </c>
      <c r="C79" s="139"/>
      <c r="D79" s="80"/>
      <c r="E79" s="81"/>
    </row>
    <row r="80" spans="1:5" s="163" customFormat="1" hidden="1" outlineLevel="1" x14ac:dyDescent="0.25">
      <c r="A80" s="162"/>
      <c r="B80" s="87" t="s">
        <v>69</v>
      </c>
      <c r="C80" s="139"/>
      <c r="D80" s="80"/>
      <c r="E80" s="81"/>
    </row>
    <row r="81" spans="1:5" s="149" customFormat="1" ht="18" hidden="1" customHeight="1" outlineLevel="1" thickBot="1" x14ac:dyDescent="0.3">
      <c r="A81" s="145"/>
      <c r="B81" s="406" t="s">
        <v>66</v>
      </c>
      <c r="C81" s="401"/>
      <c r="D81" s="407">
        <f>SUM(D78:D80)</f>
        <v>0</v>
      </c>
      <c r="E81" s="408">
        <f>SUM(E78:E80)</f>
        <v>0</v>
      </c>
    </row>
    <row r="82" spans="1:5" hidden="1" outlineLevel="1" x14ac:dyDescent="0.25"/>
    <row r="83" spans="1:5" collapsed="1" x14ac:dyDescent="0.25"/>
  </sheetData>
  <mergeCells count="2">
    <mergeCell ref="B4:C4"/>
    <mergeCell ref="B2:E2"/>
  </mergeCells>
  <pageMargins left="0.59055118110236227" right="0.59055118110236227" top="0.59055118110236227" bottom="0.59055118110236227" header="0.51181102362204722" footer="0.39370078740157483"/>
  <pageSetup paperSize="9" scale="85" orientation="landscape" r:id="rId1"/>
  <headerFooter alignWithMargins="0"/>
  <rowBreaks count="1" manualBreakCount="1">
    <brk id="36"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
  <sheetViews>
    <sheetView showGridLines="0" showRowColHeaders="0" showZeros="0" zoomScaleNormal="100" workbookViewId="0">
      <selection activeCell="B2" sqref="B2:H2"/>
    </sheetView>
  </sheetViews>
  <sheetFormatPr defaultColWidth="9.109375" defaultRowHeight="10.199999999999999" outlineLevelRow="1" x14ac:dyDescent="0.2"/>
  <cols>
    <col min="1" max="1" width="2.6640625" style="174" customWidth="1"/>
    <col min="2" max="2" width="64.6640625" style="203" customWidth="1"/>
    <col min="3" max="8" width="13.6640625" style="203" customWidth="1"/>
    <col min="9" max="11" width="11.6640625" style="203" hidden="1" customWidth="1"/>
    <col min="12" max="12" width="2.88671875" style="203" customWidth="1"/>
    <col min="13" max="16384" width="9.109375" style="203"/>
  </cols>
  <sheetData>
    <row r="1" spans="1:11" s="174" customFormat="1" x14ac:dyDescent="0.2">
      <c r="H1" s="718" t="str">
        <f>Intro!A20</f>
        <v>Versie 3/4/2018</v>
      </c>
    </row>
    <row r="2" spans="1:11" s="173" customFormat="1" ht="17.399999999999999" x14ac:dyDescent="0.3">
      <c r="B2" s="1309" t="s">
        <v>675</v>
      </c>
      <c r="C2" s="1309"/>
      <c r="D2" s="1309"/>
      <c r="E2" s="1309"/>
      <c r="F2" s="1309"/>
      <c r="G2" s="1309"/>
      <c r="H2" s="1309"/>
    </row>
    <row r="3" spans="1:11" s="174" customFormat="1" ht="10.8" thickBot="1" x14ac:dyDescent="0.25"/>
    <row r="4" spans="1:11" s="361" customFormat="1" ht="15" customHeight="1" x14ac:dyDescent="0.25">
      <c r="B4" s="1298"/>
      <c r="C4" s="1304" t="s">
        <v>77</v>
      </c>
      <c r="D4" s="1306"/>
      <c r="E4" s="1304" t="s">
        <v>81</v>
      </c>
      <c r="F4" s="1306"/>
      <c r="G4" s="1304" t="s">
        <v>82</v>
      </c>
      <c r="H4" s="1306"/>
      <c r="I4" s="678"/>
      <c r="J4" s="679" t="s">
        <v>79</v>
      </c>
      <c r="K4" s="680"/>
    </row>
    <row r="5" spans="1:11" s="175" customFormat="1" ht="15" customHeight="1" thickBot="1" x14ac:dyDescent="0.3">
      <c r="B5" s="1299"/>
      <c r="C5" s="176" t="s">
        <v>8</v>
      </c>
      <c r="D5" s="178" t="s">
        <v>9</v>
      </c>
      <c r="E5" s="176" t="s">
        <v>8</v>
      </c>
      <c r="F5" s="178" t="s">
        <v>9</v>
      </c>
      <c r="G5" s="176" t="s">
        <v>8</v>
      </c>
      <c r="H5" s="178" t="s">
        <v>9</v>
      </c>
      <c r="I5" s="176" t="s">
        <v>8</v>
      </c>
      <c r="J5" s="177" t="s">
        <v>9</v>
      </c>
      <c r="K5" s="178" t="s">
        <v>10</v>
      </c>
    </row>
    <row r="6" spans="1:11" s="184" customFormat="1" ht="21" customHeight="1" x14ac:dyDescent="0.25">
      <c r="A6" s="143"/>
      <c r="B6" s="676" t="s">
        <v>72</v>
      </c>
      <c r="C6" s="650"/>
      <c r="D6" s="652"/>
      <c r="E6" s="650"/>
      <c r="F6" s="652"/>
      <c r="G6" s="650"/>
      <c r="H6" s="652"/>
      <c r="I6" s="198" t="e">
        <f>SUM(#REF!,#REF!,#REF!,#REF!)</f>
        <v>#REF!</v>
      </c>
      <c r="J6" s="199" t="e">
        <f>SUM(#REF!,#REF!,#REF!,#REF!)</f>
        <v>#REF!</v>
      </c>
      <c r="K6" s="85" t="e">
        <f t="shared" ref="K6:K11" si="0">J6-I6</f>
        <v>#REF!</v>
      </c>
    </row>
    <row r="7" spans="1:11" s="184" customFormat="1" ht="15" customHeight="1" x14ac:dyDescent="0.25">
      <c r="A7" s="143"/>
      <c r="B7" s="183" t="s">
        <v>13</v>
      </c>
      <c r="C7" s="198"/>
      <c r="D7" s="653"/>
      <c r="E7" s="198"/>
      <c r="F7" s="653"/>
      <c r="G7" s="198"/>
      <c r="H7" s="653"/>
      <c r="I7" s="198" t="e">
        <f>#REF!</f>
        <v>#REF!</v>
      </c>
      <c r="J7" s="199" t="e">
        <f>#REF!</f>
        <v>#REF!</v>
      </c>
      <c r="K7" s="85" t="e">
        <f t="shared" si="0"/>
        <v>#REF!</v>
      </c>
    </row>
    <row r="8" spans="1:11" s="184" customFormat="1" ht="15" customHeight="1" x14ac:dyDescent="0.25">
      <c r="A8" s="143"/>
      <c r="B8" s="183" t="s">
        <v>14</v>
      </c>
      <c r="C8" s="198"/>
      <c r="D8" s="653"/>
      <c r="E8" s="198"/>
      <c r="F8" s="653"/>
      <c r="G8" s="198"/>
      <c r="H8" s="653"/>
      <c r="I8" s="198"/>
      <c r="J8" s="199"/>
      <c r="K8" s="85">
        <f t="shared" si="0"/>
        <v>0</v>
      </c>
    </row>
    <row r="9" spans="1:11" s="144" customFormat="1" ht="13.2" x14ac:dyDescent="0.25">
      <c r="B9" s="183" t="s">
        <v>15</v>
      </c>
      <c r="C9" s="198">
        <f t="shared" ref="C9:H9" si="1">SUM(C10:C12)</f>
        <v>0</v>
      </c>
      <c r="D9" s="653">
        <f t="shared" si="1"/>
        <v>0</v>
      </c>
      <c r="E9" s="198">
        <f t="shared" si="1"/>
        <v>0</v>
      </c>
      <c r="F9" s="653">
        <f t="shared" si="1"/>
        <v>0</v>
      </c>
      <c r="G9" s="198">
        <f t="shared" si="1"/>
        <v>0</v>
      </c>
      <c r="H9" s="653">
        <f t="shared" si="1"/>
        <v>0</v>
      </c>
      <c r="I9" s="298"/>
      <c r="J9" s="299"/>
      <c r="K9" s="102">
        <f t="shared" si="0"/>
        <v>0</v>
      </c>
    </row>
    <row r="10" spans="1:11" s="144" customFormat="1" ht="11.4" x14ac:dyDescent="0.25">
      <c r="B10" s="303" t="s">
        <v>73</v>
      </c>
      <c r="C10" s="304"/>
      <c r="D10" s="386"/>
      <c r="E10" s="304"/>
      <c r="F10" s="386"/>
      <c r="G10" s="304"/>
      <c r="H10" s="386"/>
      <c r="I10" s="298"/>
      <c r="J10" s="299"/>
      <c r="K10" s="102">
        <f t="shared" si="0"/>
        <v>0</v>
      </c>
    </row>
    <row r="11" spans="1:11" s="144" customFormat="1" ht="12" thickBot="1" x14ac:dyDescent="0.3">
      <c r="B11" s="303" t="s">
        <v>74</v>
      </c>
      <c r="C11" s="304"/>
      <c r="D11" s="386"/>
      <c r="E11" s="304"/>
      <c r="F11" s="386"/>
      <c r="G11" s="304"/>
      <c r="H11" s="386"/>
      <c r="I11" s="300"/>
      <c r="J11" s="301"/>
      <c r="K11" s="302">
        <f t="shared" si="0"/>
        <v>0</v>
      </c>
    </row>
    <row r="12" spans="1:11" s="515" customFormat="1" ht="18" customHeight="1" thickBot="1" x14ac:dyDescent="0.3">
      <c r="A12" s="113"/>
      <c r="B12" s="516" t="s">
        <v>676</v>
      </c>
      <c r="C12" s="513"/>
      <c r="D12" s="514"/>
      <c r="E12" s="513"/>
      <c r="F12" s="514"/>
      <c r="G12" s="513"/>
      <c r="H12" s="514"/>
      <c r="I12" s="113"/>
      <c r="J12" s="113"/>
      <c r="K12" s="113"/>
    </row>
    <row r="13" spans="1:11" s="360" customFormat="1" ht="21" customHeight="1" outlineLevel="1" x14ac:dyDescent="0.15">
      <c r="B13" s="676" t="s">
        <v>75</v>
      </c>
      <c r="C13" s="650"/>
      <c r="D13" s="652"/>
      <c r="E13" s="650"/>
      <c r="F13" s="652"/>
      <c r="G13" s="650"/>
      <c r="H13" s="652"/>
    </row>
    <row r="14" spans="1:11" ht="13.2" outlineLevel="1" x14ac:dyDescent="0.2">
      <c r="B14" s="183" t="s">
        <v>13</v>
      </c>
      <c r="C14" s="198"/>
      <c r="D14" s="653"/>
      <c r="E14" s="198"/>
      <c r="F14" s="653"/>
      <c r="G14" s="198"/>
      <c r="H14" s="653"/>
      <c r="I14" s="174"/>
      <c r="J14" s="174"/>
      <c r="K14" s="174"/>
    </row>
    <row r="15" spans="1:11" ht="13.2" outlineLevel="1" x14ac:dyDescent="0.2">
      <c r="B15" s="183" t="s">
        <v>14</v>
      </c>
      <c r="C15" s="198"/>
      <c r="D15" s="653"/>
      <c r="E15" s="198"/>
      <c r="F15" s="653"/>
      <c r="G15" s="198"/>
      <c r="H15" s="653"/>
      <c r="I15" s="174"/>
      <c r="J15" s="174"/>
      <c r="K15" s="174"/>
    </row>
    <row r="16" spans="1:11" ht="13.2" outlineLevel="1" x14ac:dyDescent="0.2">
      <c r="B16" s="183" t="s">
        <v>15</v>
      </c>
      <c r="C16" s="198">
        <f t="shared" ref="C16:H16" si="2">SUM(C17:C19)</f>
        <v>0</v>
      </c>
      <c r="D16" s="653">
        <f t="shared" si="2"/>
        <v>0</v>
      </c>
      <c r="E16" s="198">
        <f t="shared" si="2"/>
        <v>0</v>
      </c>
      <c r="F16" s="653">
        <f t="shared" si="2"/>
        <v>0</v>
      </c>
      <c r="G16" s="198">
        <f t="shared" si="2"/>
        <v>0</v>
      </c>
      <c r="H16" s="653">
        <f t="shared" si="2"/>
        <v>0</v>
      </c>
    </row>
    <row r="17" spans="1:8" ht="11.4" outlineLevel="1" x14ac:dyDescent="0.2">
      <c r="B17" s="303" t="s">
        <v>73</v>
      </c>
      <c r="C17" s="304"/>
      <c r="D17" s="386"/>
      <c r="E17" s="304"/>
      <c r="F17" s="386"/>
      <c r="G17" s="304"/>
      <c r="H17" s="386"/>
    </row>
    <row r="18" spans="1:8" ht="11.4" outlineLevel="1" x14ac:dyDescent="0.2">
      <c r="B18" s="303" t="s">
        <v>74</v>
      </c>
      <c r="C18" s="304"/>
      <c r="D18" s="386"/>
      <c r="E18" s="304"/>
      <c r="F18" s="386"/>
      <c r="G18" s="304"/>
      <c r="H18" s="386"/>
    </row>
    <row r="19" spans="1:8" s="515" customFormat="1" ht="18" customHeight="1" outlineLevel="1" thickBot="1" x14ac:dyDescent="0.3">
      <c r="A19" s="113"/>
      <c r="B19" s="516" t="s">
        <v>676</v>
      </c>
      <c r="C19" s="513"/>
      <c r="D19" s="514"/>
      <c r="E19" s="513"/>
      <c r="F19" s="514"/>
      <c r="G19" s="513"/>
      <c r="H19" s="514"/>
    </row>
    <row r="20" spans="1:8" x14ac:dyDescent="0.2">
      <c r="B20" s="174"/>
      <c r="C20" s="174"/>
      <c r="D20" s="174"/>
      <c r="E20" s="174"/>
      <c r="F20" s="174"/>
      <c r="G20" s="174"/>
      <c r="H20" s="174"/>
    </row>
    <row r="22" spans="1:8" x14ac:dyDescent="0.2">
      <c r="A22" s="174" t="s">
        <v>0</v>
      </c>
      <c r="B22" s="174"/>
      <c r="C22" s="174"/>
      <c r="D22" s="174"/>
      <c r="E22" s="174"/>
      <c r="F22" s="174"/>
      <c r="G22" s="174"/>
      <c r="H22" s="174"/>
    </row>
  </sheetData>
  <mergeCells count="5">
    <mergeCell ref="B4:B5"/>
    <mergeCell ref="C4:D4"/>
    <mergeCell ref="E4:F4"/>
    <mergeCell ref="G4:H4"/>
    <mergeCell ref="B2:H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FFFF00"/>
  </sheetPr>
  <dimension ref="A1:W73"/>
  <sheetViews>
    <sheetView showGridLines="0" showRowColHeaders="0" showZeros="0" workbookViewId="0">
      <selection activeCell="B2" sqref="B2:D2"/>
    </sheetView>
  </sheetViews>
  <sheetFormatPr defaultColWidth="10.33203125" defaultRowHeight="13.2" outlineLevelCol="1" x14ac:dyDescent="0.25"/>
  <cols>
    <col min="1" max="1" width="2.6640625" style="213" customWidth="1"/>
    <col min="2" max="2" width="64.6640625" style="224" customWidth="1"/>
    <col min="3" max="4" width="13.6640625" style="224" customWidth="1"/>
    <col min="5" max="5" width="2.6640625" style="215" customWidth="1"/>
    <col min="6" max="6" width="26" style="826" hidden="1" customWidth="1" outlineLevel="1"/>
    <col min="7" max="7" width="2.6640625" style="215" customWidth="1" collapsed="1"/>
    <col min="8" max="8" width="22" style="826" hidden="1" customWidth="1" outlineLevel="1"/>
    <col min="9" max="9" width="2.6640625" style="215" customWidth="1" collapsed="1"/>
    <col min="10" max="10" width="42.5546875" style="548" hidden="1" customWidth="1" outlineLevel="1"/>
    <col min="11" max="11" width="11" style="215" customWidth="1" collapsed="1"/>
    <col min="12" max="23" width="10.33203125" style="215"/>
    <col min="24" max="16384" width="10.33203125" style="224"/>
  </cols>
  <sheetData>
    <row r="1" spans="1:10" s="213" customFormat="1" ht="10.199999999999999" x14ac:dyDescent="0.2">
      <c r="D1" s="719" t="str">
        <f>Intro!A20</f>
        <v>Versie 3/4/2018</v>
      </c>
      <c r="F1" s="826"/>
      <c r="H1" s="826"/>
      <c r="J1" s="548"/>
    </row>
    <row r="2" spans="1:10" s="214" customFormat="1" ht="17.399999999999999" x14ac:dyDescent="0.3">
      <c r="A2" s="213"/>
      <c r="B2" s="1311" t="s">
        <v>639</v>
      </c>
      <c r="C2" s="1311"/>
      <c r="D2" s="1311"/>
      <c r="F2" s="826"/>
      <c r="H2" s="826"/>
      <c r="J2" s="548"/>
    </row>
    <row r="3" spans="1:10" s="213" customFormat="1" ht="10.8" thickBot="1" x14ac:dyDescent="0.25">
      <c r="C3" s="374"/>
      <c r="D3" s="374"/>
      <c r="F3" s="826"/>
      <c r="H3" s="826"/>
      <c r="J3" s="548"/>
    </row>
    <row r="4" spans="1:10" s="217" customFormat="1" ht="31.2" thickBot="1" x14ac:dyDescent="0.3">
      <c r="A4" s="216"/>
      <c r="B4" s="7"/>
      <c r="C4" s="8" t="s">
        <v>84</v>
      </c>
      <c r="D4" s="9" t="s">
        <v>85</v>
      </c>
      <c r="F4" s="827" t="s">
        <v>678</v>
      </c>
      <c r="H4" s="827" t="s">
        <v>679</v>
      </c>
      <c r="J4" s="598" t="s">
        <v>680</v>
      </c>
    </row>
    <row r="5" spans="1:10" s="219" customFormat="1" x14ac:dyDescent="0.25">
      <c r="A5" s="218"/>
      <c r="B5" s="45"/>
      <c r="C5" s="46"/>
      <c r="D5" s="47"/>
      <c r="F5" s="828"/>
      <c r="H5" s="828"/>
      <c r="J5" s="591"/>
    </row>
    <row r="6" spans="1:10" s="460" customFormat="1" ht="13.8" x14ac:dyDescent="0.25">
      <c r="B6" s="461" t="s">
        <v>88</v>
      </c>
      <c r="C6" s="462">
        <f>SUM(C8,C17)</f>
        <v>0</v>
      </c>
      <c r="D6" s="463">
        <f>SUM(D8,D17)</f>
        <v>0</v>
      </c>
      <c r="F6" s="829"/>
      <c r="H6" s="829"/>
      <c r="J6" s="592"/>
    </row>
    <row r="7" spans="1:10" s="219" customFormat="1" x14ac:dyDescent="0.25">
      <c r="A7" s="218"/>
      <c r="B7" s="45"/>
      <c r="C7" s="46"/>
      <c r="D7" s="47"/>
      <c r="F7" s="828"/>
      <c r="H7" s="828"/>
      <c r="J7" s="593"/>
    </row>
    <row r="8" spans="1:10" s="219" customFormat="1" ht="12.75" customHeight="1" x14ac:dyDescent="0.25">
      <c r="A8" s="218"/>
      <c r="B8" s="10" t="s">
        <v>89</v>
      </c>
      <c r="C8" s="38">
        <f>SUM(C9:C10,C13:C15)</f>
        <v>0</v>
      </c>
      <c r="D8" s="39">
        <f>SUM(D9:D10,D13:D15)</f>
        <v>0</v>
      </c>
      <c r="F8" s="830"/>
      <c r="H8" s="830"/>
      <c r="J8" s="593"/>
    </row>
    <row r="9" spans="1:10" s="221" customFormat="1" ht="12.75" customHeight="1" x14ac:dyDescent="0.25">
      <c r="A9" s="220"/>
      <c r="B9" s="104" t="s">
        <v>90</v>
      </c>
      <c r="C9" s="654"/>
      <c r="D9" s="655"/>
      <c r="F9" s="831" t="s">
        <v>91</v>
      </c>
      <c r="H9" s="831" t="s">
        <v>91</v>
      </c>
      <c r="J9" s="593" t="s">
        <v>91</v>
      </c>
    </row>
    <row r="10" spans="1:10" s="219" customFormat="1" ht="12.75" customHeight="1" x14ac:dyDescent="0.25">
      <c r="A10" s="218"/>
      <c r="B10" s="104" t="s">
        <v>92</v>
      </c>
      <c r="C10" s="654">
        <f>SUM(C11:C12)</f>
        <v>0</v>
      </c>
      <c r="D10" s="655">
        <f>SUM(D11:D12)</f>
        <v>0</v>
      </c>
      <c r="F10" s="831"/>
      <c r="H10" s="831"/>
      <c r="J10" s="593"/>
    </row>
    <row r="11" spans="1:10" s="222" customFormat="1" ht="12.75" customHeight="1" x14ac:dyDescent="0.25">
      <c r="A11" s="220"/>
      <c r="B11" s="5" t="s">
        <v>93</v>
      </c>
      <c r="C11" s="33"/>
      <c r="D11" s="34"/>
      <c r="F11" s="831" t="s">
        <v>687</v>
      </c>
      <c r="H11" s="831" t="s">
        <v>94</v>
      </c>
      <c r="J11" s="593" t="s">
        <v>94</v>
      </c>
    </row>
    <row r="12" spans="1:10" s="222" customFormat="1" ht="12.75" customHeight="1" x14ac:dyDescent="0.25">
      <c r="A12" s="220"/>
      <c r="B12" s="5" t="s">
        <v>95</v>
      </c>
      <c r="C12" s="33"/>
      <c r="D12" s="34"/>
      <c r="F12" s="831" t="s">
        <v>96</v>
      </c>
      <c r="H12" s="831" t="s">
        <v>96</v>
      </c>
      <c r="J12" s="593" t="s">
        <v>97</v>
      </c>
    </row>
    <row r="13" spans="1:10" s="221" customFormat="1" ht="12.75" customHeight="1" x14ac:dyDescent="0.25">
      <c r="A13" s="220"/>
      <c r="B13" s="104" t="s">
        <v>98</v>
      </c>
      <c r="C13" s="654"/>
      <c r="D13" s="655"/>
      <c r="F13" s="831" t="s">
        <v>99</v>
      </c>
      <c r="H13" s="831" t="s">
        <v>99</v>
      </c>
      <c r="J13" s="593" t="s">
        <v>99</v>
      </c>
    </row>
    <row r="14" spans="1:10" s="221" customFormat="1" ht="12.75" customHeight="1" x14ac:dyDescent="0.25">
      <c r="A14" s="220"/>
      <c r="B14" s="104" t="s">
        <v>100</v>
      </c>
      <c r="C14" s="654"/>
      <c r="D14" s="655"/>
      <c r="F14" s="831" t="s">
        <v>101</v>
      </c>
      <c r="H14" s="831" t="s">
        <v>101</v>
      </c>
      <c r="J14" s="593" t="s">
        <v>101</v>
      </c>
    </row>
    <row r="15" spans="1:10" s="221" customFormat="1" ht="12.75" customHeight="1" x14ac:dyDescent="0.25">
      <c r="A15" s="220"/>
      <c r="B15" s="104" t="s">
        <v>102</v>
      </c>
      <c r="C15" s="654"/>
      <c r="D15" s="655"/>
      <c r="F15" s="831" t="s">
        <v>681</v>
      </c>
      <c r="H15" s="831" t="s">
        <v>103</v>
      </c>
      <c r="J15" s="593" t="s">
        <v>104</v>
      </c>
    </row>
    <row r="16" spans="1:10" s="223" customFormat="1" ht="12.75" customHeight="1" x14ac:dyDescent="0.2">
      <c r="A16" s="220"/>
      <c r="B16" s="16"/>
      <c r="C16" s="36"/>
      <c r="D16" s="37"/>
      <c r="F16" s="832"/>
      <c r="H16" s="832"/>
      <c r="J16" s="593"/>
    </row>
    <row r="17" spans="1:23" s="221" customFormat="1" ht="12.75" customHeight="1" x14ac:dyDescent="0.25">
      <c r="A17" s="220"/>
      <c r="B17" s="11" t="s">
        <v>105</v>
      </c>
      <c r="C17" s="38">
        <f>SUM(C18,C21,C26,C42)</f>
        <v>0</v>
      </c>
      <c r="D17" s="39">
        <f>SUM(D18,D21,D26,D42)</f>
        <v>0</v>
      </c>
      <c r="F17" s="830">
        <f>SUM(F18,F21,F26,F42)</f>
        <v>0</v>
      </c>
      <c r="H17" s="830">
        <f>SUM(H18,H21,H26,H42)</f>
        <v>0</v>
      </c>
      <c r="J17" s="593"/>
    </row>
    <row r="18" spans="1:23" s="221" customFormat="1" ht="12.75" customHeight="1" x14ac:dyDescent="0.25">
      <c r="A18" s="220"/>
      <c r="B18" s="104" t="s">
        <v>106</v>
      </c>
      <c r="C18" s="654">
        <f>SUM(C19:C20)</f>
        <v>0</v>
      </c>
      <c r="D18" s="655">
        <f>SUM(D19:D20)</f>
        <v>0</v>
      </c>
      <c r="F18" s="831"/>
      <c r="H18" s="831"/>
      <c r="J18" s="593"/>
    </row>
    <row r="19" spans="1:23" s="222" customFormat="1" ht="12.75" customHeight="1" x14ac:dyDescent="0.25">
      <c r="A19" s="220"/>
      <c r="B19" s="5" t="s">
        <v>93</v>
      </c>
      <c r="C19" s="33"/>
      <c r="D19" s="34"/>
      <c r="F19" s="831" t="s">
        <v>677</v>
      </c>
      <c r="H19" s="831" t="s">
        <v>107</v>
      </c>
      <c r="J19" s="593" t="s">
        <v>108</v>
      </c>
    </row>
    <row r="20" spans="1:23" s="222" customFormat="1" ht="12.75" customHeight="1" x14ac:dyDescent="0.25">
      <c r="A20" s="220"/>
      <c r="B20" s="5" t="s">
        <v>95</v>
      </c>
      <c r="C20" s="33"/>
      <c r="D20" s="34"/>
      <c r="F20" s="831" t="s">
        <v>109</v>
      </c>
      <c r="H20" s="831" t="s">
        <v>109</v>
      </c>
      <c r="J20" s="593"/>
    </row>
    <row r="21" spans="1:23" ht="12.75" customHeight="1" x14ac:dyDescent="0.25">
      <c r="B21" s="104" t="s">
        <v>110</v>
      </c>
      <c r="C21" s="654">
        <f>SUM(C22:C25)</f>
        <v>0</v>
      </c>
      <c r="D21" s="655">
        <f>SUM(D22:D25)</f>
        <v>0</v>
      </c>
      <c r="F21" s="831"/>
      <c r="H21" s="831"/>
      <c r="J21" s="593"/>
    </row>
    <row r="22" spans="1:23" s="225" customFormat="1" ht="12.75" customHeight="1" x14ac:dyDescent="0.2">
      <c r="A22" s="213"/>
      <c r="B22" s="5" t="s">
        <v>111</v>
      </c>
      <c r="C22" s="33"/>
      <c r="D22" s="34"/>
      <c r="F22" s="831" t="s">
        <v>112</v>
      </c>
      <c r="H22" s="831" t="s">
        <v>112</v>
      </c>
      <c r="J22" s="599"/>
    </row>
    <row r="23" spans="1:23" s="227" customFormat="1" ht="12.75" customHeight="1" x14ac:dyDescent="0.2">
      <c r="A23" s="226"/>
      <c r="B23" s="14" t="s">
        <v>113</v>
      </c>
      <c r="C23" s="33"/>
      <c r="D23" s="34"/>
      <c r="F23" s="831" t="s">
        <v>114</v>
      </c>
      <c r="H23" s="831" t="s">
        <v>114</v>
      </c>
      <c r="J23" s="599"/>
    </row>
    <row r="24" spans="1:23" s="225" customFormat="1" ht="12.75" customHeight="1" x14ac:dyDescent="0.2">
      <c r="A24" s="213"/>
      <c r="B24" s="5" t="s">
        <v>115</v>
      </c>
      <c r="C24" s="33"/>
      <c r="D24" s="34"/>
      <c r="F24" s="831" t="s">
        <v>116</v>
      </c>
      <c r="H24" s="831" t="s">
        <v>116</v>
      </c>
      <c r="J24" s="599"/>
    </row>
    <row r="25" spans="1:23" s="221" customFormat="1" ht="12.75" customHeight="1" x14ac:dyDescent="0.25">
      <c r="A25" s="220"/>
      <c r="B25" s="5" t="s">
        <v>117</v>
      </c>
      <c r="C25" s="33"/>
      <c r="D25" s="34"/>
      <c r="F25" s="831" t="s">
        <v>118</v>
      </c>
      <c r="H25" s="831" t="s">
        <v>118</v>
      </c>
      <c r="J25" s="599">
        <v>28</v>
      </c>
    </row>
    <row r="26" spans="1:23" s="222" customFormat="1" ht="12.75" customHeight="1" x14ac:dyDescent="0.25">
      <c r="A26" s="220"/>
      <c r="B26" s="104" t="s">
        <v>119</v>
      </c>
      <c r="C26" s="654">
        <f>SUM(C27,C34,C39)</f>
        <v>0</v>
      </c>
      <c r="D26" s="655">
        <f>SUM(D27,D34,D39)</f>
        <v>0</v>
      </c>
      <c r="F26" s="831"/>
      <c r="H26" s="831"/>
      <c r="J26" s="599"/>
    </row>
    <row r="27" spans="1:23" s="228" customFormat="1" ht="12.75" customHeight="1" x14ac:dyDescent="0.2">
      <c r="A27" s="213"/>
      <c r="B27" s="5" t="s">
        <v>120</v>
      </c>
      <c r="C27" s="33">
        <f>SUM(C28:C33)</f>
        <v>0</v>
      </c>
      <c r="D27" s="34">
        <f>SUM(D28:D33)</f>
        <v>0</v>
      </c>
      <c r="E27" s="213"/>
      <c r="F27" s="831">
        <f>SUM(F28:F33)</f>
        <v>0</v>
      </c>
      <c r="G27" s="213"/>
      <c r="H27" s="831">
        <f>SUM(H28:H33)</f>
        <v>0</v>
      </c>
      <c r="I27" s="213"/>
      <c r="J27" s="599"/>
      <c r="K27" s="213"/>
      <c r="L27" s="213"/>
      <c r="M27" s="213"/>
      <c r="N27" s="213"/>
      <c r="O27" s="213"/>
      <c r="P27" s="213"/>
      <c r="Q27" s="213"/>
      <c r="R27" s="213"/>
      <c r="S27" s="213"/>
      <c r="T27" s="213"/>
      <c r="U27" s="213"/>
      <c r="V27" s="213"/>
      <c r="W27" s="213"/>
    </row>
    <row r="28" spans="1:23" s="228" customFormat="1" ht="12.75" customHeight="1" x14ac:dyDescent="0.2">
      <c r="A28" s="213"/>
      <c r="B28" s="71" t="s">
        <v>121</v>
      </c>
      <c r="C28" s="656"/>
      <c r="D28" s="657"/>
      <c r="E28" s="213"/>
      <c r="F28" s="831" t="s">
        <v>122</v>
      </c>
      <c r="G28" s="213"/>
      <c r="H28" s="831" t="s">
        <v>122</v>
      </c>
      <c r="I28" s="213"/>
      <c r="J28" s="599" t="s">
        <v>123</v>
      </c>
      <c r="K28" s="213"/>
      <c r="L28" s="213"/>
      <c r="M28" s="213"/>
      <c r="N28" s="213"/>
      <c r="O28" s="213"/>
      <c r="P28" s="213"/>
      <c r="Q28" s="213"/>
      <c r="R28" s="213"/>
      <c r="S28" s="213"/>
      <c r="T28" s="213"/>
      <c r="U28" s="213"/>
      <c r="V28" s="213"/>
      <c r="W28" s="213"/>
    </row>
    <row r="29" spans="1:23" s="228" customFormat="1" ht="12.75" customHeight="1" x14ac:dyDescent="0.2">
      <c r="A29" s="213"/>
      <c r="B29" s="71" t="s">
        <v>124</v>
      </c>
      <c r="C29" s="656"/>
      <c r="D29" s="657"/>
      <c r="E29" s="213"/>
      <c r="F29" s="831" t="s">
        <v>125</v>
      </c>
      <c r="G29" s="213"/>
      <c r="H29" s="831" t="s">
        <v>125</v>
      </c>
      <c r="I29" s="213"/>
      <c r="J29" s="599" t="s">
        <v>126</v>
      </c>
      <c r="K29" s="213"/>
      <c r="L29" s="213"/>
      <c r="M29" s="213"/>
      <c r="N29" s="213"/>
      <c r="O29" s="213"/>
      <c r="P29" s="213"/>
      <c r="Q29" s="213"/>
      <c r="R29" s="213"/>
      <c r="S29" s="213"/>
      <c r="T29" s="213"/>
      <c r="U29" s="213"/>
      <c r="V29" s="213"/>
      <c r="W29" s="213"/>
    </row>
    <row r="30" spans="1:23" s="228" customFormat="1" ht="12.75" customHeight="1" x14ac:dyDescent="0.2">
      <c r="A30" s="213"/>
      <c r="B30" s="658" t="s">
        <v>127</v>
      </c>
      <c r="C30" s="656"/>
      <c r="D30" s="657"/>
      <c r="E30" s="213"/>
      <c r="F30" s="831" t="s">
        <v>128</v>
      </c>
      <c r="G30" s="213"/>
      <c r="H30" s="831" t="s">
        <v>128</v>
      </c>
      <c r="I30" s="213"/>
      <c r="J30" s="599" t="s">
        <v>129</v>
      </c>
      <c r="K30" s="213"/>
      <c r="L30" s="213"/>
      <c r="M30" s="213"/>
      <c r="N30" s="213"/>
      <c r="O30" s="213"/>
      <c r="P30" s="213"/>
      <c r="Q30" s="213"/>
      <c r="R30" s="213"/>
      <c r="S30" s="213"/>
      <c r="T30" s="213"/>
      <c r="U30" s="213"/>
      <c r="V30" s="213"/>
      <c r="W30" s="213"/>
    </row>
    <row r="31" spans="1:23" s="228" customFormat="1" ht="12.75" customHeight="1" x14ac:dyDescent="0.2">
      <c r="A31" s="213"/>
      <c r="B31" s="658" t="s">
        <v>130</v>
      </c>
      <c r="C31" s="656"/>
      <c r="D31" s="657"/>
      <c r="E31" s="213"/>
      <c r="F31" s="831" t="s">
        <v>131</v>
      </c>
      <c r="G31" s="213"/>
      <c r="H31" s="831" t="s">
        <v>131</v>
      </c>
      <c r="I31" s="213"/>
      <c r="J31" s="599" t="s">
        <v>132</v>
      </c>
      <c r="K31" s="213"/>
      <c r="L31" s="213"/>
      <c r="M31" s="213"/>
      <c r="N31" s="213"/>
      <c r="O31" s="213"/>
      <c r="P31" s="213"/>
      <c r="Q31" s="213"/>
      <c r="R31" s="213"/>
      <c r="S31" s="213"/>
      <c r="T31" s="213"/>
      <c r="U31" s="213"/>
      <c r="V31" s="213"/>
      <c r="W31" s="213"/>
    </row>
    <row r="32" spans="1:23" s="228" customFormat="1" ht="12.75" customHeight="1" x14ac:dyDescent="0.2">
      <c r="A32" s="213"/>
      <c r="B32" s="71" t="s">
        <v>133</v>
      </c>
      <c r="C32" s="656"/>
      <c r="D32" s="657"/>
      <c r="E32" s="213"/>
      <c r="F32" s="831" t="s">
        <v>134</v>
      </c>
      <c r="G32" s="213"/>
      <c r="H32" s="831" t="s">
        <v>134</v>
      </c>
      <c r="I32" s="213"/>
      <c r="J32" s="599" t="s">
        <v>135</v>
      </c>
      <c r="K32" s="213"/>
      <c r="L32" s="213"/>
      <c r="M32" s="213"/>
      <c r="N32" s="213"/>
      <c r="O32" s="213"/>
      <c r="P32" s="213"/>
      <c r="Q32" s="213"/>
      <c r="R32" s="213"/>
      <c r="S32" s="213"/>
      <c r="T32" s="213"/>
      <c r="U32" s="213"/>
      <c r="V32" s="213"/>
      <c r="W32" s="213"/>
    </row>
    <row r="33" spans="1:23" s="222" customFormat="1" ht="12.75" customHeight="1" x14ac:dyDescent="0.25">
      <c r="A33" s="220"/>
      <c r="B33" s="71" t="s">
        <v>136</v>
      </c>
      <c r="C33" s="656"/>
      <c r="D33" s="657"/>
      <c r="F33" s="831" t="s">
        <v>137</v>
      </c>
      <c r="H33" s="831" t="s">
        <v>137</v>
      </c>
      <c r="J33" s="600" t="s">
        <v>138</v>
      </c>
    </row>
    <row r="34" spans="1:23" s="228" customFormat="1" ht="12.75" customHeight="1" x14ac:dyDescent="0.2">
      <c r="A34" s="213"/>
      <c r="B34" s="5" t="s">
        <v>139</v>
      </c>
      <c r="C34" s="33">
        <f>SUM(C35:C38)</f>
        <v>0</v>
      </c>
      <c r="D34" s="34">
        <f>SUM(D35:D38)</f>
        <v>0</v>
      </c>
      <c r="E34" s="213"/>
      <c r="F34" s="831">
        <f>SUM(F35:F38)</f>
        <v>0</v>
      </c>
      <c r="G34" s="213"/>
      <c r="H34" s="831">
        <f>SUM(H35:H38)</f>
        <v>0</v>
      </c>
      <c r="I34" s="213"/>
      <c r="J34" s="599"/>
      <c r="K34" s="213"/>
      <c r="L34" s="213"/>
      <c r="M34" s="213"/>
      <c r="N34" s="213"/>
      <c r="O34" s="213"/>
      <c r="P34" s="213"/>
      <c r="Q34" s="213"/>
      <c r="R34" s="213"/>
      <c r="S34" s="213"/>
      <c r="T34" s="213"/>
      <c r="U34" s="213"/>
      <c r="V34" s="213"/>
      <c r="W34" s="213"/>
    </row>
    <row r="35" spans="1:23" s="228" customFormat="1" ht="12.75" customHeight="1" x14ac:dyDescent="0.2">
      <c r="A35" s="213"/>
      <c r="B35" s="71" t="s">
        <v>121</v>
      </c>
      <c r="C35" s="656"/>
      <c r="D35" s="657"/>
      <c r="E35" s="213"/>
      <c r="F35" s="831" t="s">
        <v>140</v>
      </c>
      <c r="G35" s="213"/>
      <c r="H35" s="831" t="s">
        <v>140</v>
      </c>
      <c r="I35" s="213"/>
      <c r="J35" s="599" t="s">
        <v>141</v>
      </c>
      <c r="K35" s="213"/>
      <c r="L35" s="213"/>
      <c r="M35" s="213"/>
      <c r="N35" s="213"/>
      <c r="O35" s="213"/>
      <c r="P35" s="213"/>
      <c r="Q35" s="213"/>
      <c r="R35" s="213"/>
      <c r="S35" s="213"/>
      <c r="T35" s="213"/>
      <c r="U35" s="213"/>
      <c r="V35" s="213"/>
      <c r="W35" s="213"/>
    </row>
    <row r="36" spans="1:23" s="228" customFormat="1" ht="12.75" customHeight="1" x14ac:dyDescent="0.2">
      <c r="A36" s="213"/>
      <c r="B36" s="71" t="s">
        <v>142</v>
      </c>
      <c r="C36" s="656"/>
      <c r="D36" s="657"/>
      <c r="E36" s="213"/>
      <c r="F36" s="831" t="s">
        <v>143</v>
      </c>
      <c r="G36" s="213"/>
      <c r="H36" s="831" t="s">
        <v>143</v>
      </c>
      <c r="I36" s="213"/>
      <c r="J36" s="599" t="s">
        <v>144</v>
      </c>
      <c r="K36" s="213"/>
      <c r="L36" s="213"/>
      <c r="M36" s="213"/>
      <c r="N36" s="213"/>
      <c r="O36" s="213"/>
      <c r="P36" s="213"/>
      <c r="Q36" s="213"/>
      <c r="R36" s="213"/>
      <c r="S36" s="213"/>
      <c r="T36" s="213"/>
      <c r="U36" s="213"/>
      <c r="V36" s="213"/>
      <c r="W36" s="213"/>
    </row>
    <row r="37" spans="1:23" s="228" customFormat="1" ht="12.75" customHeight="1" x14ac:dyDescent="0.2">
      <c r="A37" s="213"/>
      <c r="B37" s="71" t="s">
        <v>145</v>
      </c>
      <c r="C37" s="656"/>
      <c r="D37" s="657"/>
      <c r="E37" s="213"/>
      <c r="F37" s="831" t="s">
        <v>146</v>
      </c>
      <c r="G37" s="213"/>
      <c r="H37" s="831" t="s">
        <v>146</v>
      </c>
      <c r="I37" s="213"/>
      <c r="J37" s="599" t="s">
        <v>147</v>
      </c>
      <c r="K37" s="213"/>
      <c r="L37" s="213"/>
      <c r="M37" s="213"/>
      <c r="N37" s="213"/>
      <c r="O37" s="213"/>
      <c r="P37" s="213"/>
      <c r="Q37" s="213"/>
      <c r="R37" s="213"/>
      <c r="S37" s="213"/>
      <c r="T37" s="213"/>
      <c r="U37" s="213"/>
      <c r="V37" s="213"/>
      <c r="W37" s="213"/>
    </row>
    <row r="38" spans="1:23" s="222" customFormat="1" ht="12.75" customHeight="1" x14ac:dyDescent="0.25">
      <c r="A38" s="220"/>
      <c r="B38" s="71" t="s">
        <v>148</v>
      </c>
      <c r="C38" s="656"/>
      <c r="D38" s="657"/>
      <c r="F38" s="831" t="s">
        <v>149</v>
      </c>
      <c r="H38" s="831" t="s">
        <v>149</v>
      </c>
      <c r="J38" s="599" t="s">
        <v>150</v>
      </c>
    </row>
    <row r="39" spans="1:23" s="228" customFormat="1" ht="12.75" customHeight="1" x14ac:dyDescent="0.2">
      <c r="A39" s="213"/>
      <c r="B39" s="5" t="s">
        <v>151</v>
      </c>
      <c r="C39" s="33">
        <f>SUM(C40:C41)</f>
        <v>0</v>
      </c>
      <c r="D39" s="34">
        <f>SUM(D40:D41)</f>
        <v>0</v>
      </c>
      <c r="E39" s="213"/>
      <c r="F39" s="831">
        <f>SUM(F40:F41)</f>
        <v>0</v>
      </c>
      <c r="G39" s="213"/>
      <c r="H39" s="831">
        <f>SUM(H40:H41)</f>
        <v>0</v>
      </c>
      <c r="I39" s="213"/>
      <c r="J39" s="599"/>
      <c r="K39" s="213"/>
      <c r="L39" s="213"/>
      <c r="M39" s="213"/>
      <c r="N39" s="213"/>
      <c r="O39" s="213"/>
      <c r="P39" s="213"/>
      <c r="Q39" s="213"/>
      <c r="R39" s="213"/>
      <c r="S39" s="213"/>
      <c r="T39" s="213"/>
      <c r="U39" s="213"/>
      <c r="V39" s="213"/>
      <c r="W39" s="213"/>
    </row>
    <row r="40" spans="1:23" s="228" customFormat="1" ht="12.75" customHeight="1" x14ac:dyDescent="0.2">
      <c r="A40" s="213"/>
      <c r="B40" s="71" t="s">
        <v>121</v>
      </c>
      <c r="C40" s="656"/>
      <c r="D40" s="657"/>
      <c r="E40" s="213"/>
      <c r="F40" s="831" t="s">
        <v>152</v>
      </c>
      <c r="G40" s="213"/>
      <c r="H40" s="831" t="s">
        <v>152</v>
      </c>
      <c r="I40" s="213"/>
      <c r="J40" s="599" t="s">
        <v>153</v>
      </c>
      <c r="K40" s="213"/>
      <c r="L40" s="213"/>
      <c r="M40" s="213"/>
      <c r="N40" s="213"/>
      <c r="O40" s="213"/>
      <c r="P40" s="213"/>
      <c r="Q40" s="213"/>
      <c r="R40" s="213"/>
      <c r="S40" s="213"/>
      <c r="T40" s="213"/>
      <c r="U40" s="213"/>
      <c r="V40" s="213"/>
      <c r="W40" s="213"/>
    </row>
    <row r="41" spans="1:23" s="221" customFormat="1" ht="12.75" customHeight="1" x14ac:dyDescent="0.25">
      <c r="A41" s="220"/>
      <c r="B41" s="71" t="s">
        <v>154</v>
      </c>
      <c r="C41" s="656"/>
      <c r="D41" s="657"/>
      <c r="F41" s="831" t="s">
        <v>155</v>
      </c>
      <c r="H41" s="831" t="s">
        <v>155</v>
      </c>
      <c r="J41" s="599" t="s">
        <v>156</v>
      </c>
    </row>
    <row r="42" spans="1:23" s="229" customFormat="1" ht="12.75" customHeight="1" x14ac:dyDescent="0.25">
      <c r="A42" s="213"/>
      <c r="B42" s="104" t="s">
        <v>157</v>
      </c>
      <c r="C42" s="654"/>
      <c r="D42" s="655"/>
      <c r="F42" s="831" t="s">
        <v>158</v>
      </c>
      <c r="H42" s="831" t="s">
        <v>158</v>
      </c>
      <c r="J42" s="601">
        <v>295867</v>
      </c>
    </row>
    <row r="43" spans="1:23" s="231" customFormat="1" ht="13.8" thickBot="1" x14ac:dyDescent="0.25">
      <c r="A43" s="230"/>
      <c r="B43" s="464"/>
      <c r="C43" s="465"/>
      <c r="D43" s="466"/>
      <c r="F43" s="833"/>
      <c r="H43" s="833"/>
      <c r="J43" s="602"/>
    </row>
    <row r="44" spans="1:23" s="236" customFormat="1" x14ac:dyDescent="0.25">
      <c r="A44" s="235"/>
      <c r="B44" s="233"/>
      <c r="C44" s="215"/>
      <c r="D44" s="215"/>
      <c r="F44" s="834"/>
      <c r="H44" s="834"/>
      <c r="J44" s="548"/>
    </row>
    <row r="45" spans="1:23" ht="13.8" thickBot="1" x14ac:dyDescent="0.3">
      <c r="B45" s="233"/>
      <c r="C45" s="215"/>
      <c r="D45" s="215"/>
      <c r="F45" s="834"/>
      <c r="H45" s="834"/>
    </row>
    <row r="46" spans="1:23" s="229" customFormat="1" ht="27" thickBot="1" x14ac:dyDescent="0.25">
      <c r="A46" s="213"/>
      <c r="B46" s="7"/>
      <c r="C46" s="8" t="s">
        <v>84</v>
      </c>
      <c r="D46" s="9" t="s">
        <v>85</v>
      </c>
      <c r="F46" s="827" t="s">
        <v>86</v>
      </c>
      <c r="H46" s="827" t="s">
        <v>86</v>
      </c>
      <c r="J46" s="598" t="s">
        <v>87</v>
      </c>
    </row>
    <row r="47" spans="1:23" x14ac:dyDescent="0.25">
      <c r="B47" s="48"/>
      <c r="C47" s="49"/>
      <c r="D47" s="50"/>
      <c r="F47" s="828"/>
      <c r="H47" s="828"/>
      <c r="J47" s="603"/>
    </row>
    <row r="48" spans="1:23" s="460" customFormat="1" ht="13.8" x14ac:dyDescent="0.25">
      <c r="B48" s="461" t="s">
        <v>159</v>
      </c>
      <c r="C48" s="462">
        <f>SUM(C50,C68)</f>
        <v>0</v>
      </c>
      <c r="D48" s="463">
        <f>SUM(D50,D68)</f>
        <v>0</v>
      </c>
      <c r="F48" s="829"/>
      <c r="H48" s="829"/>
      <c r="J48" s="592"/>
    </row>
    <row r="49" spans="1:23" s="219" customFormat="1" x14ac:dyDescent="0.25">
      <c r="A49" s="218"/>
      <c r="B49" s="45"/>
      <c r="C49" s="46"/>
      <c r="D49" s="47"/>
      <c r="F49" s="828"/>
      <c r="H49" s="828"/>
      <c r="J49" s="593"/>
    </row>
    <row r="50" spans="1:23" x14ac:dyDescent="0.25">
      <c r="B50" s="12" t="s">
        <v>160</v>
      </c>
      <c r="C50" s="40">
        <f>C51+C59</f>
        <v>0</v>
      </c>
      <c r="D50" s="41">
        <f>D51+D59</f>
        <v>0</v>
      </c>
      <c r="F50" s="835"/>
      <c r="H50" s="835"/>
      <c r="J50" s="593"/>
    </row>
    <row r="51" spans="1:23" s="225" customFormat="1" x14ac:dyDescent="0.25">
      <c r="A51" s="213"/>
      <c r="B51" s="104" t="s">
        <v>161</v>
      </c>
      <c r="C51" s="63">
        <f>SUM(C52,C56,C57,C58,)</f>
        <v>0</v>
      </c>
      <c r="D51" s="64">
        <f>SUM(D52,D56,D57,D58,)</f>
        <v>0</v>
      </c>
      <c r="F51" s="832"/>
      <c r="H51" s="832"/>
      <c r="J51" s="593"/>
    </row>
    <row r="52" spans="1:23" s="225" customFormat="1" ht="11.4" x14ac:dyDescent="0.2">
      <c r="A52" s="213"/>
      <c r="B52" s="5" t="s">
        <v>162</v>
      </c>
      <c r="C52" s="33">
        <f>SUM(C53:C55)</f>
        <v>0</v>
      </c>
      <c r="D52" s="34">
        <f>SUM(D53:D55)</f>
        <v>0</v>
      </c>
      <c r="F52" s="831"/>
      <c r="H52" s="831"/>
      <c r="J52" s="593"/>
    </row>
    <row r="53" spans="1:23" s="228" customFormat="1" ht="11.4" x14ac:dyDescent="0.2">
      <c r="A53" s="213"/>
      <c r="B53" s="71" t="s">
        <v>163</v>
      </c>
      <c r="C53" s="72"/>
      <c r="D53" s="73"/>
      <c r="E53" s="213"/>
      <c r="F53" s="832" t="s">
        <v>164</v>
      </c>
      <c r="G53" s="213"/>
      <c r="H53" s="832" t="s">
        <v>164</v>
      </c>
      <c r="I53" s="213"/>
      <c r="J53" s="593" t="s">
        <v>165</v>
      </c>
      <c r="K53" s="213"/>
      <c r="L53" s="213"/>
      <c r="M53" s="213"/>
      <c r="N53" s="213"/>
      <c r="O53" s="213"/>
      <c r="P53" s="213"/>
      <c r="Q53" s="213"/>
      <c r="R53" s="213"/>
      <c r="S53" s="213"/>
      <c r="T53" s="213"/>
      <c r="U53" s="213"/>
      <c r="V53" s="213"/>
      <c r="W53" s="213"/>
    </row>
    <row r="54" spans="1:23" s="225" customFormat="1" ht="11.4" x14ac:dyDescent="0.2">
      <c r="A54" s="213"/>
      <c r="B54" s="71" t="s">
        <v>166</v>
      </c>
      <c r="C54" s="33"/>
      <c r="D54" s="34"/>
      <c r="F54" s="831" t="s">
        <v>167</v>
      </c>
      <c r="H54" s="831" t="s">
        <v>167</v>
      </c>
      <c r="J54" s="593" t="s">
        <v>167</v>
      </c>
    </row>
    <row r="55" spans="1:23" s="225" customFormat="1" ht="11.4" x14ac:dyDescent="0.2">
      <c r="A55" s="213"/>
      <c r="B55" s="71" t="s">
        <v>168</v>
      </c>
      <c r="C55" s="33"/>
      <c r="D55" s="34"/>
      <c r="F55" s="831" t="s">
        <v>686</v>
      </c>
      <c r="H55" s="831" t="s">
        <v>169</v>
      </c>
      <c r="J55" s="593" t="s">
        <v>170</v>
      </c>
    </row>
    <row r="56" spans="1:23" s="225" customFormat="1" ht="11.4" x14ac:dyDescent="0.2">
      <c r="A56" s="213"/>
      <c r="B56" s="5" t="s">
        <v>171</v>
      </c>
      <c r="C56" s="33"/>
      <c r="D56" s="34"/>
      <c r="F56" s="831" t="s">
        <v>172</v>
      </c>
      <c r="H56" s="831" t="s">
        <v>172</v>
      </c>
      <c r="J56" s="599" t="s">
        <v>173</v>
      </c>
    </row>
    <row r="57" spans="1:23" s="225" customFormat="1" ht="11.4" x14ac:dyDescent="0.2">
      <c r="A57" s="213"/>
      <c r="B57" s="5" t="s">
        <v>174</v>
      </c>
      <c r="C57" s="33"/>
      <c r="D57" s="34"/>
      <c r="F57" s="831" t="s">
        <v>175</v>
      </c>
      <c r="H57" s="831" t="s">
        <v>175</v>
      </c>
      <c r="J57" s="599" t="s">
        <v>175</v>
      </c>
    </row>
    <row r="58" spans="1:23" x14ac:dyDescent="0.25">
      <c r="B58" s="5" t="s">
        <v>176</v>
      </c>
      <c r="C58" s="33"/>
      <c r="D58" s="34"/>
      <c r="F58" s="831" t="s">
        <v>682</v>
      </c>
      <c r="H58" s="831" t="s">
        <v>177</v>
      </c>
      <c r="J58" s="599">
        <v>42</v>
      </c>
    </row>
    <row r="59" spans="1:23" s="225" customFormat="1" x14ac:dyDescent="0.25">
      <c r="A59" s="213"/>
      <c r="B59" s="104" t="s">
        <v>178</v>
      </c>
      <c r="C59" s="63">
        <f>SUM(C60,C66)</f>
        <v>0</v>
      </c>
      <c r="D59" s="64">
        <f>SUM(D60,D66)</f>
        <v>0</v>
      </c>
      <c r="F59" s="832"/>
      <c r="H59" s="832"/>
      <c r="J59" s="599"/>
    </row>
    <row r="60" spans="1:23" s="225" customFormat="1" ht="11.4" x14ac:dyDescent="0.2">
      <c r="A60" s="213"/>
      <c r="B60" s="5" t="s">
        <v>162</v>
      </c>
      <c r="C60" s="33">
        <f>SUM(C61,C64,C65)</f>
        <v>0</v>
      </c>
      <c r="D60" s="34">
        <f>SUM(D61,D64,D65)</f>
        <v>0</v>
      </c>
      <c r="F60" s="831"/>
      <c r="H60" s="831"/>
      <c r="J60" s="599"/>
    </row>
    <row r="61" spans="1:23" s="228" customFormat="1" ht="11.4" x14ac:dyDescent="0.2">
      <c r="A61" s="213"/>
      <c r="B61" s="71" t="s">
        <v>163</v>
      </c>
      <c r="C61" s="72">
        <f>SUM(C62:C63)</f>
        <v>0</v>
      </c>
      <c r="D61" s="73">
        <f>SUM(D62:D63)</f>
        <v>0</v>
      </c>
      <c r="E61" s="213"/>
      <c r="F61" s="832"/>
      <c r="G61" s="213"/>
      <c r="H61" s="832"/>
      <c r="I61" s="213"/>
      <c r="J61" s="599"/>
      <c r="K61" s="213"/>
      <c r="L61" s="213"/>
      <c r="M61" s="213"/>
      <c r="N61" s="213"/>
      <c r="O61" s="213"/>
      <c r="P61" s="213"/>
      <c r="Q61" s="213"/>
      <c r="R61" s="213"/>
      <c r="S61" s="213"/>
      <c r="T61" s="213"/>
      <c r="U61" s="213"/>
      <c r="V61" s="213"/>
      <c r="W61" s="213"/>
    </row>
    <row r="62" spans="1:23" s="228" customFormat="1" ht="11.4" x14ac:dyDescent="0.2">
      <c r="A62" s="213"/>
      <c r="B62" s="74" t="s">
        <v>179</v>
      </c>
      <c r="C62" s="72"/>
      <c r="D62" s="73"/>
      <c r="E62" s="213"/>
      <c r="F62" s="832" t="s">
        <v>180</v>
      </c>
      <c r="G62" s="213"/>
      <c r="H62" s="832" t="s">
        <v>180</v>
      </c>
      <c r="I62" s="213"/>
      <c r="J62" s="599">
        <v>160</v>
      </c>
      <c r="K62" s="213"/>
      <c r="L62" s="213"/>
      <c r="M62" s="213"/>
      <c r="N62" s="213"/>
      <c r="O62" s="213"/>
      <c r="P62" s="213"/>
      <c r="Q62" s="213"/>
      <c r="R62" s="213"/>
      <c r="S62" s="213"/>
      <c r="T62" s="213"/>
      <c r="U62" s="213"/>
      <c r="V62" s="213"/>
      <c r="W62" s="213"/>
    </row>
    <row r="63" spans="1:23" s="228" customFormat="1" ht="11.4" x14ac:dyDescent="0.2">
      <c r="A63" s="213"/>
      <c r="B63" s="74" t="s">
        <v>181</v>
      </c>
      <c r="C63" s="72"/>
      <c r="D63" s="73"/>
      <c r="E63" s="213"/>
      <c r="F63" s="832" t="s">
        <v>182</v>
      </c>
      <c r="G63" s="213"/>
      <c r="H63" s="832" t="s">
        <v>182</v>
      </c>
      <c r="I63" s="213"/>
      <c r="J63" s="600" t="s">
        <v>183</v>
      </c>
      <c r="K63" s="213"/>
      <c r="L63" s="213"/>
      <c r="M63" s="213"/>
      <c r="N63" s="213"/>
      <c r="O63" s="213"/>
      <c r="P63" s="213"/>
      <c r="Q63" s="213"/>
      <c r="R63" s="213"/>
      <c r="S63" s="213"/>
      <c r="T63" s="213"/>
      <c r="U63" s="213"/>
      <c r="V63" s="213"/>
      <c r="W63" s="213"/>
    </row>
    <row r="64" spans="1:23" s="225" customFormat="1" ht="11.4" x14ac:dyDescent="0.2">
      <c r="A64" s="213"/>
      <c r="B64" s="71" t="s">
        <v>166</v>
      </c>
      <c r="C64" s="33"/>
      <c r="D64" s="34"/>
      <c r="F64" s="831" t="s">
        <v>683</v>
      </c>
      <c r="H64" s="831" t="s">
        <v>184</v>
      </c>
      <c r="J64" s="599" t="s">
        <v>185</v>
      </c>
    </row>
    <row r="65" spans="1:23" s="225" customFormat="1" ht="11.4" x14ac:dyDescent="0.2">
      <c r="A65" s="213"/>
      <c r="B65" s="71" t="s">
        <v>168</v>
      </c>
      <c r="C65" s="33"/>
      <c r="D65" s="34"/>
      <c r="F65" s="831" t="s">
        <v>186</v>
      </c>
      <c r="H65" s="831" t="s">
        <v>186</v>
      </c>
      <c r="J65" s="599" t="s">
        <v>187</v>
      </c>
    </row>
    <row r="66" spans="1:23" s="225" customFormat="1" ht="11.4" x14ac:dyDescent="0.2">
      <c r="A66" s="213"/>
      <c r="B66" s="5" t="s">
        <v>171</v>
      </c>
      <c r="C66" s="33"/>
      <c r="D66" s="34"/>
      <c r="F66" s="831" t="s">
        <v>188</v>
      </c>
      <c r="H66" s="831" t="s">
        <v>188</v>
      </c>
      <c r="J66" s="599">
        <v>1791</v>
      </c>
    </row>
    <row r="67" spans="1:23" x14ac:dyDescent="0.25">
      <c r="B67" s="17"/>
      <c r="C67" s="36"/>
      <c r="D67" s="37"/>
      <c r="F67" s="832"/>
      <c r="H67" s="832"/>
      <c r="J67" s="599"/>
    </row>
    <row r="68" spans="1:23" s="237" customFormat="1" x14ac:dyDescent="0.25">
      <c r="A68" s="232"/>
      <c r="B68" s="12" t="s">
        <v>189</v>
      </c>
      <c r="C68" s="42">
        <f>SUM(C69:C72)</f>
        <v>0</v>
      </c>
      <c r="D68" s="43">
        <f>SUM(D69:D72)</f>
        <v>0</v>
      </c>
      <c r="F68" s="836"/>
      <c r="H68" s="836"/>
      <c r="J68" s="599"/>
    </row>
    <row r="69" spans="1:23" s="225" customFormat="1" x14ac:dyDescent="0.25">
      <c r="A69" s="213"/>
      <c r="B69" s="104" t="s">
        <v>612</v>
      </c>
      <c r="C69" s="63"/>
      <c r="D69" s="64"/>
      <c r="F69" s="832" t="s">
        <v>191</v>
      </c>
      <c r="H69" s="832" t="s">
        <v>191</v>
      </c>
      <c r="J69" s="599">
        <v>15</v>
      </c>
    </row>
    <row r="70" spans="1:23" s="225" customFormat="1" x14ac:dyDescent="0.25">
      <c r="A70" s="213"/>
      <c r="B70" s="104" t="s">
        <v>192</v>
      </c>
      <c r="C70" s="63"/>
      <c r="D70" s="64"/>
      <c r="F70" s="832" t="s">
        <v>193</v>
      </c>
      <c r="H70" s="832" t="s">
        <v>193</v>
      </c>
      <c r="J70" s="599" t="s">
        <v>194</v>
      </c>
    </row>
    <row r="71" spans="1:23" s="225" customFormat="1" x14ac:dyDescent="0.25">
      <c r="A71" s="213"/>
      <c r="B71" s="104" t="s">
        <v>195</v>
      </c>
      <c r="C71" s="63"/>
      <c r="D71" s="64"/>
      <c r="F71" s="832" t="s">
        <v>196</v>
      </c>
      <c r="H71" s="832" t="s">
        <v>196</v>
      </c>
      <c r="J71" s="599">
        <v>12</v>
      </c>
    </row>
    <row r="72" spans="1:23" s="225" customFormat="1" x14ac:dyDescent="0.25">
      <c r="A72" s="213"/>
      <c r="B72" s="104" t="s">
        <v>197</v>
      </c>
      <c r="C72" s="63"/>
      <c r="D72" s="64"/>
      <c r="F72" s="832" t="s">
        <v>198</v>
      </c>
      <c r="H72" s="832" t="s">
        <v>198</v>
      </c>
      <c r="J72" s="604" t="s">
        <v>199</v>
      </c>
    </row>
    <row r="73" spans="1:23" s="234" customFormat="1" ht="13.8" thickBot="1" x14ac:dyDescent="0.3">
      <c r="A73" s="232"/>
      <c r="B73" s="467"/>
      <c r="C73" s="465"/>
      <c r="D73" s="466"/>
      <c r="E73" s="233"/>
      <c r="F73" s="833"/>
      <c r="G73" s="233"/>
      <c r="H73" s="833"/>
      <c r="I73" s="233"/>
      <c r="J73" s="602"/>
      <c r="K73" s="233"/>
      <c r="L73" s="233"/>
      <c r="M73" s="233"/>
      <c r="N73" s="233"/>
      <c r="O73" s="233"/>
      <c r="P73" s="233"/>
      <c r="Q73" s="233"/>
      <c r="R73" s="233"/>
      <c r="S73" s="233"/>
      <c r="T73" s="233"/>
      <c r="U73" s="233"/>
      <c r="V73" s="233"/>
      <c r="W73" s="233"/>
    </row>
  </sheetData>
  <mergeCells count="1">
    <mergeCell ref="B2:D2"/>
  </mergeCells>
  <phoneticPr fontId="0" type="noConversion"/>
  <conditionalFormatting sqref="J33">
    <cfRule type="cellIs" dxfId="470" priority="2" stopIfTrue="1" operator="lessThan">
      <formula>0</formula>
    </cfRule>
  </conditionalFormatting>
  <conditionalFormatting sqref="J63">
    <cfRule type="cellIs" dxfId="469" priority="1" stopIfTrue="1" operator="lessThan">
      <formula>0</formula>
    </cfRule>
  </conditionalFormatting>
  <pageMargins left="0.59055118110236227" right="0.59055118110236227" top="0.59055118110236227" bottom="0.59055118110236227" header="0.51181102362204722" footer="0.39370078740157483"/>
  <pageSetup paperSize="9" scale="85" fitToHeight="2" pageOrder="overThenDown" orientation="landscape" r:id="rId1"/>
  <headerFooter alignWithMargins="0"/>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FF00"/>
  </sheetPr>
  <dimension ref="A1:I40"/>
  <sheetViews>
    <sheetView showGridLines="0" showRowColHeaders="0" showZeros="0" zoomScaleNormal="100" workbookViewId="0"/>
  </sheetViews>
  <sheetFormatPr defaultColWidth="9.109375" defaultRowHeight="13.2" outlineLevelCol="1" x14ac:dyDescent="0.25"/>
  <cols>
    <col min="1" max="1" width="1.6640625" style="113" customWidth="1"/>
    <col min="2" max="2" width="62.6640625" style="252" customWidth="1"/>
    <col min="3" max="4" width="12.6640625" style="1" customWidth="1"/>
    <col min="5" max="5" width="2.88671875" style="1" customWidth="1"/>
    <col min="6" max="6" width="11.5546875" style="332" hidden="1" customWidth="1" outlineLevel="1"/>
    <col min="7" max="7" width="2.88671875" style="1" customWidth="1" collapsed="1"/>
    <col min="8" max="8" width="30" style="548" hidden="1" customWidth="1" outlineLevel="1"/>
    <col min="9" max="9" width="9.109375" style="1" collapsed="1"/>
    <col min="10" max="16384" width="9.109375" style="1"/>
  </cols>
  <sheetData>
    <row r="1" spans="1:8" s="364" customFormat="1" ht="4.2" x14ac:dyDescent="0.25">
      <c r="B1" s="365"/>
      <c r="F1" s="371"/>
      <c r="H1" s="547"/>
    </row>
    <row r="2" spans="1:8" s="241" customFormat="1" ht="17.399999999999999" x14ac:dyDescent="0.25">
      <c r="A2" s="239"/>
      <c r="B2" s="240" t="s">
        <v>200</v>
      </c>
      <c r="F2" s="333"/>
      <c r="H2" s="548"/>
    </row>
    <row r="3" spans="1:8" s="113" customFormat="1" ht="10.8" thickBot="1" x14ac:dyDescent="0.25">
      <c r="B3" s="373" t="str">
        <f>Intro!A20</f>
        <v>Versie 3/4/2018</v>
      </c>
      <c r="F3" s="332"/>
      <c r="H3" s="548"/>
    </row>
    <row r="4" spans="1:8" s="242" customFormat="1" ht="30" customHeight="1" thickBot="1" x14ac:dyDescent="0.3">
      <c r="B4" s="51"/>
      <c r="C4" s="52" t="s">
        <v>84</v>
      </c>
      <c r="D4" s="53" t="s">
        <v>85</v>
      </c>
      <c r="F4" s="597" t="s">
        <v>86</v>
      </c>
      <c r="H4" s="598" t="s">
        <v>87</v>
      </c>
    </row>
    <row r="5" spans="1:8" s="244" customFormat="1" ht="10.199999999999999" x14ac:dyDescent="0.25">
      <c r="A5" s="243"/>
      <c r="B5" s="659"/>
      <c r="C5" s="255"/>
      <c r="D5" s="256"/>
      <c r="E5" s="243"/>
      <c r="F5" s="585"/>
      <c r="G5" s="243"/>
      <c r="H5" s="591"/>
    </row>
    <row r="6" spans="1:8" s="246" customFormat="1" x14ac:dyDescent="0.25">
      <c r="A6" s="245"/>
      <c r="B6" s="6" t="s">
        <v>201</v>
      </c>
      <c r="C6" s="21">
        <f>SUM(C7,C14:C15)</f>
        <v>0</v>
      </c>
      <c r="D6" s="22">
        <f>SUM(D7,D14:D15)</f>
        <v>0</v>
      </c>
      <c r="F6" s="586"/>
      <c r="H6" s="591"/>
    </row>
    <row r="7" spans="1:8" s="246" customFormat="1" x14ac:dyDescent="0.25">
      <c r="A7" s="245"/>
      <c r="B7" s="62" t="s">
        <v>202</v>
      </c>
      <c r="C7" s="25">
        <f>SUM(C8:C13)</f>
        <v>0</v>
      </c>
      <c r="D7" s="26">
        <f>SUM(D8:D13)</f>
        <v>0</v>
      </c>
      <c r="F7" s="585"/>
      <c r="H7" s="592"/>
    </row>
    <row r="8" spans="1:8" s="247" customFormat="1" ht="11.4" x14ac:dyDescent="0.25">
      <c r="A8" s="243"/>
      <c r="B8" s="13" t="s">
        <v>203</v>
      </c>
      <c r="C8" s="23"/>
      <c r="D8" s="24"/>
      <c r="F8" s="587" t="s">
        <v>204</v>
      </c>
      <c r="H8" s="593" t="s">
        <v>204</v>
      </c>
    </row>
    <row r="9" spans="1:8" s="247" customFormat="1" ht="11.4" x14ac:dyDescent="0.25">
      <c r="A9" s="243"/>
      <c r="B9" s="13" t="s">
        <v>205</v>
      </c>
      <c r="C9" s="23"/>
      <c r="D9" s="24"/>
      <c r="F9" s="587" t="s">
        <v>206</v>
      </c>
      <c r="H9" s="593" t="s">
        <v>206</v>
      </c>
    </row>
    <row r="10" spans="1:8" s="247" customFormat="1" ht="11.4" x14ac:dyDescent="0.25">
      <c r="A10" s="243"/>
      <c r="B10" s="13" t="s">
        <v>207</v>
      </c>
      <c r="C10" s="23"/>
      <c r="D10" s="24"/>
      <c r="F10" s="587" t="s">
        <v>208</v>
      </c>
      <c r="H10" s="593" t="s">
        <v>209</v>
      </c>
    </row>
    <row r="11" spans="1:8" s="247" customFormat="1" ht="11.4" x14ac:dyDescent="0.25">
      <c r="A11" s="243"/>
      <c r="B11" s="13" t="s">
        <v>210</v>
      </c>
      <c r="C11" s="23"/>
      <c r="D11" s="24"/>
      <c r="F11" s="587" t="s">
        <v>211</v>
      </c>
      <c r="H11" s="593"/>
    </row>
    <row r="12" spans="1:8" s="247" customFormat="1" ht="11.4" x14ac:dyDescent="0.25">
      <c r="A12" s="243"/>
      <c r="B12" s="13" t="s">
        <v>212</v>
      </c>
      <c r="C12" s="23"/>
      <c r="D12" s="24"/>
      <c r="F12" s="587" t="s">
        <v>213</v>
      </c>
      <c r="H12" s="593" t="s">
        <v>214</v>
      </c>
    </row>
    <row r="13" spans="1:8" s="247" customFormat="1" ht="11.4" x14ac:dyDescent="0.25">
      <c r="A13" s="243"/>
      <c r="B13" s="13" t="s">
        <v>215</v>
      </c>
      <c r="C13" s="23"/>
      <c r="D13" s="24"/>
      <c r="F13" s="587" t="s">
        <v>216</v>
      </c>
      <c r="H13" s="593" t="s">
        <v>217</v>
      </c>
    </row>
    <row r="14" spans="1:8" s="246" customFormat="1" x14ac:dyDescent="0.25">
      <c r="A14" s="245"/>
      <c r="B14" s="62" t="s">
        <v>218</v>
      </c>
      <c r="C14" s="527"/>
      <c r="D14" s="526"/>
      <c r="F14" s="587" t="s">
        <v>219</v>
      </c>
      <c r="H14" s="593" t="s">
        <v>220</v>
      </c>
    </row>
    <row r="15" spans="1:8" s="246" customFormat="1" x14ac:dyDescent="0.25">
      <c r="A15" s="245"/>
      <c r="B15" s="62" t="s">
        <v>221</v>
      </c>
      <c r="C15" s="25">
        <f>SUM(C16:C17)</f>
        <v>0</v>
      </c>
      <c r="D15" s="26">
        <f>SUM(D16:D17)</f>
        <v>0</v>
      </c>
      <c r="F15" s="585">
        <f>SUM(F16:F17)</f>
        <v>0</v>
      </c>
      <c r="H15" s="593"/>
    </row>
    <row r="16" spans="1:8" s="247" customFormat="1" ht="11.4" x14ac:dyDescent="0.25">
      <c r="A16" s="243"/>
      <c r="B16" s="13" t="s">
        <v>222</v>
      </c>
      <c r="C16" s="23"/>
      <c r="D16" s="24"/>
      <c r="F16" s="587" t="s">
        <v>223</v>
      </c>
      <c r="H16" s="593" t="s">
        <v>223</v>
      </c>
    </row>
    <row r="17" spans="1:8" s="247" customFormat="1" ht="11.4" x14ac:dyDescent="0.25">
      <c r="A17" s="243"/>
      <c r="B17" s="13" t="s">
        <v>224</v>
      </c>
      <c r="C17" s="23"/>
      <c r="D17" s="24"/>
      <c r="F17" s="587" t="s">
        <v>225</v>
      </c>
      <c r="H17" s="593" t="s">
        <v>225</v>
      </c>
    </row>
    <row r="18" spans="1:8" s="249" customFormat="1" ht="10.199999999999999" x14ac:dyDescent="0.25">
      <c r="A18" s="248"/>
      <c r="B18" s="54"/>
      <c r="C18" s="660"/>
      <c r="D18" s="661"/>
      <c r="E18" s="248"/>
      <c r="F18" s="588"/>
      <c r="G18" s="248"/>
      <c r="H18" s="591"/>
    </row>
    <row r="19" spans="1:8" s="246" customFormat="1" x14ac:dyDescent="0.25">
      <c r="A19" s="245"/>
      <c r="B19" s="6" t="s">
        <v>226</v>
      </c>
      <c r="C19" s="21">
        <f>SUM(C20,C28:C29)</f>
        <v>0</v>
      </c>
      <c r="D19" s="22">
        <f>SUM(D20,D28:D29)</f>
        <v>0</v>
      </c>
      <c r="F19" s="586">
        <f>SUM(F20,F28:F29)</f>
        <v>0</v>
      </c>
      <c r="H19" s="592"/>
    </row>
    <row r="20" spans="1:8" s="246" customFormat="1" x14ac:dyDescent="0.25">
      <c r="A20" s="245"/>
      <c r="B20" s="62" t="s">
        <v>227</v>
      </c>
      <c r="C20" s="25">
        <f>SUM(C21:C23,C26,C27)</f>
        <v>0</v>
      </c>
      <c r="D20" s="26">
        <f>SUM(D21:D23,D26,D27)</f>
        <v>0</v>
      </c>
      <c r="F20" s="585">
        <f>SUM(F21:F23,F27)</f>
        <v>0</v>
      </c>
      <c r="H20" s="593"/>
    </row>
    <row r="21" spans="1:8" s="247" customFormat="1" ht="11.4" x14ac:dyDescent="0.25">
      <c r="A21" s="243"/>
      <c r="B21" s="13" t="s">
        <v>228</v>
      </c>
      <c r="C21" s="23"/>
      <c r="D21" s="24"/>
      <c r="F21" s="587" t="s">
        <v>229</v>
      </c>
      <c r="H21" s="593" t="s">
        <v>230</v>
      </c>
    </row>
    <row r="22" spans="1:8" s="247" customFormat="1" ht="11.4" x14ac:dyDescent="0.25">
      <c r="A22" s="243"/>
      <c r="B22" s="13" t="s">
        <v>231</v>
      </c>
      <c r="C22" s="23"/>
      <c r="D22" s="24"/>
      <c r="F22" s="587" t="s">
        <v>232</v>
      </c>
      <c r="H22" s="593"/>
    </row>
    <row r="23" spans="1:8" s="247" customFormat="1" ht="11.4" x14ac:dyDescent="0.25">
      <c r="A23" s="243"/>
      <c r="B23" s="13" t="s">
        <v>233</v>
      </c>
      <c r="C23" s="35">
        <f>SUM(C24:C25)</f>
        <v>0</v>
      </c>
      <c r="D23" s="27">
        <f>SUM(D24:D25)</f>
        <v>0</v>
      </c>
      <c r="F23" s="585">
        <f>SUM(F24:F25)</f>
        <v>0</v>
      </c>
      <c r="H23" s="593"/>
    </row>
    <row r="24" spans="1:8" s="244" customFormat="1" ht="10.199999999999999" x14ac:dyDescent="0.25">
      <c r="A24" s="243"/>
      <c r="B24" s="662" t="s">
        <v>234</v>
      </c>
      <c r="C24" s="663"/>
      <c r="D24" s="664"/>
      <c r="E24" s="243"/>
      <c r="F24" s="587" t="s">
        <v>235</v>
      </c>
      <c r="G24" s="243"/>
      <c r="H24" s="593" t="s">
        <v>236</v>
      </c>
    </row>
    <row r="25" spans="1:8" s="244" customFormat="1" ht="10.199999999999999" x14ac:dyDescent="0.25">
      <c r="A25" s="243"/>
      <c r="B25" s="662" t="s">
        <v>237</v>
      </c>
      <c r="C25" s="663"/>
      <c r="D25" s="664"/>
      <c r="E25" s="243"/>
      <c r="F25" s="587" t="s">
        <v>238</v>
      </c>
      <c r="G25" s="243"/>
      <c r="H25" s="593" t="s">
        <v>238</v>
      </c>
    </row>
    <row r="26" spans="1:8" s="247" customFormat="1" ht="11.4" x14ac:dyDescent="0.25">
      <c r="A26" s="243"/>
      <c r="B26" s="13" t="s">
        <v>239</v>
      </c>
      <c r="C26" s="23"/>
      <c r="D26" s="24"/>
      <c r="F26" s="587" t="s">
        <v>240</v>
      </c>
      <c r="H26" s="593"/>
    </row>
    <row r="27" spans="1:8" s="247" customFormat="1" ht="11.4" x14ac:dyDescent="0.25">
      <c r="A27" s="243"/>
      <c r="B27" s="13" t="s">
        <v>241</v>
      </c>
      <c r="C27" s="23"/>
      <c r="D27" s="24"/>
      <c r="F27" s="587" t="s">
        <v>242</v>
      </c>
      <c r="H27" s="593" t="s">
        <v>243</v>
      </c>
    </row>
    <row r="28" spans="1:8" s="246" customFormat="1" x14ac:dyDescent="0.25">
      <c r="A28" s="245"/>
      <c r="B28" s="62" t="s">
        <v>244</v>
      </c>
      <c r="C28" s="527"/>
      <c r="D28" s="526"/>
      <c r="F28" s="587" t="s">
        <v>245</v>
      </c>
      <c r="H28" s="593" t="s">
        <v>246</v>
      </c>
    </row>
    <row r="29" spans="1:8" s="246" customFormat="1" x14ac:dyDescent="0.25">
      <c r="A29" s="245"/>
      <c r="B29" s="62" t="s">
        <v>247</v>
      </c>
      <c r="C29" s="527"/>
      <c r="D29" s="526"/>
      <c r="F29" s="587" t="s">
        <v>248</v>
      </c>
      <c r="H29" s="593" t="s">
        <v>248</v>
      </c>
    </row>
    <row r="30" spans="1:8" s="244" customFormat="1" ht="10.199999999999999" x14ac:dyDescent="0.25">
      <c r="A30" s="243"/>
      <c r="B30" s="665"/>
      <c r="C30" s="255"/>
      <c r="D30" s="256"/>
      <c r="E30" s="243"/>
      <c r="F30" s="585"/>
      <c r="G30" s="243"/>
      <c r="H30" s="594"/>
    </row>
    <row r="31" spans="1:8" s="246" customFormat="1" x14ac:dyDescent="0.25">
      <c r="A31" s="245"/>
      <c r="B31" s="6" t="s">
        <v>249</v>
      </c>
      <c r="C31" s="21">
        <f>C19-C6</f>
        <v>0</v>
      </c>
      <c r="D31" s="22">
        <f>D19-D6</f>
        <v>0</v>
      </c>
      <c r="F31" s="586"/>
      <c r="H31" s="594"/>
    </row>
    <row r="32" spans="1:8" s="250" customFormat="1" x14ac:dyDescent="0.25">
      <c r="A32" s="243"/>
      <c r="B32" s="62" t="s">
        <v>250</v>
      </c>
      <c r="C32" s="25">
        <f>C20-C7</f>
        <v>0</v>
      </c>
      <c r="D32" s="26">
        <f>D20-D7</f>
        <v>0</v>
      </c>
      <c r="F32" s="589"/>
      <c r="H32" s="594"/>
    </row>
    <row r="33" spans="1:8" s="250" customFormat="1" x14ac:dyDescent="0.25">
      <c r="A33" s="243"/>
      <c r="B33" s="62" t="s">
        <v>251</v>
      </c>
      <c r="C33" s="25">
        <f>C28-C14</f>
        <v>0</v>
      </c>
      <c r="D33" s="26">
        <f>D28-D14</f>
        <v>0</v>
      </c>
      <c r="F33" s="589"/>
      <c r="H33" s="594"/>
    </row>
    <row r="34" spans="1:8" s="250" customFormat="1" x14ac:dyDescent="0.25">
      <c r="A34" s="243"/>
      <c r="B34" s="62" t="s">
        <v>252</v>
      </c>
      <c r="C34" s="25">
        <f>C29-C15</f>
        <v>0</v>
      </c>
      <c r="D34" s="26">
        <f>D29-D15</f>
        <v>0</v>
      </c>
      <c r="F34" s="589"/>
      <c r="H34" s="595"/>
    </row>
    <row r="35" spans="1:8" s="250" customFormat="1" x14ac:dyDescent="0.25">
      <c r="A35" s="243"/>
      <c r="B35" s="62"/>
      <c r="C35" s="25"/>
      <c r="D35" s="26"/>
      <c r="F35" s="585"/>
      <c r="H35" s="595"/>
    </row>
    <row r="36" spans="1:8" s="246" customFormat="1" x14ac:dyDescent="0.25">
      <c r="A36" s="245"/>
      <c r="B36" s="6" t="s">
        <v>253</v>
      </c>
      <c r="C36" s="21">
        <f>SUM(C37:C39)</f>
        <v>0</v>
      </c>
      <c r="D36" s="22">
        <f>SUM(D37:D39)</f>
        <v>0</v>
      </c>
      <c r="F36" s="586"/>
      <c r="H36" s="593"/>
    </row>
    <row r="37" spans="1:8" s="3" customFormat="1" x14ac:dyDescent="0.25">
      <c r="A37" s="243"/>
      <c r="B37" s="62" t="s">
        <v>254</v>
      </c>
      <c r="C37" s="25"/>
      <c r="D37" s="26"/>
      <c r="E37" s="250"/>
      <c r="F37" s="585" t="s">
        <v>255</v>
      </c>
      <c r="G37" s="250"/>
      <c r="H37" s="593" t="s">
        <v>256</v>
      </c>
    </row>
    <row r="38" spans="1:8" s="3" customFormat="1" x14ac:dyDescent="0.25">
      <c r="A38" s="243"/>
      <c r="B38" s="62" t="s">
        <v>257</v>
      </c>
      <c r="C38" s="25"/>
      <c r="D38" s="26"/>
      <c r="E38" s="250"/>
      <c r="F38" s="585" t="s">
        <v>258</v>
      </c>
      <c r="G38" s="250"/>
      <c r="H38" s="593" t="s">
        <v>259</v>
      </c>
    </row>
    <row r="39" spans="1:8" s="250" customFormat="1" x14ac:dyDescent="0.25">
      <c r="A39" s="243"/>
      <c r="B39" s="62" t="s">
        <v>260</v>
      </c>
      <c r="C39" s="25">
        <f>C31-C37-C38</f>
        <v>0</v>
      </c>
      <c r="D39" s="26">
        <f>D31-D37-D38</f>
        <v>0</v>
      </c>
      <c r="F39" s="585" t="s">
        <v>261</v>
      </c>
      <c r="H39" s="593" t="s">
        <v>262</v>
      </c>
    </row>
    <row r="40" spans="1:8" s="251" customFormat="1" ht="10.8" thickBot="1" x14ac:dyDescent="0.3">
      <c r="A40" s="243"/>
      <c r="B40" s="18"/>
      <c r="C40" s="19"/>
      <c r="D40" s="20"/>
      <c r="F40" s="590"/>
      <c r="H40" s="596"/>
    </row>
  </sheetData>
  <phoneticPr fontId="0" type="noConversion"/>
  <conditionalFormatting sqref="H34:H35">
    <cfRule type="cellIs" dxfId="468" priority="7" stopIfTrue="1" operator="lessThan">
      <formula>0</formula>
    </cfRule>
  </conditionalFormatting>
  <conditionalFormatting sqref="H40">
    <cfRule type="cellIs" dxfId="467" priority="3" stopIfTrue="1" operator="lessThan">
      <formula>0</formula>
    </cfRule>
  </conditionalFormatting>
  <pageMargins left="0.59055118110236227" right="0.59055118110236227" top="0.59055118110236227" bottom="0.59055118110236227" header="0.51181102362204722" footer="0.39370078740157483"/>
  <pageSetup paperSize="9" scale="85" fitToHeight="2"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tint="0.39997558519241921"/>
  </sheetPr>
  <dimension ref="A1:W37"/>
  <sheetViews>
    <sheetView showGridLines="0" showRowColHeaders="0" showZeros="0" zoomScaleNormal="100" workbookViewId="0">
      <pane ySplit="5" topLeftCell="A6" activePane="bottomLeft" state="frozenSplit"/>
      <selection activeCell="B2" sqref="B2"/>
      <selection pane="bottomLeft" activeCell="B2" sqref="B2"/>
    </sheetView>
  </sheetViews>
  <sheetFormatPr defaultColWidth="9.109375" defaultRowHeight="10.199999999999999" x14ac:dyDescent="0.2"/>
  <cols>
    <col min="1" max="1" width="1.6640625" style="174" customWidth="1"/>
    <col min="2" max="2" width="42.6640625" style="203" customWidth="1"/>
    <col min="3" max="17" width="12.6640625" style="203" customWidth="1"/>
    <col min="18" max="18" width="12.6640625" style="203" customWidth="1" collapsed="1"/>
    <col min="19" max="20" width="12.6640625" style="203" customWidth="1"/>
    <col min="21" max="23" width="11.6640625" style="203" hidden="1" customWidth="1"/>
    <col min="24" max="24" width="2.6640625" style="203" customWidth="1"/>
    <col min="25" max="16384" width="9.109375" style="203"/>
  </cols>
  <sheetData>
    <row r="1" spans="1:23" s="353" customFormat="1" ht="4.2" x14ac:dyDescent="0.15"/>
    <row r="2" spans="1:23" s="211" customFormat="1" ht="17.399999999999999" x14ac:dyDescent="0.3">
      <c r="A2" s="210"/>
      <c r="B2" s="173" t="s">
        <v>263</v>
      </c>
    </row>
    <row r="3" spans="1:23" s="174" customFormat="1" ht="10.8" thickBot="1" x14ac:dyDescent="0.25">
      <c r="B3" s="385" t="str">
        <f>Inhoud!C2</f>
        <v>Versie 3/4/2018</v>
      </c>
    </row>
    <row r="4" spans="1:23" s="367" customFormat="1" ht="15" customHeight="1" x14ac:dyDescent="0.25">
      <c r="B4" s="1312"/>
      <c r="C4" s="368"/>
      <c r="D4" s="369" t="str">
        <f>Inhoud!B68</f>
        <v>Jaarrekening 2020</v>
      </c>
      <c r="E4" s="370"/>
      <c r="F4" s="368"/>
      <c r="G4" s="369" t="str">
        <f>Inhoud!C68</f>
        <v>Ramingen 2021</v>
      </c>
      <c r="H4" s="370"/>
      <c r="I4" s="368"/>
      <c r="J4" s="369" t="str">
        <f>Inhoud!D68</f>
        <v>Ramingen 2022</v>
      </c>
      <c r="K4" s="370"/>
      <c r="L4" s="368"/>
      <c r="M4" s="369" t="str">
        <f>Inhoud!E68</f>
        <v>Ramingen 2023</v>
      </c>
      <c r="N4" s="370"/>
      <c r="O4" s="368"/>
      <c r="P4" s="369" t="str">
        <f>Inhoud!F68</f>
        <v>Ramingen 2024</v>
      </c>
      <c r="Q4" s="370"/>
      <c r="R4" s="368"/>
      <c r="S4" s="369" t="str">
        <f>Inhoud!G68</f>
        <v>Ramingen 2025</v>
      </c>
      <c r="T4" s="370"/>
      <c r="U4" s="368"/>
      <c r="V4" s="369" t="s">
        <v>79</v>
      </c>
      <c r="W4" s="370"/>
    </row>
    <row r="5" spans="1:23" s="175" customFormat="1" ht="15" customHeight="1" thickBot="1" x14ac:dyDescent="0.3">
      <c r="B5" s="1313"/>
      <c r="C5" s="176" t="s">
        <v>8</v>
      </c>
      <c r="D5" s="177" t="s">
        <v>9</v>
      </c>
      <c r="E5" s="178" t="s">
        <v>10</v>
      </c>
      <c r="F5" s="176" t="s">
        <v>8</v>
      </c>
      <c r="G5" s="177" t="s">
        <v>9</v>
      </c>
      <c r="H5" s="178" t="s">
        <v>10</v>
      </c>
      <c r="I5" s="176" t="s">
        <v>8</v>
      </c>
      <c r="J5" s="177" t="s">
        <v>9</v>
      </c>
      <c r="K5" s="178" t="s">
        <v>10</v>
      </c>
      <c r="L5" s="176" t="s">
        <v>8</v>
      </c>
      <c r="M5" s="177" t="s">
        <v>9</v>
      </c>
      <c r="N5" s="178" t="s">
        <v>10</v>
      </c>
      <c r="O5" s="176" t="s">
        <v>8</v>
      </c>
      <c r="P5" s="177" t="s">
        <v>9</v>
      </c>
      <c r="Q5" s="178" t="s">
        <v>10</v>
      </c>
      <c r="R5" s="176" t="s">
        <v>8</v>
      </c>
      <c r="S5" s="177" t="s">
        <v>9</v>
      </c>
      <c r="T5" s="178" t="s">
        <v>10</v>
      </c>
      <c r="U5" s="176" t="s">
        <v>8</v>
      </c>
      <c r="V5" s="177" t="s">
        <v>9</v>
      </c>
      <c r="W5" s="178" t="s">
        <v>10</v>
      </c>
    </row>
    <row r="6" spans="1:23" s="166" customFormat="1" ht="18" customHeight="1" x14ac:dyDescent="0.25">
      <c r="A6" s="165"/>
      <c r="B6" s="238" t="s">
        <v>264</v>
      </c>
      <c r="C6" s="179">
        <f>SUM(C7:C10)</f>
        <v>0</v>
      </c>
      <c r="D6" s="180">
        <f>SUM(D7:D10)</f>
        <v>0</v>
      </c>
      <c r="E6" s="181">
        <f>D6-C6</f>
        <v>0</v>
      </c>
      <c r="F6" s="179">
        <f>SUM(F7:F10)</f>
        <v>0</v>
      </c>
      <c r="G6" s="180">
        <f>SUM(G7:G10)</f>
        <v>0</v>
      </c>
      <c r="H6" s="181">
        <f>G6-F6</f>
        <v>0</v>
      </c>
      <c r="I6" s="179">
        <f>SUM(I7:I10)</f>
        <v>0</v>
      </c>
      <c r="J6" s="180">
        <f>SUM(J7:J10)</f>
        <v>0</v>
      </c>
      <c r="K6" s="181">
        <f>J6-I6</f>
        <v>0</v>
      </c>
      <c r="L6" s="179">
        <f t="shared" ref="L6:Q6" si="0">SUM(L9:L10)</f>
        <v>0</v>
      </c>
      <c r="M6" s="180">
        <f t="shared" si="0"/>
        <v>0</v>
      </c>
      <c r="N6" s="181">
        <f t="shared" si="0"/>
        <v>0</v>
      </c>
      <c r="O6" s="179">
        <f t="shared" si="0"/>
        <v>0</v>
      </c>
      <c r="P6" s="180">
        <f t="shared" si="0"/>
        <v>0</v>
      </c>
      <c r="Q6" s="181">
        <f t="shared" si="0"/>
        <v>0</v>
      </c>
      <c r="R6" s="179">
        <f>SUM(R7:R10)</f>
        <v>0</v>
      </c>
      <c r="S6" s="180">
        <f>SUM(S7:S10)</f>
        <v>0</v>
      </c>
      <c r="T6" s="181">
        <f>S6-R6</f>
        <v>0</v>
      </c>
      <c r="U6" s="179">
        <f>SUM(U7:U10)</f>
        <v>0</v>
      </c>
      <c r="V6" s="180">
        <f>SUM(V7:V10)</f>
        <v>0</v>
      </c>
      <c r="W6" s="181">
        <f>V6-U6</f>
        <v>0</v>
      </c>
    </row>
    <row r="7" spans="1:23" s="159" customFormat="1" ht="13.2" x14ac:dyDescent="0.25">
      <c r="A7" s="143"/>
      <c r="B7" s="183" t="s">
        <v>265</v>
      </c>
      <c r="C7" s="198"/>
      <c r="D7" s="199"/>
      <c r="E7" s="85">
        <v>0</v>
      </c>
      <c r="F7" s="198"/>
      <c r="G7" s="199"/>
      <c r="H7" s="85">
        <v>0</v>
      </c>
      <c r="I7" s="198"/>
      <c r="J7" s="199"/>
      <c r="K7" s="85">
        <v>0</v>
      </c>
      <c r="L7" s="198"/>
      <c r="M7" s="199"/>
      <c r="N7" s="85">
        <v>0</v>
      </c>
      <c r="O7" s="198"/>
      <c r="P7" s="199"/>
      <c r="Q7" s="85">
        <v>0</v>
      </c>
      <c r="R7" s="198"/>
      <c r="S7" s="199"/>
      <c r="T7" s="85">
        <v>0</v>
      </c>
      <c r="U7" s="198"/>
      <c r="V7" s="199"/>
      <c r="W7" s="85">
        <v>0</v>
      </c>
    </row>
    <row r="8" spans="1:23" s="159" customFormat="1" ht="13.2" x14ac:dyDescent="0.25">
      <c r="A8" s="143"/>
      <c r="B8" s="183" t="s">
        <v>266</v>
      </c>
      <c r="C8" s="198"/>
      <c r="D8" s="199"/>
      <c r="E8" s="85">
        <v>0</v>
      </c>
      <c r="F8" s="198"/>
      <c r="G8" s="199"/>
      <c r="H8" s="85">
        <v>0</v>
      </c>
      <c r="I8" s="198"/>
      <c r="J8" s="199"/>
      <c r="K8" s="85">
        <v>0</v>
      </c>
      <c r="L8" s="198"/>
      <c r="M8" s="199"/>
      <c r="N8" s="85">
        <v>0</v>
      </c>
      <c r="O8" s="198"/>
      <c r="P8" s="199"/>
      <c r="Q8" s="85">
        <v>0</v>
      </c>
      <c r="R8" s="198"/>
      <c r="S8" s="199"/>
      <c r="T8" s="85">
        <v>0</v>
      </c>
      <c r="U8" s="198"/>
      <c r="V8" s="199"/>
      <c r="W8" s="85">
        <v>0</v>
      </c>
    </row>
    <row r="9" spans="1:23" s="159" customFormat="1" ht="13.2" x14ac:dyDescent="0.25">
      <c r="A9" s="143"/>
      <c r="B9" s="183" t="s">
        <v>267</v>
      </c>
      <c r="C9" s="198"/>
      <c r="D9" s="199"/>
      <c r="E9" s="85">
        <v>0</v>
      </c>
      <c r="F9" s="198"/>
      <c r="G9" s="199"/>
      <c r="H9" s="85">
        <v>0</v>
      </c>
      <c r="I9" s="198"/>
      <c r="J9" s="199"/>
      <c r="K9" s="85">
        <v>0</v>
      </c>
      <c r="L9" s="198"/>
      <c r="M9" s="199"/>
      <c r="N9" s="85">
        <v>0</v>
      </c>
      <c r="O9" s="198"/>
      <c r="P9" s="199"/>
      <c r="Q9" s="85">
        <v>0</v>
      </c>
      <c r="R9" s="198"/>
      <c r="S9" s="199"/>
      <c r="T9" s="85">
        <v>0</v>
      </c>
      <c r="U9" s="198"/>
      <c r="V9" s="199"/>
      <c r="W9" s="85">
        <v>0</v>
      </c>
    </row>
    <row r="10" spans="1:23" s="159" customFormat="1" ht="13.2" x14ac:dyDescent="0.25">
      <c r="A10" s="143"/>
      <c r="B10" s="183" t="s">
        <v>268</v>
      </c>
      <c r="C10" s="198"/>
      <c r="D10" s="199"/>
      <c r="E10" s="85">
        <v>0</v>
      </c>
      <c r="F10" s="198"/>
      <c r="G10" s="199"/>
      <c r="H10" s="85">
        <v>0</v>
      </c>
      <c r="I10" s="198"/>
      <c r="J10" s="199"/>
      <c r="K10" s="85">
        <v>0</v>
      </c>
      <c r="L10" s="198"/>
      <c r="M10" s="199"/>
      <c r="N10" s="85">
        <v>0</v>
      </c>
      <c r="O10" s="198"/>
      <c r="P10" s="199"/>
      <c r="Q10" s="85">
        <v>0</v>
      </c>
      <c r="R10" s="198"/>
      <c r="S10" s="199"/>
      <c r="T10" s="85">
        <v>0</v>
      </c>
      <c r="U10" s="198"/>
      <c r="V10" s="199"/>
      <c r="W10" s="85">
        <v>0</v>
      </c>
    </row>
    <row r="11" spans="1:23" s="166" customFormat="1" ht="18" customHeight="1" x14ac:dyDescent="0.25">
      <c r="A11" s="165"/>
      <c r="B11" s="186" t="s">
        <v>269</v>
      </c>
      <c r="C11" s="187">
        <f>SUM(C12:C13)</f>
        <v>0</v>
      </c>
      <c r="D11" s="188">
        <f>SUM(D12:D13)</f>
        <v>0</v>
      </c>
      <c r="E11" s="189">
        <f t="shared" ref="E11:E37" si="1">D11-C11</f>
        <v>0</v>
      </c>
      <c r="F11" s="187">
        <f>SUM(F12:F13)</f>
        <v>0</v>
      </c>
      <c r="G11" s="188">
        <f>SUM(G12:G13)</f>
        <v>0</v>
      </c>
      <c r="H11" s="189">
        <f t="shared" ref="H11:H37" si="2">G11-F11</f>
        <v>0</v>
      </c>
      <c r="I11" s="187">
        <f>SUM(I12:I13)</f>
        <v>0</v>
      </c>
      <c r="J11" s="188">
        <f>SUM(J12:J13)</f>
        <v>0</v>
      </c>
      <c r="K11" s="189">
        <f t="shared" ref="K11:K37" si="3">J11-I11</f>
        <v>0</v>
      </c>
      <c r="L11" s="187">
        <f t="shared" ref="L11:Q11" si="4">SUM(L13:L13)</f>
        <v>0</v>
      </c>
      <c r="M11" s="188">
        <f t="shared" si="4"/>
        <v>0</v>
      </c>
      <c r="N11" s="189">
        <f t="shared" si="4"/>
        <v>0</v>
      </c>
      <c r="O11" s="187">
        <f t="shared" si="4"/>
        <v>0</v>
      </c>
      <c r="P11" s="188">
        <f t="shared" si="4"/>
        <v>0</v>
      </c>
      <c r="Q11" s="189">
        <f t="shared" si="4"/>
        <v>0</v>
      </c>
      <c r="R11" s="187">
        <f>SUM(R12:R13)</f>
        <v>0</v>
      </c>
      <c r="S11" s="188">
        <f>SUM(S12:S13)</f>
        <v>0</v>
      </c>
      <c r="T11" s="189">
        <f t="shared" ref="T11:T37" si="5">S11-R11</f>
        <v>0</v>
      </c>
      <c r="U11" s="187">
        <f>SUM(U12:U13)</f>
        <v>0</v>
      </c>
      <c r="V11" s="188">
        <f>SUM(V12:V13)</f>
        <v>0</v>
      </c>
      <c r="W11" s="189">
        <f t="shared" ref="W11:W37" si="6">V11-U11</f>
        <v>0</v>
      </c>
    </row>
    <row r="12" spans="1:23" s="159" customFormat="1" ht="13.2" x14ac:dyDescent="0.25">
      <c r="A12" s="143"/>
      <c r="B12" s="183" t="s">
        <v>13</v>
      </c>
      <c r="C12" s="198"/>
      <c r="D12" s="199"/>
      <c r="E12" s="85">
        <f t="shared" si="1"/>
        <v>0</v>
      </c>
      <c r="F12" s="198"/>
      <c r="G12" s="199"/>
      <c r="H12" s="85">
        <f t="shared" si="2"/>
        <v>0</v>
      </c>
      <c r="I12" s="198"/>
      <c r="J12" s="199"/>
      <c r="K12" s="85">
        <f t="shared" si="3"/>
        <v>0</v>
      </c>
      <c r="L12" s="198"/>
      <c r="M12" s="199"/>
      <c r="N12" s="85">
        <f>M12-L12</f>
        <v>0</v>
      </c>
      <c r="O12" s="198"/>
      <c r="P12" s="199"/>
      <c r="Q12" s="85">
        <f>P12-O12</f>
        <v>0</v>
      </c>
      <c r="R12" s="198"/>
      <c r="S12" s="199"/>
      <c r="T12" s="85">
        <f t="shared" si="5"/>
        <v>0</v>
      </c>
      <c r="U12" s="198"/>
      <c r="V12" s="199"/>
      <c r="W12" s="85">
        <f t="shared" si="6"/>
        <v>0</v>
      </c>
    </row>
    <row r="13" spans="1:23" s="159" customFormat="1" ht="13.2" x14ac:dyDescent="0.25">
      <c r="A13" s="143"/>
      <c r="B13" s="183" t="s">
        <v>14</v>
      </c>
      <c r="C13" s="198"/>
      <c r="D13" s="199"/>
      <c r="E13" s="85">
        <f t="shared" si="1"/>
        <v>0</v>
      </c>
      <c r="F13" s="198"/>
      <c r="G13" s="199"/>
      <c r="H13" s="85">
        <f t="shared" si="2"/>
        <v>0</v>
      </c>
      <c r="I13" s="198"/>
      <c r="J13" s="199"/>
      <c r="K13" s="85">
        <f t="shared" si="3"/>
        <v>0</v>
      </c>
      <c r="L13" s="198"/>
      <c r="M13" s="199"/>
      <c r="N13" s="85">
        <f>M13-L13</f>
        <v>0</v>
      </c>
      <c r="O13" s="198"/>
      <c r="P13" s="199"/>
      <c r="Q13" s="85">
        <f>P13-O13</f>
        <v>0</v>
      </c>
      <c r="R13" s="198"/>
      <c r="S13" s="199"/>
      <c r="T13" s="85">
        <f t="shared" si="5"/>
        <v>0</v>
      </c>
      <c r="U13" s="198"/>
      <c r="V13" s="199"/>
      <c r="W13" s="85">
        <f t="shared" si="6"/>
        <v>0</v>
      </c>
    </row>
    <row r="14" spans="1:23" s="166" customFormat="1" ht="18" customHeight="1" x14ac:dyDescent="0.25">
      <c r="A14" s="165"/>
      <c r="B14" s="186" t="s">
        <v>270</v>
      </c>
      <c r="C14" s="187">
        <f>SUM(C15:C16)</f>
        <v>0</v>
      </c>
      <c r="D14" s="188">
        <f>SUM(D15:D16)</f>
        <v>0</v>
      </c>
      <c r="E14" s="189">
        <f t="shared" si="1"/>
        <v>0</v>
      </c>
      <c r="F14" s="187">
        <f>SUM(F15:F16)</f>
        <v>0</v>
      </c>
      <c r="G14" s="188">
        <f>SUM(G15:G16)</f>
        <v>0</v>
      </c>
      <c r="H14" s="189">
        <f t="shared" si="2"/>
        <v>0</v>
      </c>
      <c r="I14" s="187">
        <f>SUM(I15:I16)</f>
        <v>0</v>
      </c>
      <c r="J14" s="188">
        <f>SUM(J15:J16)</f>
        <v>0</v>
      </c>
      <c r="K14" s="189">
        <f t="shared" si="3"/>
        <v>0</v>
      </c>
      <c r="L14" s="187">
        <f t="shared" ref="L14:Q14" si="7">SUM(L16:L16)</f>
        <v>0</v>
      </c>
      <c r="M14" s="188">
        <f t="shared" si="7"/>
        <v>0</v>
      </c>
      <c r="N14" s="189">
        <f t="shared" si="7"/>
        <v>0</v>
      </c>
      <c r="O14" s="187">
        <f t="shared" si="7"/>
        <v>0</v>
      </c>
      <c r="P14" s="188">
        <f t="shared" si="7"/>
        <v>0</v>
      </c>
      <c r="Q14" s="189">
        <f t="shared" si="7"/>
        <v>0</v>
      </c>
      <c r="R14" s="187">
        <f>SUM(R15:R16)</f>
        <v>0</v>
      </c>
      <c r="S14" s="188">
        <f>SUM(S15:S16)</f>
        <v>0</v>
      </c>
      <c r="T14" s="189">
        <f t="shared" si="5"/>
        <v>0</v>
      </c>
      <c r="U14" s="187">
        <f>SUM(U15:U16)</f>
        <v>0</v>
      </c>
      <c r="V14" s="188">
        <f>SUM(V15:V16)</f>
        <v>0</v>
      </c>
      <c r="W14" s="189">
        <f t="shared" si="6"/>
        <v>0</v>
      </c>
    </row>
    <row r="15" spans="1:23" s="159" customFormat="1" ht="13.2" x14ac:dyDescent="0.25">
      <c r="A15" s="143"/>
      <c r="B15" s="183" t="s">
        <v>13</v>
      </c>
      <c r="C15" s="198"/>
      <c r="D15" s="199"/>
      <c r="E15" s="85">
        <f t="shared" si="1"/>
        <v>0</v>
      </c>
      <c r="F15" s="198"/>
      <c r="G15" s="199"/>
      <c r="H15" s="85">
        <f t="shared" si="2"/>
        <v>0</v>
      </c>
      <c r="I15" s="198"/>
      <c r="J15" s="199"/>
      <c r="K15" s="85">
        <f t="shared" si="3"/>
        <v>0</v>
      </c>
      <c r="L15" s="198"/>
      <c r="M15" s="199"/>
      <c r="N15" s="85">
        <f>M15-L15</f>
        <v>0</v>
      </c>
      <c r="O15" s="198"/>
      <c r="P15" s="199"/>
      <c r="Q15" s="85">
        <f>P15-O15</f>
        <v>0</v>
      </c>
      <c r="R15" s="198"/>
      <c r="S15" s="199"/>
      <c r="T15" s="85">
        <f t="shared" si="5"/>
        <v>0</v>
      </c>
      <c r="U15" s="198"/>
      <c r="V15" s="199"/>
      <c r="W15" s="85">
        <f t="shared" si="6"/>
        <v>0</v>
      </c>
    </row>
    <row r="16" spans="1:23" s="159" customFormat="1" ht="13.2" x14ac:dyDescent="0.25">
      <c r="A16" s="143"/>
      <c r="B16" s="183" t="s">
        <v>14</v>
      </c>
      <c r="C16" s="198"/>
      <c r="D16" s="199"/>
      <c r="E16" s="85">
        <f t="shared" si="1"/>
        <v>0</v>
      </c>
      <c r="F16" s="198"/>
      <c r="G16" s="199"/>
      <c r="H16" s="85">
        <f t="shared" si="2"/>
        <v>0</v>
      </c>
      <c r="I16" s="198"/>
      <c r="J16" s="199"/>
      <c r="K16" s="85">
        <f t="shared" si="3"/>
        <v>0</v>
      </c>
      <c r="L16" s="198"/>
      <c r="M16" s="199"/>
      <c r="N16" s="85">
        <f>M16-L16</f>
        <v>0</v>
      </c>
      <c r="O16" s="198"/>
      <c r="P16" s="199"/>
      <c r="Q16" s="85">
        <f>P16-O16</f>
        <v>0</v>
      </c>
      <c r="R16" s="198"/>
      <c r="S16" s="199"/>
      <c r="T16" s="85">
        <f t="shared" si="5"/>
        <v>0</v>
      </c>
      <c r="U16" s="198"/>
      <c r="V16" s="199"/>
      <c r="W16" s="85">
        <f t="shared" si="6"/>
        <v>0</v>
      </c>
    </row>
    <row r="17" spans="1:23" s="166" customFormat="1" ht="18" customHeight="1" x14ac:dyDescent="0.25">
      <c r="A17" s="165"/>
      <c r="B17" s="186" t="s">
        <v>271</v>
      </c>
      <c r="C17" s="187">
        <f>SUM(C18:C19)</f>
        <v>0</v>
      </c>
      <c r="D17" s="188">
        <f>SUM(D18:D19)</f>
        <v>0</v>
      </c>
      <c r="E17" s="189">
        <f t="shared" si="1"/>
        <v>0</v>
      </c>
      <c r="F17" s="187">
        <f>SUM(F18:F19)</f>
        <v>0</v>
      </c>
      <c r="G17" s="188">
        <f>SUM(G18:G19)</f>
        <v>0</v>
      </c>
      <c r="H17" s="189">
        <f t="shared" si="2"/>
        <v>0</v>
      </c>
      <c r="I17" s="187">
        <f>SUM(I18:I19)</f>
        <v>0</v>
      </c>
      <c r="J17" s="188">
        <f>SUM(J18:J19)</f>
        <v>0</v>
      </c>
      <c r="K17" s="189">
        <f t="shared" si="3"/>
        <v>0</v>
      </c>
      <c r="L17" s="187">
        <f t="shared" ref="L17:Q17" si="8">SUM(L19:L19)</f>
        <v>0</v>
      </c>
      <c r="M17" s="188">
        <f t="shared" si="8"/>
        <v>0</v>
      </c>
      <c r="N17" s="189">
        <f t="shared" si="8"/>
        <v>0</v>
      </c>
      <c r="O17" s="187">
        <f t="shared" si="8"/>
        <v>0</v>
      </c>
      <c r="P17" s="188">
        <f t="shared" si="8"/>
        <v>0</v>
      </c>
      <c r="Q17" s="189">
        <f t="shared" si="8"/>
        <v>0</v>
      </c>
      <c r="R17" s="187">
        <f>SUM(R18:R19)</f>
        <v>0</v>
      </c>
      <c r="S17" s="188">
        <f>SUM(S18:S19)</f>
        <v>0</v>
      </c>
      <c r="T17" s="189">
        <f t="shared" si="5"/>
        <v>0</v>
      </c>
      <c r="U17" s="187">
        <f>SUM(U18:U19)</f>
        <v>0</v>
      </c>
      <c r="V17" s="188">
        <f>SUM(V18:V19)</f>
        <v>0</v>
      </c>
      <c r="W17" s="189">
        <f t="shared" si="6"/>
        <v>0</v>
      </c>
    </row>
    <row r="18" spans="1:23" s="159" customFormat="1" ht="13.2" x14ac:dyDescent="0.25">
      <c r="A18" s="143"/>
      <c r="B18" s="183" t="s">
        <v>13</v>
      </c>
      <c r="C18" s="198"/>
      <c r="D18" s="199"/>
      <c r="E18" s="85">
        <f t="shared" si="1"/>
        <v>0</v>
      </c>
      <c r="F18" s="198"/>
      <c r="G18" s="199"/>
      <c r="H18" s="85">
        <f t="shared" si="2"/>
        <v>0</v>
      </c>
      <c r="I18" s="198"/>
      <c r="J18" s="199"/>
      <c r="K18" s="85">
        <f t="shared" si="3"/>
        <v>0</v>
      </c>
      <c r="L18" s="198"/>
      <c r="M18" s="199"/>
      <c r="N18" s="85">
        <f>M18-L18</f>
        <v>0</v>
      </c>
      <c r="O18" s="198"/>
      <c r="P18" s="199"/>
      <c r="Q18" s="85">
        <f>P18-O18</f>
        <v>0</v>
      </c>
      <c r="R18" s="198"/>
      <c r="S18" s="199"/>
      <c r="T18" s="85">
        <f t="shared" si="5"/>
        <v>0</v>
      </c>
      <c r="U18" s="198"/>
      <c r="V18" s="199"/>
      <c r="W18" s="85">
        <f t="shared" si="6"/>
        <v>0</v>
      </c>
    </row>
    <row r="19" spans="1:23" s="159" customFormat="1" ht="13.2" x14ac:dyDescent="0.25">
      <c r="A19" s="143"/>
      <c r="B19" s="183" t="s">
        <v>14</v>
      </c>
      <c r="C19" s="198"/>
      <c r="D19" s="199"/>
      <c r="E19" s="85">
        <f t="shared" si="1"/>
        <v>0</v>
      </c>
      <c r="F19" s="198"/>
      <c r="G19" s="199"/>
      <c r="H19" s="85">
        <f t="shared" si="2"/>
        <v>0</v>
      </c>
      <c r="I19" s="198"/>
      <c r="J19" s="199"/>
      <c r="K19" s="85">
        <f t="shared" si="3"/>
        <v>0</v>
      </c>
      <c r="L19" s="198"/>
      <c r="M19" s="199"/>
      <c r="N19" s="85">
        <f>M19-L19</f>
        <v>0</v>
      </c>
      <c r="O19" s="198"/>
      <c r="P19" s="199"/>
      <c r="Q19" s="85">
        <f>P19-O19</f>
        <v>0</v>
      </c>
      <c r="R19" s="198"/>
      <c r="S19" s="199"/>
      <c r="T19" s="85">
        <f t="shared" si="5"/>
        <v>0</v>
      </c>
      <c r="U19" s="198"/>
      <c r="V19" s="199"/>
      <c r="W19" s="85">
        <f t="shared" si="6"/>
        <v>0</v>
      </c>
    </row>
    <row r="20" spans="1:23" s="166" customFormat="1" ht="18" customHeight="1" x14ac:dyDescent="0.25">
      <c r="A20" s="165"/>
      <c r="B20" s="186" t="s">
        <v>272</v>
      </c>
      <c r="C20" s="187">
        <f>SUM(C21:C22)</f>
        <v>0</v>
      </c>
      <c r="D20" s="188">
        <f>SUM(D21:D22)</f>
        <v>0</v>
      </c>
      <c r="E20" s="189">
        <f t="shared" si="1"/>
        <v>0</v>
      </c>
      <c r="F20" s="187">
        <f>SUM(F21:F22)</f>
        <v>0</v>
      </c>
      <c r="G20" s="188">
        <f>SUM(G21:G22)</f>
        <v>0</v>
      </c>
      <c r="H20" s="189">
        <f t="shared" si="2"/>
        <v>0</v>
      </c>
      <c r="I20" s="187">
        <f>SUM(I21:I22)</f>
        <v>0</v>
      </c>
      <c r="J20" s="188">
        <f>SUM(J21:J22)</f>
        <v>0</v>
      </c>
      <c r="K20" s="189">
        <f t="shared" si="3"/>
        <v>0</v>
      </c>
      <c r="L20" s="187">
        <f t="shared" ref="L20:Q20" si="9">SUM(L22:L22)</f>
        <v>0</v>
      </c>
      <c r="M20" s="188">
        <f t="shared" si="9"/>
        <v>0</v>
      </c>
      <c r="N20" s="189">
        <f t="shared" si="9"/>
        <v>0</v>
      </c>
      <c r="O20" s="187">
        <f t="shared" si="9"/>
        <v>0</v>
      </c>
      <c r="P20" s="188">
        <f t="shared" si="9"/>
        <v>0</v>
      </c>
      <c r="Q20" s="189">
        <f t="shared" si="9"/>
        <v>0</v>
      </c>
      <c r="R20" s="187">
        <f>SUM(R21:R22)</f>
        <v>0</v>
      </c>
      <c r="S20" s="188">
        <f>SUM(S21:S22)</f>
        <v>0</v>
      </c>
      <c r="T20" s="189">
        <f t="shared" si="5"/>
        <v>0</v>
      </c>
      <c r="U20" s="187">
        <f>SUM(U21:U22)</f>
        <v>0</v>
      </c>
      <c r="V20" s="188">
        <f>SUM(V21:V22)</f>
        <v>0</v>
      </c>
      <c r="W20" s="189">
        <f t="shared" si="6"/>
        <v>0</v>
      </c>
    </row>
    <row r="21" spans="1:23" s="159" customFormat="1" ht="13.2" x14ac:dyDescent="0.25">
      <c r="A21" s="143"/>
      <c r="B21" s="183" t="s">
        <v>13</v>
      </c>
      <c r="C21" s="198"/>
      <c r="D21" s="199"/>
      <c r="E21" s="85">
        <f t="shared" si="1"/>
        <v>0</v>
      </c>
      <c r="F21" s="198"/>
      <c r="G21" s="199"/>
      <c r="H21" s="85">
        <f t="shared" si="2"/>
        <v>0</v>
      </c>
      <c r="I21" s="198"/>
      <c r="J21" s="199"/>
      <c r="K21" s="85">
        <f t="shared" si="3"/>
        <v>0</v>
      </c>
      <c r="L21" s="198"/>
      <c r="M21" s="199"/>
      <c r="N21" s="85">
        <f>M21-L21</f>
        <v>0</v>
      </c>
      <c r="O21" s="198"/>
      <c r="P21" s="199"/>
      <c r="Q21" s="85">
        <f>P21-O21</f>
        <v>0</v>
      </c>
      <c r="R21" s="198"/>
      <c r="S21" s="199"/>
      <c r="T21" s="85">
        <f t="shared" si="5"/>
        <v>0</v>
      </c>
      <c r="U21" s="198"/>
      <c r="V21" s="199"/>
      <c r="W21" s="85">
        <f t="shared" si="6"/>
        <v>0</v>
      </c>
    </row>
    <row r="22" spans="1:23" s="159" customFormat="1" ht="13.2" x14ac:dyDescent="0.25">
      <c r="A22" s="143"/>
      <c r="B22" s="183" t="s">
        <v>14</v>
      </c>
      <c r="C22" s="198"/>
      <c r="D22" s="199"/>
      <c r="E22" s="85">
        <f t="shared" si="1"/>
        <v>0</v>
      </c>
      <c r="F22" s="198"/>
      <c r="G22" s="199"/>
      <c r="H22" s="85">
        <f t="shared" si="2"/>
        <v>0</v>
      </c>
      <c r="I22" s="198"/>
      <c r="J22" s="199"/>
      <c r="K22" s="85">
        <f t="shared" si="3"/>
        <v>0</v>
      </c>
      <c r="L22" s="198"/>
      <c r="M22" s="199"/>
      <c r="N22" s="85">
        <f>M22-L22</f>
        <v>0</v>
      </c>
      <c r="O22" s="198"/>
      <c r="P22" s="199"/>
      <c r="Q22" s="85">
        <f>P22-O22</f>
        <v>0</v>
      </c>
      <c r="R22" s="198"/>
      <c r="S22" s="199"/>
      <c r="T22" s="85">
        <f t="shared" si="5"/>
        <v>0</v>
      </c>
      <c r="U22" s="198"/>
      <c r="V22" s="199"/>
      <c r="W22" s="85">
        <f t="shared" si="6"/>
        <v>0</v>
      </c>
    </row>
    <row r="23" spans="1:23" s="166" customFormat="1" ht="18" customHeight="1" x14ac:dyDescent="0.25">
      <c r="A23" s="165"/>
      <c r="B23" s="186" t="s">
        <v>273</v>
      </c>
      <c r="C23" s="187">
        <f>SUM(C24:C25)</f>
        <v>0</v>
      </c>
      <c r="D23" s="188">
        <f>SUM(D24:D25)</f>
        <v>0</v>
      </c>
      <c r="E23" s="189">
        <f t="shared" si="1"/>
        <v>0</v>
      </c>
      <c r="F23" s="187">
        <f>SUM(F24:F25)</f>
        <v>0</v>
      </c>
      <c r="G23" s="188">
        <f>SUM(G24:G25)</f>
        <v>0</v>
      </c>
      <c r="H23" s="189">
        <f t="shared" si="2"/>
        <v>0</v>
      </c>
      <c r="I23" s="187">
        <f>SUM(I24:I25)</f>
        <v>0</v>
      </c>
      <c r="J23" s="188">
        <f>SUM(J24:J25)</f>
        <v>0</v>
      </c>
      <c r="K23" s="189">
        <f t="shared" si="3"/>
        <v>0</v>
      </c>
      <c r="L23" s="187">
        <f t="shared" ref="L23:Q23" si="10">SUM(L25:L25)</f>
        <v>0</v>
      </c>
      <c r="M23" s="188">
        <f t="shared" si="10"/>
        <v>0</v>
      </c>
      <c r="N23" s="189">
        <f t="shared" si="10"/>
        <v>0</v>
      </c>
      <c r="O23" s="187">
        <f t="shared" si="10"/>
        <v>0</v>
      </c>
      <c r="P23" s="188">
        <f t="shared" si="10"/>
        <v>0</v>
      </c>
      <c r="Q23" s="189">
        <f t="shared" si="10"/>
        <v>0</v>
      </c>
      <c r="R23" s="187">
        <f>SUM(R24:R25)</f>
        <v>0</v>
      </c>
      <c r="S23" s="188">
        <f>SUM(S24:S25)</f>
        <v>0</v>
      </c>
      <c r="T23" s="189">
        <f t="shared" si="5"/>
        <v>0</v>
      </c>
      <c r="U23" s="187">
        <f>SUM(U24:U25)</f>
        <v>0</v>
      </c>
      <c r="V23" s="188">
        <f>SUM(V24:V25)</f>
        <v>0</v>
      </c>
      <c r="W23" s="189">
        <f t="shared" si="6"/>
        <v>0</v>
      </c>
    </row>
    <row r="24" spans="1:23" s="159" customFormat="1" ht="13.2" x14ac:dyDescent="0.25">
      <c r="A24" s="143"/>
      <c r="B24" s="183" t="s">
        <v>13</v>
      </c>
      <c r="C24" s="198"/>
      <c r="D24" s="199"/>
      <c r="E24" s="85">
        <f t="shared" si="1"/>
        <v>0</v>
      </c>
      <c r="F24" s="198"/>
      <c r="G24" s="199"/>
      <c r="H24" s="85">
        <f t="shared" si="2"/>
        <v>0</v>
      </c>
      <c r="I24" s="198"/>
      <c r="J24" s="199"/>
      <c r="K24" s="85">
        <f t="shared" si="3"/>
        <v>0</v>
      </c>
      <c r="L24" s="198"/>
      <c r="M24" s="199"/>
      <c r="N24" s="85">
        <f>M24-L24</f>
        <v>0</v>
      </c>
      <c r="O24" s="198"/>
      <c r="P24" s="199"/>
      <c r="Q24" s="85">
        <f>P24-O24</f>
        <v>0</v>
      </c>
      <c r="R24" s="198"/>
      <c r="S24" s="199"/>
      <c r="T24" s="85">
        <f t="shared" si="5"/>
        <v>0</v>
      </c>
      <c r="U24" s="198"/>
      <c r="V24" s="199"/>
      <c r="W24" s="85">
        <f t="shared" si="6"/>
        <v>0</v>
      </c>
    </row>
    <row r="25" spans="1:23" s="159" customFormat="1" ht="13.2" x14ac:dyDescent="0.25">
      <c r="A25" s="143"/>
      <c r="B25" s="183" t="s">
        <v>14</v>
      </c>
      <c r="C25" s="198"/>
      <c r="D25" s="199"/>
      <c r="E25" s="85">
        <f t="shared" si="1"/>
        <v>0</v>
      </c>
      <c r="F25" s="198"/>
      <c r="G25" s="199"/>
      <c r="H25" s="85">
        <f t="shared" si="2"/>
        <v>0</v>
      </c>
      <c r="I25" s="198"/>
      <c r="J25" s="199"/>
      <c r="K25" s="85">
        <f t="shared" si="3"/>
        <v>0</v>
      </c>
      <c r="L25" s="198"/>
      <c r="M25" s="199"/>
      <c r="N25" s="85">
        <f>M25-L25</f>
        <v>0</v>
      </c>
      <c r="O25" s="198"/>
      <c r="P25" s="199"/>
      <c r="Q25" s="85">
        <f>P25-O25</f>
        <v>0</v>
      </c>
      <c r="R25" s="198"/>
      <c r="S25" s="199"/>
      <c r="T25" s="85">
        <f t="shared" si="5"/>
        <v>0</v>
      </c>
      <c r="U25" s="198"/>
      <c r="V25" s="199"/>
      <c r="W25" s="85">
        <f t="shared" si="6"/>
        <v>0</v>
      </c>
    </row>
    <row r="26" spans="1:23" s="166" customFormat="1" ht="18" customHeight="1" x14ac:dyDescent="0.25">
      <c r="A26" s="165"/>
      <c r="B26" s="186" t="s">
        <v>274</v>
      </c>
      <c r="C26" s="187">
        <f>SUM(C27:C28)</f>
        <v>0</v>
      </c>
      <c r="D26" s="188">
        <f>SUM(D27:D28)</f>
        <v>0</v>
      </c>
      <c r="E26" s="189">
        <f t="shared" si="1"/>
        <v>0</v>
      </c>
      <c r="F26" s="187">
        <f>SUM(F27:F28)</f>
        <v>0</v>
      </c>
      <c r="G26" s="188">
        <f>SUM(G27:G28)</f>
        <v>0</v>
      </c>
      <c r="H26" s="189">
        <f t="shared" si="2"/>
        <v>0</v>
      </c>
      <c r="I26" s="187">
        <f>SUM(I27:I28)</f>
        <v>0</v>
      </c>
      <c r="J26" s="188">
        <f>SUM(J27:J28)</f>
        <v>0</v>
      </c>
      <c r="K26" s="189">
        <f t="shared" si="3"/>
        <v>0</v>
      </c>
      <c r="L26" s="187">
        <f t="shared" ref="L26:Q26" si="11">SUM(L28:L28)</f>
        <v>0</v>
      </c>
      <c r="M26" s="188">
        <f t="shared" si="11"/>
        <v>0</v>
      </c>
      <c r="N26" s="189">
        <f t="shared" si="11"/>
        <v>0</v>
      </c>
      <c r="O26" s="187">
        <f t="shared" si="11"/>
        <v>0</v>
      </c>
      <c r="P26" s="188">
        <f t="shared" si="11"/>
        <v>0</v>
      </c>
      <c r="Q26" s="189">
        <f t="shared" si="11"/>
        <v>0</v>
      </c>
      <c r="R26" s="187">
        <f>SUM(R27:R28)</f>
        <v>0</v>
      </c>
      <c r="S26" s="188">
        <f>SUM(S27:S28)</f>
        <v>0</v>
      </c>
      <c r="T26" s="189">
        <f t="shared" si="5"/>
        <v>0</v>
      </c>
      <c r="U26" s="187">
        <f>SUM(U27:U28)</f>
        <v>0</v>
      </c>
      <c r="V26" s="188">
        <f>SUM(V27:V28)</f>
        <v>0</v>
      </c>
      <c r="W26" s="189">
        <f t="shared" si="6"/>
        <v>0</v>
      </c>
    </row>
    <row r="27" spans="1:23" s="159" customFormat="1" ht="13.2" x14ac:dyDescent="0.25">
      <c r="A27" s="143"/>
      <c r="B27" s="183" t="s">
        <v>13</v>
      </c>
      <c r="C27" s="198"/>
      <c r="D27" s="199"/>
      <c r="E27" s="85">
        <f t="shared" si="1"/>
        <v>0</v>
      </c>
      <c r="F27" s="198"/>
      <c r="G27" s="199"/>
      <c r="H27" s="85">
        <f t="shared" si="2"/>
        <v>0</v>
      </c>
      <c r="I27" s="198"/>
      <c r="J27" s="199"/>
      <c r="K27" s="85">
        <f t="shared" si="3"/>
        <v>0</v>
      </c>
      <c r="L27" s="198"/>
      <c r="M27" s="199"/>
      <c r="N27" s="85">
        <f>M27-L27</f>
        <v>0</v>
      </c>
      <c r="O27" s="198"/>
      <c r="P27" s="199"/>
      <c r="Q27" s="85">
        <f>P27-O27</f>
        <v>0</v>
      </c>
      <c r="R27" s="198"/>
      <c r="S27" s="199"/>
      <c r="T27" s="85">
        <f t="shared" si="5"/>
        <v>0</v>
      </c>
      <c r="U27" s="198"/>
      <c r="V27" s="199"/>
      <c r="W27" s="85">
        <f t="shared" si="6"/>
        <v>0</v>
      </c>
    </row>
    <row r="28" spans="1:23" s="159" customFormat="1" ht="13.2" x14ac:dyDescent="0.25">
      <c r="A28" s="143"/>
      <c r="B28" s="183" t="s">
        <v>14</v>
      </c>
      <c r="C28" s="198"/>
      <c r="D28" s="199"/>
      <c r="E28" s="85">
        <f t="shared" si="1"/>
        <v>0</v>
      </c>
      <c r="F28" s="198"/>
      <c r="G28" s="199"/>
      <c r="H28" s="85">
        <f t="shared" si="2"/>
        <v>0</v>
      </c>
      <c r="I28" s="198"/>
      <c r="J28" s="199"/>
      <c r="K28" s="85">
        <f t="shared" si="3"/>
        <v>0</v>
      </c>
      <c r="L28" s="198"/>
      <c r="M28" s="199"/>
      <c r="N28" s="85">
        <f>M28-L28</f>
        <v>0</v>
      </c>
      <c r="O28" s="198"/>
      <c r="P28" s="199"/>
      <c r="Q28" s="85">
        <f>P28-O28</f>
        <v>0</v>
      </c>
      <c r="R28" s="198"/>
      <c r="S28" s="199"/>
      <c r="T28" s="85">
        <f t="shared" si="5"/>
        <v>0</v>
      </c>
      <c r="U28" s="198"/>
      <c r="V28" s="199"/>
      <c r="W28" s="85">
        <f t="shared" si="6"/>
        <v>0</v>
      </c>
    </row>
    <row r="29" spans="1:23" s="166" customFormat="1" ht="18" customHeight="1" x14ac:dyDescent="0.25">
      <c r="A29" s="165"/>
      <c r="B29" s="186" t="s">
        <v>275</v>
      </c>
      <c r="C29" s="187">
        <f>SUM(C30:C31)</f>
        <v>0</v>
      </c>
      <c r="D29" s="188">
        <f>SUM(D30:D31)</f>
        <v>0</v>
      </c>
      <c r="E29" s="189">
        <f t="shared" si="1"/>
        <v>0</v>
      </c>
      <c r="F29" s="187">
        <f>SUM(F30:F31)</f>
        <v>0</v>
      </c>
      <c r="G29" s="188">
        <f>SUM(G30:G31)</f>
        <v>0</v>
      </c>
      <c r="H29" s="189">
        <f t="shared" si="2"/>
        <v>0</v>
      </c>
      <c r="I29" s="187">
        <f>SUM(I30:I31)</f>
        <v>0</v>
      </c>
      <c r="J29" s="188">
        <f>SUM(J30:J31)</f>
        <v>0</v>
      </c>
      <c r="K29" s="189">
        <f t="shared" si="3"/>
        <v>0</v>
      </c>
      <c r="L29" s="187">
        <f t="shared" ref="L29:Q29" si="12">SUM(L31:L31)</f>
        <v>0</v>
      </c>
      <c r="M29" s="188">
        <f t="shared" si="12"/>
        <v>0</v>
      </c>
      <c r="N29" s="189">
        <f t="shared" si="12"/>
        <v>0</v>
      </c>
      <c r="O29" s="187">
        <f t="shared" si="12"/>
        <v>0</v>
      </c>
      <c r="P29" s="188">
        <f t="shared" si="12"/>
        <v>0</v>
      </c>
      <c r="Q29" s="189">
        <f t="shared" si="12"/>
        <v>0</v>
      </c>
      <c r="R29" s="187">
        <f>SUM(R30:R31)</f>
        <v>0</v>
      </c>
      <c r="S29" s="188">
        <f>SUM(S30:S31)</f>
        <v>0</v>
      </c>
      <c r="T29" s="189">
        <f t="shared" si="5"/>
        <v>0</v>
      </c>
      <c r="U29" s="187">
        <f>SUM(U30:U31)</f>
        <v>0</v>
      </c>
      <c r="V29" s="188">
        <f>SUM(V30:V31)</f>
        <v>0</v>
      </c>
      <c r="W29" s="189">
        <f t="shared" si="6"/>
        <v>0</v>
      </c>
    </row>
    <row r="30" spans="1:23" s="159" customFormat="1" ht="13.2" x14ac:dyDescent="0.25">
      <c r="A30" s="143"/>
      <c r="B30" s="183" t="s">
        <v>13</v>
      </c>
      <c r="C30" s="198"/>
      <c r="D30" s="199"/>
      <c r="E30" s="85">
        <f t="shared" si="1"/>
        <v>0</v>
      </c>
      <c r="F30" s="198"/>
      <c r="G30" s="199"/>
      <c r="H30" s="85">
        <f t="shared" si="2"/>
        <v>0</v>
      </c>
      <c r="I30" s="198"/>
      <c r="J30" s="199"/>
      <c r="K30" s="85">
        <f t="shared" si="3"/>
        <v>0</v>
      </c>
      <c r="L30" s="198"/>
      <c r="M30" s="199"/>
      <c r="N30" s="85">
        <f>M30-L30</f>
        <v>0</v>
      </c>
      <c r="O30" s="198"/>
      <c r="P30" s="199"/>
      <c r="Q30" s="85">
        <f>P30-O30</f>
        <v>0</v>
      </c>
      <c r="R30" s="198"/>
      <c r="S30" s="199"/>
      <c r="T30" s="85">
        <f t="shared" si="5"/>
        <v>0</v>
      </c>
      <c r="U30" s="198"/>
      <c r="V30" s="199"/>
      <c r="W30" s="85">
        <f t="shared" si="6"/>
        <v>0</v>
      </c>
    </row>
    <row r="31" spans="1:23" s="159" customFormat="1" ht="13.2" x14ac:dyDescent="0.25">
      <c r="A31" s="143"/>
      <c r="B31" s="183" t="s">
        <v>14</v>
      </c>
      <c r="C31" s="198"/>
      <c r="D31" s="199"/>
      <c r="E31" s="85">
        <f t="shared" si="1"/>
        <v>0</v>
      </c>
      <c r="F31" s="198"/>
      <c r="G31" s="199"/>
      <c r="H31" s="85">
        <f t="shared" si="2"/>
        <v>0</v>
      </c>
      <c r="I31" s="198"/>
      <c r="J31" s="199"/>
      <c r="K31" s="85">
        <f t="shared" si="3"/>
        <v>0</v>
      </c>
      <c r="L31" s="198"/>
      <c r="M31" s="199"/>
      <c r="N31" s="85">
        <f>M31-L31</f>
        <v>0</v>
      </c>
      <c r="O31" s="198"/>
      <c r="P31" s="199"/>
      <c r="Q31" s="85">
        <f>P31-O31</f>
        <v>0</v>
      </c>
      <c r="R31" s="198"/>
      <c r="S31" s="199"/>
      <c r="T31" s="85">
        <f t="shared" si="5"/>
        <v>0</v>
      </c>
      <c r="U31" s="198"/>
      <c r="V31" s="199"/>
      <c r="W31" s="85">
        <f t="shared" si="6"/>
        <v>0</v>
      </c>
    </row>
    <row r="32" spans="1:23" s="166" customFormat="1" ht="18" customHeight="1" x14ac:dyDescent="0.25">
      <c r="A32" s="165"/>
      <c r="B32" s="186" t="s">
        <v>276</v>
      </c>
      <c r="C32" s="187">
        <f>SUM(C33:C34)</f>
        <v>0</v>
      </c>
      <c r="D32" s="188">
        <f>SUM(D33:D34)</f>
        <v>0</v>
      </c>
      <c r="E32" s="189">
        <f t="shared" si="1"/>
        <v>0</v>
      </c>
      <c r="F32" s="187">
        <f>SUM(F33:F34)</f>
        <v>0</v>
      </c>
      <c r="G32" s="188">
        <f>SUM(G33:G34)</f>
        <v>0</v>
      </c>
      <c r="H32" s="189">
        <f t="shared" si="2"/>
        <v>0</v>
      </c>
      <c r="I32" s="187">
        <f>SUM(I33:I34)</f>
        <v>0</v>
      </c>
      <c r="J32" s="188">
        <f>SUM(J33:J34)</f>
        <v>0</v>
      </c>
      <c r="K32" s="189">
        <f t="shared" si="3"/>
        <v>0</v>
      </c>
      <c r="L32" s="187">
        <f t="shared" ref="L32:Q32" si="13">SUM(L34:L34)</f>
        <v>0</v>
      </c>
      <c r="M32" s="188">
        <f t="shared" si="13"/>
        <v>0</v>
      </c>
      <c r="N32" s="189">
        <f t="shared" si="13"/>
        <v>0</v>
      </c>
      <c r="O32" s="187">
        <f t="shared" si="13"/>
        <v>0</v>
      </c>
      <c r="P32" s="188">
        <f t="shared" si="13"/>
        <v>0</v>
      </c>
      <c r="Q32" s="189">
        <f t="shared" si="13"/>
        <v>0</v>
      </c>
      <c r="R32" s="187">
        <f>SUM(R33:R34)</f>
        <v>0</v>
      </c>
      <c r="S32" s="188">
        <f>SUM(S33:S34)</f>
        <v>0</v>
      </c>
      <c r="T32" s="189">
        <f t="shared" si="5"/>
        <v>0</v>
      </c>
      <c r="U32" s="187">
        <f>SUM(U33:U34)</f>
        <v>0</v>
      </c>
      <c r="V32" s="188">
        <f>SUM(V33:V34)</f>
        <v>0</v>
      </c>
      <c r="W32" s="189">
        <f t="shared" si="6"/>
        <v>0</v>
      </c>
    </row>
    <row r="33" spans="1:23" s="159" customFormat="1" ht="13.2" x14ac:dyDescent="0.25">
      <c r="A33" s="143"/>
      <c r="B33" s="183" t="s">
        <v>13</v>
      </c>
      <c r="C33" s="198"/>
      <c r="D33" s="199"/>
      <c r="E33" s="85">
        <f t="shared" si="1"/>
        <v>0</v>
      </c>
      <c r="F33" s="198"/>
      <c r="G33" s="199"/>
      <c r="H33" s="85">
        <f t="shared" si="2"/>
        <v>0</v>
      </c>
      <c r="I33" s="198"/>
      <c r="J33" s="199"/>
      <c r="K33" s="85">
        <f t="shared" si="3"/>
        <v>0</v>
      </c>
      <c r="L33" s="198"/>
      <c r="M33" s="199"/>
      <c r="N33" s="85">
        <f>M33-L33</f>
        <v>0</v>
      </c>
      <c r="O33" s="198"/>
      <c r="P33" s="199"/>
      <c r="Q33" s="85">
        <f>P33-O33</f>
        <v>0</v>
      </c>
      <c r="R33" s="198"/>
      <c r="S33" s="199"/>
      <c r="T33" s="85">
        <f t="shared" si="5"/>
        <v>0</v>
      </c>
      <c r="U33" s="198"/>
      <c r="V33" s="199"/>
      <c r="W33" s="85">
        <f t="shared" si="6"/>
        <v>0</v>
      </c>
    </row>
    <row r="34" spans="1:23" s="159" customFormat="1" ht="13.2" x14ac:dyDescent="0.25">
      <c r="A34" s="143"/>
      <c r="B34" s="183" t="s">
        <v>14</v>
      </c>
      <c r="C34" s="198"/>
      <c r="D34" s="199"/>
      <c r="E34" s="85">
        <f t="shared" si="1"/>
        <v>0</v>
      </c>
      <c r="F34" s="198"/>
      <c r="G34" s="199"/>
      <c r="H34" s="85">
        <f t="shared" si="2"/>
        <v>0</v>
      </c>
      <c r="I34" s="198"/>
      <c r="J34" s="199"/>
      <c r="K34" s="85">
        <f t="shared" si="3"/>
        <v>0</v>
      </c>
      <c r="L34" s="198"/>
      <c r="M34" s="199"/>
      <c r="N34" s="85">
        <f>M34-L34</f>
        <v>0</v>
      </c>
      <c r="O34" s="198"/>
      <c r="P34" s="199"/>
      <c r="Q34" s="85">
        <f>P34-O34</f>
        <v>0</v>
      </c>
      <c r="R34" s="198"/>
      <c r="S34" s="199"/>
      <c r="T34" s="85">
        <f t="shared" si="5"/>
        <v>0</v>
      </c>
      <c r="U34" s="198"/>
      <c r="V34" s="199"/>
      <c r="W34" s="85">
        <f t="shared" si="6"/>
        <v>0</v>
      </c>
    </row>
    <row r="35" spans="1:23" s="166" customFormat="1" ht="18" customHeight="1" x14ac:dyDescent="0.25">
      <c r="A35" s="165"/>
      <c r="B35" s="186" t="s">
        <v>277</v>
      </c>
      <c r="C35" s="187">
        <f>SUM(C36:C37)</f>
        <v>0</v>
      </c>
      <c r="D35" s="188">
        <f>SUM(D36:D37)</f>
        <v>0</v>
      </c>
      <c r="E35" s="189">
        <f t="shared" si="1"/>
        <v>0</v>
      </c>
      <c r="F35" s="187">
        <f>SUM(F36:F37)</f>
        <v>0</v>
      </c>
      <c r="G35" s="188">
        <f>SUM(G36:G37)</f>
        <v>0</v>
      </c>
      <c r="H35" s="189">
        <f t="shared" si="2"/>
        <v>0</v>
      </c>
      <c r="I35" s="187">
        <f>SUM(I36:I37)</f>
        <v>0</v>
      </c>
      <c r="J35" s="188">
        <f>SUM(J36:J37)</f>
        <v>0</v>
      </c>
      <c r="K35" s="189">
        <f t="shared" si="3"/>
        <v>0</v>
      </c>
      <c r="L35" s="187">
        <f t="shared" ref="L35:Q35" si="14">SUM(L37:L37)</f>
        <v>0</v>
      </c>
      <c r="M35" s="188">
        <f t="shared" si="14"/>
        <v>0</v>
      </c>
      <c r="N35" s="189">
        <f t="shared" si="14"/>
        <v>0</v>
      </c>
      <c r="O35" s="187">
        <f t="shared" si="14"/>
        <v>0</v>
      </c>
      <c r="P35" s="188">
        <f t="shared" si="14"/>
        <v>0</v>
      </c>
      <c r="Q35" s="189">
        <f t="shared" si="14"/>
        <v>0</v>
      </c>
      <c r="R35" s="187">
        <f>SUM(R36:R37)</f>
        <v>0</v>
      </c>
      <c r="S35" s="188">
        <f>SUM(S36:S37)</f>
        <v>0</v>
      </c>
      <c r="T35" s="189">
        <f t="shared" si="5"/>
        <v>0</v>
      </c>
      <c r="U35" s="187">
        <f>SUM(U36:U37)</f>
        <v>0</v>
      </c>
      <c r="V35" s="188">
        <f>SUM(V36:V37)</f>
        <v>0</v>
      </c>
      <c r="W35" s="189">
        <f t="shared" si="6"/>
        <v>0</v>
      </c>
    </row>
    <row r="36" spans="1:23" s="159" customFormat="1" ht="13.2" x14ac:dyDescent="0.25">
      <c r="A36" s="143"/>
      <c r="B36" s="183" t="s">
        <v>13</v>
      </c>
      <c r="C36" s="198"/>
      <c r="D36" s="199"/>
      <c r="E36" s="85">
        <f t="shared" si="1"/>
        <v>0</v>
      </c>
      <c r="F36" s="198"/>
      <c r="G36" s="199"/>
      <c r="H36" s="85">
        <f t="shared" si="2"/>
        <v>0</v>
      </c>
      <c r="I36" s="198"/>
      <c r="J36" s="199"/>
      <c r="K36" s="85">
        <f t="shared" si="3"/>
        <v>0</v>
      </c>
      <c r="L36" s="198"/>
      <c r="M36" s="199"/>
      <c r="N36" s="85">
        <f>M36-L36</f>
        <v>0</v>
      </c>
      <c r="O36" s="198"/>
      <c r="P36" s="199"/>
      <c r="Q36" s="85">
        <f>P36-O36</f>
        <v>0</v>
      </c>
      <c r="R36" s="198"/>
      <c r="S36" s="199"/>
      <c r="T36" s="85">
        <f t="shared" si="5"/>
        <v>0</v>
      </c>
      <c r="U36" s="198"/>
      <c r="V36" s="199"/>
      <c r="W36" s="85">
        <f t="shared" si="6"/>
        <v>0</v>
      </c>
    </row>
    <row r="37" spans="1:23" s="159" customFormat="1" ht="13.8" thickBot="1" x14ac:dyDescent="0.3">
      <c r="A37" s="143"/>
      <c r="B37" s="185" t="s">
        <v>14</v>
      </c>
      <c r="C37" s="200"/>
      <c r="D37" s="201"/>
      <c r="E37" s="202">
        <f t="shared" si="1"/>
        <v>0</v>
      </c>
      <c r="F37" s="200"/>
      <c r="G37" s="201"/>
      <c r="H37" s="202">
        <f t="shared" si="2"/>
        <v>0</v>
      </c>
      <c r="I37" s="200"/>
      <c r="J37" s="201"/>
      <c r="K37" s="202">
        <f t="shared" si="3"/>
        <v>0</v>
      </c>
      <c r="L37" s="200"/>
      <c r="M37" s="201"/>
      <c r="N37" s="202">
        <f>M37-L37</f>
        <v>0</v>
      </c>
      <c r="O37" s="200"/>
      <c r="P37" s="201"/>
      <c r="Q37" s="202">
        <f>P37-O37</f>
        <v>0</v>
      </c>
      <c r="R37" s="200"/>
      <c r="S37" s="201"/>
      <c r="T37" s="202">
        <f t="shared" si="5"/>
        <v>0</v>
      </c>
      <c r="U37" s="200"/>
      <c r="V37" s="201"/>
      <c r="W37" s="202">
        <f t="shared" si="6"/>
        <v>0</v>
      </c>
    </row>
  </sheetData>
  <mergeCells count="1">
    <mergeCell ref="B4:B5"/>
  </mergeCells>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showGridLines="0" showRowColHeaders="0" showZeros="0" zoomScaleNormal="100" workbookViewId="0">
      <selection activeCell="B2" sqref="B2:D2"/>
    </sheetView>
  </sheetViews>
  <sheetFormatPr defaultColWidth="9.109375" defaultRowHeight="13.2" outlineLevelCol="1" x14ac:dyDescent="0.25"/>
  <cols>
    <col min="1" max="1" width="2.6640625" style="113" customWidth="1"/>
    <col min="2" max="2" width="64.6640625" style="252" customWidth="1"/>
    <col min="3" max="4" width="13.6640625" style="1" customWidth="1"/>
    <col min="5" max="5" width="2.88671875" style="1" customWidth="1"/>
    <col min="6" max="6" width="11.5546875" style="332" hidden="1" customWidth="1" outlineLevel="1"/>
    <col min="7" max="7" width="2.88671875" style="1" customWidth="1" collapsed="1"/>
    <col min="8" max="8" width="30" style="548" hidden="1" customWidth="1" outlineLevel="1"/>
    <col min="9" max="9" width="9.109375" style="1" collapsed="1"/>
    <col min="10" max="16384" width="9.109375" style="1"/>
  </cols>
  <sheetData>
    <row r="1" spans="1:8" s="113" customFormat="1" ht="10.199999999999999" x14ac:dyDescent="0.2">
      <c r="B1" s="720"/>
      <c r="D1" s="719" t="str">
        <f>Intro!A20</f>
        <v>Versie 3/4/2018</v>
      </c>
      <c r="F1" s="332"/>
      <c r="H1" s="548"/>
    </row>
    <row r="2" spans="1:8" s="241" customFormat="1" ht="17.399999999999999" x14ac:dyDescent="0.25">
      <c r="A2" s="239"/>
      <c r="B2" s="1314" t="s">
        <v>640</v>
      </c>
      <c r="C2" s="1314"/>
      <c r="D2" s="1314"/>
      <c r="F2" s="333"/>
      <c r="H2" s="548"/>
    </row>
    <row r="3" spans="1:8" s="113" customFormat="1" ht="10.8" thickBot="1" x14ac:dyDescent="0.3">
      <c r="F3" s="332"/>
      <c r="H3" s="548"/>
    </row>
    <row r="4" spans="1:8" s="242" customFormat="1" ht="30" customHeight="1" thickBot="1" x14ac:dyDescent="0.3">
      <c r="B4" s="51"/>
      <c r="C4" s="52" t="s">
        <v>84</v>
      </c>
      <c r="D4" s="53" t="s">
        <v>85</v>
      </c>
      <c r="F4" s="597" t="s">
        <v>691</v>
      </c>
      <c r="H4" s="837" t="s">
        <v>680</v>
      </c>
    </row>
    <row r="5" spans="1:8" s="244" customFormat="1" ht="10.199999999999999" x14ac:dyDescent="0.25">
      <c r="A5" s="243"/>
      <c r="B5" s="659"/>
      <c r="C5" s="255"/>
      <c r="D5" s="256"/>
      <c r="E5" s="243"/>
      <c r="F5" s="585"/>
      <c r="G5" s="243"/>
      <c r="H5" s="591"/>
    </row>
    <row r="6" spans="1:8" s="246" customFormat="1" x14ac:dyDescent="0.25">
      <c r="A6" s="245"/>
      <c r="B6" s="6" t="s">
        <v>201</v>
      </c>
      <c r="C6" s="21">
        <f>SUM(C7,C16:C16)</f>
        <v>0</v>
      </c>
      <c r="D6" s="22">
        <f>SUM(D7,D16:D16)</f>
        <v>0</v>
      </c>
      <c r="F6" s="586"/>
      <c r="H6" s="591"/>
    </row>
    <row r="7" spans="1:8" s="246" customFormat="1" x14ac:dyDescent="0.25">
      <c r="A7" s="245"/>
      <c r="B7" s="62" t="s">
        <v>202</v>
      </c>
      <c r="C7" s="25">
        <f>SUM(C8:C15)</f>
        <v>0</v>
      </c>
      <c r="D7" s="26">
        <f>SUM(D8:D15)</f>
        <v>0</v>
      </c>
      <c r="F7" s="585"/>
      <c r="H7" s="592"/>
    </row>
    <row r="8" spans="1:8" s="247" customFormat="1" ht="11.4" x14ac:dyDescent="0.25">
      <c r="A8" s="243"/>
      <c r="B8" s="13" t="s">
        <v>203</v>
      </c>
      <c r="C8" s="23"/>
      <c r="D8" s="24"/>
      <c r="F8" s="587" t="s">
        <v>204</v>
      </c>
      <c r="H8" s="593" t="s">
        <v>204</v>
      </c>
    </row>
    <row r="9" spans="1:8" s="247" customFormat="1" ht="11.4" x14ac:dyDescent="0.25">
      <c r="A9" s="243"/>
      <c r="B9" s="13" t="s">
        <v>205</v>
      </c>
      <c r="C9" s="23"/>
      <c r="D9" s="24"/>
      <c r="F9" s="587" t="s">
        <v>206</v>
      </c>
      <c r="H9" s="593" t="s">
        <v>206</v>
      </c>
    </row>
    <row r="10" spans="1:8" s="247" customFormat="1" ht="11.4" x14ac:dyDescent="0.25">
      <c r="A10" s="243"/>
      <c r="B10" s="13" t="s">
        <v>207</v>
      </c>
      <c r="C10" s="23"/>
      <c r="D10" s="24"/>
      <c r="F10" s="587" t="s">
        <v>208</v>
      </c>
      <c r="H10" s="593" t="s">
        <v>209</v>
      </c>
    </row>
    <row r="11" spans="1:8" s="247" customFormat="1" ht="11.4" x14ac:dyDescent="0.25">
      <c r="A11" s="243"/>
      <c r="B11" s="13" t="s">
        <v>210</v>
      </c>
      <c r="C11" s="23"/>
      <c r="D11" s="24"/>
      <c r="F11" s="587" t="s">
        <v>211</v>
      </c>
      <c r="H11" s="593"/>
    </row>
    <row r="12" spans="1:8" s="247" customFormat="1" ht="11.4" x14ac:dyDescent="0.25">
      <c r="A12" s="243"/>
      <c r="B12" s="13" t="s">
        <v>212</v>
      </c>
      <c r="C12" s="23"/>
      <c r="D12" s="24"/>
      <c r="F12" s="587" t="s">
        <v>213</v>
      </c>
      <c r="H12" s="593" t="s">
        <v>214</v>
      </c>
    </row>
    <row r="13" spans="1:8" s="247" customFormat="1" ht="11.4" x14ac:dyDescent="0.25">
      <c r="A13" s="243"/>
      <c r="B13" s="13" t="s">
        <v>604</v>
      </c>
      <c r="C13" s="23"/>
      <c r="D13" s="24"/>
      <c r="F13" s="587" t="s">
        <v>225</v>
      </c>
      <c r="H13" s="593" t="s">
        <v>225</v>
      </c>
    </row>
    <row r="14" spans="1:8" s="247" customFormat="1" ht="11.4" x14ac:dyDescent="0.25">
      <c r="A14" s="243"/>
      <c r="B14" s="13" t="s">
        <v>605</v>
      </c>
      <c r="C14" s="23"/>
      <c r="D14" s="24"/>
      <c r="F14" s="587" t="s">
        <v>223</v>
      </c>
      <c r="H14" s="593" t="s">
        <v>223</v>
      </c>
    </row>
    <row r="15" spans="1:8" s="247" customFormat="1" ht="11.4" x14ac:dyDescent="0.25">
      <c r="A15" s="243"/>
      <c r="B15" s="13" t="s">
        <v>601</v>
      </c>
      <c r="C15" s="23"/>
      <c r="D15" s="24"/>
      <c r="F15" s="587" t="s">
        <v>216</v>
      </c>
      <c r="H15" s="593" t="s">
        <v>217</v>
      </c>
    </row>
    <row r="16" spans="1:8" s="246" customFormat="1" x14ac:dyDescent="0.25">
      <c r="A16" s="245"/>
      <c r="B16" s="62" t="s">
        <v>218</v>
      </c>
      <c r="C16" s="527"/>
      <c r="D16" s="526"/>
      <c r="F16" s="587" t="s">
        <v>219</v>
      </c>
      <c r="H16" s="593" t="s">
        <v>220</v>
      </c>
    </row>
    <row r="17" spans="1:8" s="249" customFormat="1" ht="10.199999999999999" x14ac:dyDescent="0.25">
      <c r="A17" s="248"/>
      <c r="B17" s="54"/>
      <c r="C17" s="660"/>
      <c r="D17" s="661"/>
      <c r="E17" s="248"/>
      <c r="F17" s="588"/>
      <c r="G17" s="248"/>
      <c r="H17" s="591"/>
    </row>
    <row r="18" spans="1:8" s="246" customFormat="1" x14ac:dyDescent="0.25">
      <c r="A18" s="245"/>
      <c r="B18" s="6" t="s">
        <v>226</v>
      </c>
      <c r="C18" s="21">
        <f>SUM(C19,C28:C28)</f>
        <v>0</v>
      </c>
      <c r="D18" s="22">
        <f>SUM(D19,D28:D28)</f>
        <v>0</v>
      </c>
      <c r="F18" s="586">
        <f>SUM(F19,F28:F28)</f>
        <v>0</v>
      </c>
      <c r="H18" s="592"/>
    </row>
    <row r="19" spans="1:8" s="246" customFormat="1" x14ac:dyDescent="0.25">
      <c r="A19" s="245"/>
      <c r="B19" s="62" t="s">
        <v>227</v>
      </c>
      <c r="C19" s="25">
        <f>SUM(C20:C22,C25,C27)</f>
        <v>0</v>
      </c>
      <c r="D19" s="26">
        <f>SUM(D20:D22,D25,D27)</f>
        <v>0</v>
      </c>
      <c r="F19" s="585">
        <f>SUM(F20:F22,F27)</f>
        <v>0</v>
      </c>
      <c r="H19" s="593"/>
    </row>
    <row r="20" spans="1:8" s="247" customFormat="1" ht="11.4" x14ac:dyDescent="0.25">
      <c r="A20" s="243"/>
      <c r="B20" s="13" t="s">
        <v>228</v>
      </c>
      <c r="C20" s="23"/>
      <c r="D20" s="24"/>
      <c r="F20" s="587" t="s">
        <v>229</v>
      </c>
      <c r="H20" s="593" t="s">
        <v>230</v>
      </c>
    </row>
    <row r="21" spans="1:8" s="247" customFormat="1" ht="11.4" x14ac:dyDescent="0.25">
      <c r="A21" s="243"/>
      <c r="B21" s="13" t="s">
        <v>231</v>
      </c>
      <c r="C21" s="23"/>
      <c r="D21" s="24"/>
      <c r="F21" s="587" t="s">
        <v>232</v>
      </c>
      <c r="H21" s="593"/>
    </row>
    <row r="22" spans="1:8" s="247" customFormat="1" ht="11.4" x14ac:dyDescent="0.25">
      <c r="A22" s="243"/>
      <c r="B22" s="13" t="s">
        <v>233</v>
      </c>
      <c r="C22" s="35">
        <f>SUM(C23:C24)</f>
        <v>0</v>
      </c>
      <c r="D22" s="27">
        <f>SUM(D23:D24)</f>
        <v>0</v>
      </c>
      <c r="F22" s="585">
        <f>SUM(F23:F24)</f>
        <v>0</v>
      </c>
      <c r="H22" s="593"/>
    </row>
    <row r="23" spans="1:8" s="244" customFormat="1" ht="10.199999999999999" x14ac:dyDescent="0.25">
      <c r="A23" s="243"/>
      <c r="B23" s="662" t="s">
        <v>234</v>
      </c>
      <c r="C23" s="663"/>
      <c r="D23" s="664"/>
      <c r="E23" s="243"/>
      <c r="F23" s="587" t="s">
        <v>235</v>
      </c>
      <c r="G23" s="243"/>
      <c r="H23" s="593" t="s">
        <v>236</v>
      </c>
    </row>
    <row r="24" spans="1:8" s="244" customFormat="1" ht="10.199999999999999" x14ac:dyDescent="0.25">
      <c r="A24" s="243"/>
      <c r="B24" s="662" t="s">
        <v>237</v>
      </c>
      <c r="C24" s="663"/>
      <c r="D24" s="664"/>
      <c r="E24" s="243"/>
      <c r="F24" s="587" t="s">
        <v>238</v>
      </c>
      <c r="G24" s="243"/>
      <c r="H24" s="593" t="s">
        <v>238</v>
      </c>
    </row>
    <row r="25" spans="1:8" s="247" customFormat="1" ht="11.4" x14ac:dyDescent="0.25">
      <c r="A25" s="243"/>
      <c r="B25" s="13" t="s">
        <v>239</v>
      </c>
      <c r="C25" s="23"/>
      <c r="D25" s="24"/>
      <c r="F25" s="587" t="s">
        <v>240</v>
      </c>
      <c r="H25" s="593"/>
    </row>
    <row r="26" spans="1:8" s="247" customFormat="1" ht="11.4" x14ac:dyDescent="0.25">
      <c r="A26" s="243"/>
      <c r="B26" s="13" t="s">
        <v>602</v>
      </c>
      <c r="C26" s="23"/>
      <c r="D26" s="24"/>
      <c r="F26" s="587" t="s">
        <v>248</v>
      </c>
      <c r="H26" s="593" t="s">
        <v>248</v>
      </c>
    </row>
    <row r="27" spans="1:8" s="247" customFormat="1" ht="11.4" x14ac:dyDescent="0.25">
      <c r="A27" s="243"/>
      <c r="B27" s="13" t="s">
        <v>603</v>
      </c>
      <c r="C27" s="23"/>
      <c r="D27" s="24"/>
      <c r="F27" s="587" t="s">
        <v>242</v>
      </c>
      <c r="H27" s="593" t="s">
        <v>243</v>
      </c>
    </row>
    <row r="28" spans="1:8" s="246" customFormat="1" x14ac:dyDescent="0.25">
      <c r="A28" s="245"/>
      <c r="B28" s="62" t="s">
        <v>244</v>
      </c>
      <c r="C28" s="527"/>
      <c r="D28" s="526"/>
      <c r="F28" s="587" t="s">
        <v>245</v>
      </c>
      <c r="H28" s="593" t="s">
        <v>246</v>
      </c>
    </row>
    <row r="29" spans="1:8" s="244" customFormat="1" ht="10.199999999999999" x14ac:dyDescent="0.25">
      <c r="A29" s="243"/>
      <c r="B29" s="665"/>
      <c r="C29" s="255"/>
      <c r="D29" s="256"/>
      <c r="E29" s="243"/>
      <c r="F29" s="585"/>
      <c r="G29" s="243"/>
      <c r="H29" s="594"/>
    </row>
    <row r="30" spans="1:8" s="246" customFormat="1" x14ac:dyDescent="0.25">
      <c r="A30" s="245"/>
      <c r="B30" s="6" t="s">
        <v>249</v>
      </c>
      <c r="C30" s="21">
        <f>C18-C6</f>
        <v>0</v>
      </c>
      <c r="D30" s="22">
        <f>D18-D6</f>
        <v>0</v>
      </c>
      <c r="F30" s="586"/>
      <c r="H30" s="594"/>
    </row>
    <row r="31" spans="1:8" s="250" customFormat="1" x14ac:dyDescent="0.25">
      <c r="A31" s="243"/>
      <c r="B31" s="62" t="s">
        <v>250</v>
      </c>
      <c r="C31" s="25">
        <f>C19-C7</f>
        <v>0</v>
      </c>
      <c r="D31" s="26">
        <f>D19-D7</f>
        <v>0</v>
      </c>
      <c r="F31" s="589"/>
      <c r="H31" s="594"/>
    </row>
    <row r="32" spans="1:8" s="250" customFormat="1" x14ac:dyDescent="0.25">
      <c r="A32" s="243"/>
      <c r="B32" s="62" t="s">
        <v>251</v>
      </c>
      <c r="C32" s="25">
        <f>C28-C16</f>
        <v>0</v>
      </c>
      <c r="D32" s="26">
        <f>D28-D16</f>
        <v>0</v>
      </c>
      <c r="F32" s="589"/>
      <c r="H32" s="594"/>
    </row>
    <row r="33" spans="1:8" s="250" customFormat="1" x14ac:dyDescent="0.25">
      <c r="A33" s="243"/>
      <c r="B33" s="62"/>
      <c r="C33" s="25"/>
      <c r="D33" s="26"/>
      <c r="F33" s="585"/>
      <c r="H33" s="595"/>
    </row>
    <row r="34" spans="1:8" s="246" customFormat="1" x14ac:dyDescent="0.25">
      <c r="A34" s="245"/>
      <c r="B34" s="6" t="s">
        <v>253</v>
      </c>
      <c r="C34" s="21">
        <f>SUM(C35:C37)</f>
        <v>0</v>
      </c>
      <c r="D34" s="22">
        <f>SUM(D35:D37)</f>
        <v>0</v>
      </c>
      <c r="F34" s="586"/>
      <c r="H34" s="593"/>
    </row>
    <row r="35" spans="1:8" s="3" customFormat="1" x14ac:dyDescent="0.25">
      <c r="A35" s="243"/>
      <c r="B35" s="62" t="s">
        <v>254</v>
      </c>
      <c r="C35" s="25"/>
      <c r="D35" s="26"/>
      <c r="E35" s="250"/>
      <c r="F35" s="585" t="s">
        <v>255</v>
      </c>
      <c r="G35" s="250"/>
      <c r="H35" s="593" t="s">
        <v>256</v>
      </c>
    </row>
    <row r="36" spans="1:8" s="3" customFormat="1" x14ac:dyDescent="0.25">
      <c r="A36" s="243"/>
      <c r="B36" s="62" t="s">
        <v>257</v>
      </c>
      <c r="C36" s="25"/>
      <c r="D36" s="26"/>
      <c r="E36" s="250"/>
      <c r="F36" s="585" t="s">
        <v>258</v>
      </c>
      <c r="G36" s="250"/>
      <c r="H36" s="593" t="s">
        <v>259</v>
      </c>
    </row>
    <row r="37" spans="1:8" s="250" customFormat="1" x14ac:dyDescent="0.25">
      <c r="A37" s="243"/>
      <c r="B37" s="62" t="s">
        <v>260</v>
      </c>
      <c r="C37" s="25">
        <f>C30-C35-C36</f>
        <v>0</v>
      </c>
      <c r="D37" s="26">
        <f>D30-D35-D36</f>
        <v>0</v>
      </c>
      <c r="F37" s="585" t="s">
        <v>261</v>
      </c>
      <c r="H37" s="593" t="s">
        <v>262</v>
      </c>
    </row>
    <row r="38" spans="1:8" s="251" customFormat="1" ht="10.8" thickBot="1" x14ac:dyDescent="0.3">
      <c r="A38" s="243"/>
      <c r="B38" s="18"/>
      <c r="C38" s="19"/>
      <c r="D38" s="20"/>
      <c r="F38" s="590"/>
      <c r="H38" s="596"/>
    </row>
  </sheetData>
  <mergeCells count="1">
    <mergeCell ref="B2:D2"/>
  </mergeCells>
  <conditionalFormatting sqref="H33">
    <cfRule type="cellIs" dxfId="466" priority="2" stopIfTrue="1" operator="lessThan">
      <formula>0</formula>
    </cfRule>
  </conditionalFormatting>
  <conditionalFormatting sqref="H38">
    <cfRule type="cellIs" dxfId="465" priority="1" stopIfTrue="1" operator="lessThan">
      <formula>0</formula>
    </cfRule>
  </conditionalFormatting>
  <pageMargins left="0.59055118110236227" right="0.59055118110236227" top="0.59055118110236227" bottom="0.59055118110236227" header="0.51181102362204722" footer="0.39370078740157483"/>
  <pageSetup paperSize="9" scale="85" fitToHeight="2" pageOrder="overThenDown"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showGridLines="0" showRowColHeaders="0" showZeros="0" zoomScaleNormal="100" workbookViewId="0"/>
  </sheetViews>
  <sheetFormatPr defaultColWidth="9.109375" defaultRowHeight="13.2" outlineLevelCol="1" x14ac:dyDescent="0.25"/>
  <cols>
    <col min="1" max="1" width="1.6640625" style="113" customWidth="1"/>
    <col min="2" max="2" width="62.6640625" style="252" customWidth="1"/>
    <col min="3" max="4" width="12.6640625" style="1" customWidth="1"/>
    <col min="5" max="5" width="2.88671875" style="1" customWidth="1"/>
    <col min="6" max="6" width="11.5546875" style="332" hidden="1" customWidth="1" outlineLevel="1"/>
    <col min="7" max="7" width="2.88671875" style="1" customWidth="1" collapsed="1"/>
    <col min="8" max="8" width="30" style="548" hidden="1" customWidth="1" outlineLevel="1"/>
    <col min="9" max="9" width="9.109375" style="1" collapsed="1"/>
    <col min="10" max="16384" width="9.109375" style="1"/>
  </cols>
  <sheetData>
    <row r="1" spans="1:8" s="364" customFormat="1" ht="4.2" x14ac:dyDescent="0.25">
      <c r="B1" s="365"/>
      <c r="F1" s="371"/>
      <c r="H1" s="547"/>
    </row>
    <row r="2" spans="1:8" s="241" customFormat="1" ht="17.399999999999999" x14ac:dyDescent="0.25">
      <c r="A2" s="239"/>
      <c r="B2" s="240" t="s">
        <v>200</v>
      </c>
      <c r="F2" s="333"/>
      <c r="H2" s="548"/>
    </row>
    <row r="3" spans="1:8" s="113" customFormat="1" ht="10.8" thickBot="1" x14ac:dyDescent="0.25">
      <c r="B3" s="373" t="str">
        <f>Intro!A20</f>
        <v>Versie 3/4/2018</v>
      </c>
      <c r="F3" s="332"/>
      <c r="H3" s="548"/>
    </row>
    <row r="4" spans="1:8" s="242" customFormat="1" ht="30" customHeight="1" thickBot="1" x14ac:dyDescent="0.3">
      <c r="B4" s="51"/>
      <c r="C4" s="52" t="s">
        <v>84</v>
      </c>
      <c r="D4" s="53" t="s">
        <v>85</v>
      </c>
      <c r="F4" s="597" t="s">
        <v>86</v>
      </c>
      <c r="H4" s="598" t="s">
        <v>87</v>
      </c>
    </row>
    <row r="5" spans="1:8" s="244" customFormat="1" ht="10.199999999999999" x14ac:dyDescent="0.25">
      <c r="A5" s="243"/>
      <c r="B5" s="659"/>
      <c r="C5" s="255"/>
      <c r="D5" s="256"/>
      <c r="E5" s="243"/>
      <c r="F5" s="585"/>
      <c r="G5" s="243"/>
      <c r="H5" s="591"/>
    </row>
    <row r="6" spans="1:8" s="246" customFormat="1" x14ac:dyDescent="0.25">
      <c r="A6" s="245"/>
      <c r="B6" s="6" t="s">
        <v>227</v>
      </c>
      <c r="C6" s="21">
        <f>SUM(C7:C9,C12,C14)</f>
        <v>0</v>
      </c>
      <c r="D6" s="22">
        <f>SUM(D7:D9,D12,D14)</f>
        <v>0</v>
      </c>
      <c r="F6" s="586">
        <f>SUM(F7:F9,F14)</f>
        <v>0</v>
      </c>
      <c r="H6" s="592"/>
    </row>
    <row r="7" spans="1:8" s="246" customFormat="1" x14ac:dyDescent="0.25">
      <c r="A7" s="245"/>
      <c r="B7" s="62" t="s">
        <v>228</v>
      </c>
      <c r="C7" s="25"/>
      <c r="D7" s="26"/>
      <c r="F7" s="585" t="s">
        <v>229</v>
      </c>
      <c r="H7" s="593" t="s">
        <v>230</v>
      </c>
    </row>
    <row r="8" spans="1:8" s="246" customFormat="1" x14ac:dyDescent="0.25">
      <c r="A8" s="245"/>
      <c r="B8" s="62" t="s">
        <v>231</v>
      </c>
      <c r="C8" s="25"/>
      <c r="D8" s="26"/>
      <c r="F8" s="585" t="s">
        <v>232</v>
      </c>
      <c r="H8" s="593"/>
    </row>
    <row r="9" spans="1:8" s="246" customFormat="1" x14ac:dyDescent="0.25">
      <c r="A9" s="245"/>
      <c r="B9" s="62" t="s">
        <v>233</v>
      </c>
      <c r="C9" s="25">
        <f>SUM(C10:C11)</f>
        <v>0</v>
      </c>
      <c r="D9" s="26">
        <f>SUM(D10:D11)</f>
        <v>0</v>
      </c>
      <c r="F9" s="585">
        <f>SUM(F10:F11)</f>
        <v>0</v>
      </c>
      <c r="H9" s="593"/>
    </row>
    <row r="10" spans="1:8" s="247" customFormat="1" ht="11.4" x14ac:dyDescent="0.25">
      <c r="A10" s="243"/>
      <c r="B10" s="13" t="s">
        <v>234</v>
      </c>
      <c r="C10" s="35"/>
      <c r="D10" s="27"/>
      <c r="F10" s="585" t="s">
        <v>235</v>
      </c>
      <c r="H10" s="593" t="s">
        <v>236</v>
      </c>
    </row>
    <row r="11" spans="1:8" s="247" customFormat="1" ht="11.4" x14ac:dyDescent="0.25">
      <c r="A11" s="243"/>
      <c r="B11" s="13" t="s">
        <v>237</v>
      </c>
      <c r="C11" s="35"/>
      <c r="D11" s="27"/>
      <c r="F11" s="585" t="s">
        <v>238</v>
      </c>
      <c r="H11" s="593" t="s">
        <v>238</v>
      </c>
    </row>
    <row r="12" spans="1:8" s="246" customFormat="1" x14ac:dyDescent="0.25">
      <c r="A12" s="245"/>
      <c r="B12" s="62" t="s">
        <v>239</v>
      </c>
      <c r="C12" s="25"/>
      <c r="D12" s="26"/>
      <c r="F12" s="585" t="s">
        <v>240</v>
      </c>
      <c r="H12" s="593"/>
    </row>
    <row r="13" spans="1:8" s="246" customFormat="1" x14ac:dyDescent="0.25">
      <c r="A13" s="245"/>
      <c r="B13" s="62" t="s">
        <v>602</v>
      </c>
      <c r="C13" s="25"/>
      <c r="D13" s="26"/>
      <c r="F13" s="585" t="s">
        <v>248</v>
      </c>
      <c r="H13" s="593" t="s">
        <v>248</v>
      </c>
    </row>
    <row r="14" spans="1:8" s="246" customFormat="1" x14ac:dyDescent="0.25">
      <c r="A14" s="245"/>
      <c r="B14" s="62" t="s">
        <v>603</v>
      </c>
      <c r="C14" s="25"/>
      <c r="D14" s="26"/>
      <c r="F14" s="585" t="s">
        <v>242</v>
      </c>
      <c r="H14" s="593" t="s">
        <v>243</v>
      </c>
    </row>
    <row r="15" spans="1:8" s="244" customFormat="1" ht="10.199999999999999" x14ac:dyDescent="0.25">
      <c r="A15" s="243"/>
      <c r="B15" s="665"/>
      <c r="C15" s="255"/>
      <c r="D15" s="256"/>
      <c r="E15" s="243"/>
      <c r="F15" s="585"/>
      <c r="G15" s="243"/>
      <c r="H15" s="594"/>
    </row>
    <row r="16" spans="1:8" s="246" customFormat="1" x14ac:dyDescent="0.25">
      <c r="A16" s="245"/>
      <c r="B16" s="6" t="s">
        <v>608</v>
      </c>
      <c r="C16" s="21">
        <f>SUM(C17:C24)</f>
        <v>0</v>
      </c>
      <c r="D16" s="22">
        <f>SUM(D17:D24)</f>
        <v>0</v>
      </c>
      <c r="F16" s="586"/>
      <c r="H16" s="592"/>
    </row>
    <row r="17" spans="1:8" s="246" customFormat="1" x14ac:dyDescent="0.25">
      <c r="A17" s="245"/>
      <c r="B17" s="62" t="s">
        <v>203</v>
      </c>
      <c r="C17" s="25"/>
      <c r="D17" s="26"/>
      <c r="F17" s="585" t="s">
        <v>204</v>
      </c>
      <c r="H17" s="593" t="s">
        <v>204</v>
      </c>
    </row>
    <row r="18" spans="1:8" s="246" customFormat="1" x14ac:dyDescent="0.25">
      <c r="A18" s="245"/>
      <c r="B18" s="62" t="s">
        <v>205</v>
      </c>
      <c r="C18" s="25"/>
      <c r="D18" s="26"/>
      <c r="F18" s="585" t="s">
        <v>206</v>
      </c>
      <c r="H18" s="593" t="s">
        <v>206</v>
      </c>
    </row>
    <row r="19" spans="1:8" s="246" customFormat="1" x14ac:dyDescent="0.25">
      <c r="A19" s="245"/>
      <c r="B19" s="62" t="s">
        <v>207</v>
      </c>
      <c r="C19" s="25"/>
      <c r="D19" s="26"/>
      <c r="F19" s="585" t="s">
        <v>208</v>
      </c>
      <c r="H19" s="593" t="s">
        <v>209</v>
      </c>
    </row>
    <row r="20" spans="1:8" s="246" customFormat="1" x14ac:dyDescent="0.25">
      <c r="A20" s="245"/>
      <c r="B20" s="62" t="s">
        <v>210</v>
      </c>
      <c r="C20" s="25"/>
      <c r="D20" s="26"/>
      <c r="F20" s="585" t="s">
        <v>211</v>
      </c>
      <c r="H20" s="593"/>
    </row>
    <row r="21" spans="1:8" s="246" customFormat="1" x14ac:dyDescent="0.25">
      <c r="A21" s="245"/>
      <c r="B21" s="62" t="s">
        <v>212</v>
      </c>
      <c r="C21" s="25"/>
      <c r="D21" s="26"/>
      <c r="F21" s="585" t="s">
        <v>213</v>
      </c>
      <c r="H21" s="593" t="s">
        <v>214</v>
      </c>
    </row>
    <row r="22" spans="1:8" s="246" customFormat="1" x14ac:dyDescent="0.25">
      <c r="A22" s="245"/>
      <c r="B22" s="62" t="s">
        <v>604</v>
      </c>
      <c r="C22" s="25"/>
      <c r="D22" s="26"/>
      <c r="F22" s="585" t="s">
        <v>225</v>
      </c>
      <c r="H22" s="593" t="s">
        <v>225</v>
      </c>
    </row>
    <row r="23" spans="1:8" s="246" customFormat="1" x14ac:dyDescent="0.25">
      <c r="A23" s="245"/>
      <c r="B23" s="62" t="s">
        <v>605</v>
      </c>
      <c r="C23" s="25"/>
      <c r="D23" s="26"/>
      <c r="F23" s="585" t="s">
        <v>223</v>
      </c>
      <c r="H23" s="593" t="s">
        <v>223</v>
      </c>
    </row>
    <row r="24" spans="1:8" s="246" customFormat="1" x14ac:dyDescent="0.25">
      <c r="A24" s="245"/>
      <c r="B24" s="62" t="s">
        <v>601</v>
      </c>
      <c r="C24" s="25"/>
      <c r="D24" s="26"/>
      <c r="F24" s="585" t="s">
        <v>216</v>
      </c>
      <c r="H24" s="593" t="s">
        <v>217</v>
      </c>
    </row>
    <row r="25" spans="1:8" s="244" customFormat="1" ht="10.199999999999999" x14ac:dyDescent="0.25">
      <c r="A25" s="243"/>
      <c r="B25" s="665"/>
      <c r="C25" s="255"/>
      <c r="D25" s="256"/>
      <c r="E25" s="243"/>
      <c r="F25" s="585"/>
      <c r="G25" s="243"/>
      <c r="H25" s="594"/>
    </row>
    <row r="26" spans="1:8" s="246" customFormat="1" x14ac:dyDescent="0.25">
      <c r="A26" s="245"/>
      <c r="B26" s="6" t="s">
        <v>611</v>
      </c>
      <c r="C26" s="21">
        <f>C6-C16</f>
        <v>0</v>
      </c>
      <c r="D26" s="22">
        <f>D6-D16</f>
        <v>0</v>
      </c>
      <c r="F26" s="586"/>
      <c r="H26" s="592"/>
    </row>
    <row r="27" spans="1:8" s="249" customFormat="1" ht="10.199999999999999" x14ac:dyDescent="0.25">
      <c r="A27" s="248"/>
      <c r="B27" s="54"/>
      <c r="C27" s="660"/>
      <c r="D27" s="661"/>
      <c r="E27" s="248"/>
      <c r="F27" s="588"/>
      <c r="G27" s="248"/>
      <c r="H27" s="591"/>
    </row>
    <row r="28" spans="1:8" s="246" customFormat="1" x14ac:dyDescent="0.25">
      <c r="A28" s="245"/>
      <c r="B28" s="6" t="s">
        <v>609</v>
      </c>
      <c r="C28" s="21"/>
      <c r="D28" s="22"/>
      <c r="F28" s="586" t="s">
        <v>245</v>
      </c>
      <c r="H28" s="592" t="s">
        <v>246</v>
      </c>
    </row>
    <row r="29" spans="1:8" s="244" customFormat="1" ht="10.199999999999999" x14ac:dyDescent="0.25">
      <c r="A29" s="243"/>
      <c r="B29" s="665"/>
      <c r="C29" s="255"/>
      <c r="D29" s="256"/>
      <c r="E29" s="243"/>
      <c r="F29" s="585"/>
      <c r="G29" s="243"/>
      <c r="H29" s="594"/>
    </row>
    <row r="30" spans="1:8" s="246" customFormat="1" x14ac:dyDescent="0.25">
      <c r="A30" s="245"/>
      <c r="B30" s="6" t="s">
        <v>610</v>
      </c>
      <c r="C30" s="21"/>
      <c r="D30" s="22"/>
      <c r="F30" s="586" t="s">
        <v>219</v>
      </c>
      <c r="H30" s="592" t="s">
        <v>220</v>
      </c>
    </row>
    <row r="31" spans="1:8" s="244" customFormat="1" ht="10.199999999999999" x14ac:dyDescent="0.25">
      <c r="A31" s="243"/>
      <c r="B31" s="665"/>
      <c r="C31" s="255"/>
      <c r="D31" s="256"/>
      <c r="E31" s="243"/>
      <c r="F31" s="585"/>
      <c r="G31" s="243"/>
      <c r="H31" s="594"/>
    </row>
    <row r="32" spans="1:8" s="246" customFormat="1" x14ac:dyDescent="0.25">
      <c r="A32" s="245"/>
      <c r="B32" s="6" t="s">
        <v>249</v>
      </c>
      <c r="C32" s="21">
        <f>C26+C28-C30</f>
        <v>0</v>
      </c>
      <c r="D32" s="22">
        <f>D26+D28-D30</f>
        <v>0</v>
      </c>
      <c r="F32" s="586"/>
      <c r="H32" s="594"/>
    </row>
    <row r="33" spans="1:8" s="250" customFormat="1" x14ac:dyDescent="0.25">
      <c r="A33" s="243"/>
      <c r="B33" s="62"/>
      <c r="C33" s="25"/>
      <c r="D33" s="26"/>
      <c r="F33" s="585"/>
      <c r="H33" s="595"/>
    </row>
    <row r="34" spans="1:8" s="246" customFormat="1" x14ac:dyDescent="0.25">
      <c r="A34" s="245"/>
      <c r="B34" s="6" t="s">
        <v>253</v>
      </c>
      <c r="C34" s="21">
        <f>SUM(C35:C37)</f>
        <v>0</v>
      </c>
      <c r="D34" s="22">
        <f>SUM(D35:D37)</f>
        <v>0</v>
      </c>
      <c r="F34" s="586"/>
      <c r="H34" s="593"/>
    </row>
    <row r="35" spans="1:8" s="3" customFormat="1" x14ac:dyDescent="0.25">
      <c r="A35" s="243"/>
      <c r="B35" s="62" t="s">
        <v>254</v>
      </c>
      <c r="C35" s="25"/>
      <c r="D35" s="26"/>
      <c r="E35" s="250"/>
      <c r="F35" s="585" t="s">
        <v>255</v>
      </c>
      <c r="G35" s="250"/>
      <c r="H35" s="593" t="s">
        <v>256</v>
      </c>
    </row>
    <row r="36" spans="1:8" s="3" customFormat="1" x14ac:dyDescent="0.25">
      <c r="A36" s="243"/>
      <c r="B36" s="62" t="s">
        <v>257</v>
      </c>
      <c r="C36" s="25"/>
      <c r="D36" s="26"/>
      <c r="E36" s="250"/>
      <c r="F36" s="585" t="s">
        <v>258</v>
      </c>
      <c r="G36" s="250"/>
      <c r="H36" s="593" t="s">
        <v>259</v>
      </c>
    </row>
    <row r="37" spans="1:8" s="250" customFormat="1" x14ac:dyDescent="0.25">
      <c r="A37" s="243"/>
      <c r="B37" s="62" t="s">
        <v>260</v>
      </c>
      <c r="C37" s="25">
        <f>C32-C35-C36</f>
        <v>0</v>
      </c>
      <c r="D37" s="26">
        <f>D32-D35-D36</f>
        <v>0</v>
      </c>
      <c r="F37" s="585" t="s">
        <v>261</v>
      </c>
      <c r="H37" s="593" t="s">
        <v>262</v>
      </c>
    </row>
    <row r="38" spans="1:8" s="251" customFormat="1" ht="10.8" thickBot="1" x14ac:dyDescent="0.3">
      <c r="A38" s="243"/>
      <c r="B38" s="18"/>
      <c r="C38" s="19"/>
      <c r="D38" s="20"/>
      <c r="F38" s="590"/>
      <c r="H38" s="596"/>
    </row>
  </sheetData>
  <conditionalFormatting sqref="H33">
    <cfRule type="cellIs" dxfId="464" priority="2" stopIfTrue="1" operator="lessThan">
      <formula>0</formula>
    </cfRule>
  </conditionalFormatting>
  <conditionalFormatting sqref="H38">
    <cfRule type="cellIs" dxfId="463" priority="1" stopIfTrue="1" operator="lessThan">
      <formula>0</formula>
    </cfRule>
  </conditionalFormatting>
  <pageMargins left="0.59055118110236227" right="0.59055118110236227" top="0.59055118110236227" bottom="0.59055118110236227" header="0.51181102362204722" footer="0.39370078740157483"/>
  <pageSetup paperSize="9" scale="85" fitToHeight="2"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theme="4" tint="0.39997558519241921"/>
  </sheetPr>
  <dimension ref="A1:K57"/>
  <sheetViews>
    <sheetView showGridLines="0" showRowColHeaders="0" showZeros="0" zoomScaleNormal="100" workbookViewId="0">
      <selection activeCell="B2" sqref="B2:H2"/>
    </sheetView>
  </sheetViews>
  <sheetFormatPr defaultColWidth="9.109375" defaultRowHeight="10.199999999999999" outlineLevelRow="1" x14ac:dyDescent="0.2"/>
  <cols>
    <col min="1" max="1" width="2.6640625" style="174" customWidth="1"/>
    <col min="2" max="2" width="64.6640625" style="203" customWidth="1"/>
    <col min="3" max="8" width="13.6640625" style="203" customWidth="1"/>
    <col min="9" max="11" width="11.6640625" style="203" hidden="1" customWidth="1"/>
    <col min="12" max="12" width="2.6640625" style="203" customWidth="1"/>
    <col min="13" max="16384" width="9.109375" style="203"/>
  </cols>
  <sheetData>
    <row r="1" spans="1:11" s="174" customFormat="1" x14ac:dyDescent="0.2"/>
    <row r="2" spans="1:11" s="211" customFormat="1" ht="17.399999999999999" x14ac:dyDescent="0.3">
      <c r="A2" s="210"/>
      <c r="B2" s="1315" t="s">
        <v>641</v>
      </c>
      <c r="C2" s="1315"/>
      <c r="D2" s="1315"/>
      <c r="E2" s="1315"/>
      <c r="F2" s="1315"/>
      <c r="G2" s="1315"/>
      <c r="H2" s="1315"/>
    </row>
    <row r="3" spans="1:11" s="174" customFormat="1" ht="10.8" thickBot="1" x14ac:dyDescent="0.25"/>
    <row r="4" spans="1:11" s="361" customFormat="1" ht="27" customHeight="1" thickBot="1" x14ac:dyDescent="0.3">
      <c r="B4" s="745"/>
      <c r="C4" s="712" t="s">
        <v>5</v>
      </c>
      <c r="D4" s="713" t="s">
        <v>6</v>
      </c>
      <c r="E4" s="713" t="s">
        <v>7</v>
      </c>
      <c r="F4" s="713" t="s">
        <v>24</v>
      </c>
      <c r="G4" s="713" t="s">
        <v>25</v>
      </c>
      <c r="H4" s="715" t="s">
        <v>26</v>
      </c>
      <c r="I4" s="723"/>
      <c r="J4" s="724" t="s">
        <v>79</v>
      </c>
      <c r="K4" s="725"/>
    </row>
    <row r="5" spans="1:11" s="166" customFormat="1" ht="18" customHeight="1" x14ac:dyDescent="0.25">
      <c r="A5" s="165"/>
      <c r="B5" s="186" t="s">
        <v>264</v>
      </c>
      <c r="C5" s="187"/>
      <c r="D5" s="188"/>
      <c r="E5" s="188"/>
      <c r="F5" s="188"/>
      <c r="G5" s="188"/>
      <c r="H5" s="189"/>
      <c r="I5" s="179">
        <f>SUM(I6:I14)</f>
        <v>0</v>
      </c>
      <c r="J5" s="180">
        <f>SUM(J6:J14)</f>
        <v>0</v>
      </c>
      <c r="K5" s="181">
        <f>J5-I5</f>
        <v>0</v>
      </c>
    </row>
    <row r="6" spans="1:11" s="159" customFormat="1" ht="13.2" x14ac:dyDescent="0.25">
      <c r="A6" s="143"/>
      <c r="B6" s="183" t="s">
        <v>13</v>
      </c>
      <c r="C6" s="198"/>
      <c r="D6" s="199"/>
      <c r="E6" s="199"/>
      <c r="F6" s="199"/>
      <c r="G6" s="199"/>
      <c r="H6" s="653"/>
      <c r="I6" s="198"/>
      <c r="J6" s="199"/>
      <c r="K6" s="85">
        <v>0</v>
      </c>
    </row>
    <row r="7" spans="1:11" s="159" customFormat="1" ht="13.2" x14ac:dyDescent="0.25">
      <c r="A7" s="143"/>
      <c r="B7" s="743" t="s">
        <v>8</v>
      </c>
      <c r="C7" s="198"/>
      <c r="D7" s="199"/>
      <c r="E7" s="199"/>
      <c r="F7" s="199"/>
      <c r="G7" s="199"/>
      <c r="H7" s="653"/>
      <c r="I7" s="198"/>
      <c r="J7" s="199"/>
      <c r="K7" s="85">
        <v>0</v>
      </c>
    </row>
    <row r="8" spans="1:11" s="159" customFormat="1" ht="13.2" x14ac:dyDescent="0.25">
      <c r="A8" s="143"/>
      <c r="B8" s="743" t="s">
        <v>649</v>
      </c>
      <c r="C8" s="198"/>
      <c r="D8" s="199"/>
      <c r="E8" s="199"/>
      <c r="F8" s="199"/>
      <c r="G8" s="199"/>
      <c r="H8" s="653"/>
      <c r="I8" s="198"/>
      <c r="J8" s="199"/>
      <c r="K8" s="85">
        <v>0</v>
      </c>
    </row>
    <row r="9" spans="1:11" s="159" customFormat="1" ht="13.2" x14ac:dyDescent="0.25">
      <c r="A9" s="143"/>
      <c r="B9" s="743" t="s">
        <v>10</v>
      </c>
      <c r="C9" s="198">
        <f>C8-C7</f>
        <v>0</v>
      </c>
      <c r="D9" s="199">
        <f t="shared" ref="D9:H9" si="0">D8-D7</f>
        <v>0</v>
      </c>
      <c r="E9" s="199">
        <f t="shared" si="0"/>
        <v>0</v>
      </c>
      <c r="F9" s="199">
        <f t="shared" si="0"/>
        <v>0</v>
      </c>
      <c r="G9" s="199">
        <f t="shared" si="0"/>
        <v>0</v>
      </c>
      <c r="H9" s="653">
        <f t="shared" si="0"/>
        <v>0</v>
      </c>
      <c r="I9" s="198"/>
      <c r="J9" s="199"/>
      <c r="K9" s="85">
        <v>0</v>
      </c>
    </row>
    <row r="10" spans="1:11" s="159" customFormat="1" ht="13.2" x14ac:dyDescent="0.25">
      <c r="A10" s="143"/>
      <c r="B10" s="183" t="s">
        <v>14</v>
      </c>
      <c r="C10" s="198"/>
      <c r="D10" s="199"/>
      <c r="E10" s="199"/>
      <c r="F10" s="199"/>
      <c r="G10" s="199"/>
      <c r="H10" s="653"/>
      <c r="I10" s="198"/>
      <c r="J10" s="199"/>
      <c r="K10" s="85">
        <v>0</v>
      </c>
    </row>
    <row r="11" spans="1:11" s="159" customFormat="1" ht="13.2" x14ac:dyDescent="0.25">
      <c r="A11" s="143"/>
      <c r="B11" s="743" t="s">
        <v>8</v>
      </c>
      <c r="C11" s="198"/>
      <c r="D11" s="199"/>
      <c r="E11" s="199"/>
      <c r="F11" s="199"/>
      <c r="G11" s="199"/>
      <c r="H11" s="653"/>
      <c r="I11" s="198"/>
      <c r="J11" s="199"/>
      <c r="K11" s="85">
        <v>0</v>
      </c>
    </row>
    <row r="12" spans="1:11" s="159" customFormat="1" ht="13.2" x14ac:dyDescent="0.25">
      <c r="A12" s="143"/>
      <c r="B12" s="743" t="s">
        <v>649</v>
      </c>
      <c r="C12" s="198"/>
      <c r="D12" s="199"/>
      <c r="E12" s="199"/>
      <c r="F12" s="199"/>
      <c r="G12" s="199"/>
      <c r="H12" s="653"/>
      <c r="I12" s="198"/>
      <c r="J12" s="199"/>
      <c r="K12" s="85">
        <v>0</v>
      </c>
    </row>
    <row r="13" spans="1:11" s="159" customFormat="1" ht="13.2" x14ac:dyDescent="0.25">
      <c r="A13" s="143"/>
      <c r="B13" s="743" t="s">
        <v>10</v>
      </c>
      <c r="C13" s="198">
        <f>C12-C11</f>
        <v>0</v>
      </c>
      <c r="D13" s="199">
        <f t="shared" ref="D13" si="1">D12-D11</f>
        <v>0</v>
      </c>
      <c r="E13" s="199">
        <f t="shared" ref="E13" si="2">E12-E11</f>
        <v>0</v>
      </c>
      <c r="F13" s="199">
        <f t="shared" ref="F13" si="3">F12-F11</f>
        <v>0</v>
      </c>
      <c r="G13" s="199">
        <f t="shared" ref="G13" si="4">G12-G11</f>
        <v>0</v>
      </c>
      <c r="H13" s="653">
        <f t="shared" ref="H13" si="5">H12-H11</f>
        <v>0</v>
      </c>
      <c r="I13" s="198"/>
      <c r="J13" s="199"/>
      <c r="K13" s="85">
        <v>0</v>
      </c>
    </row>
    <row r="14" spans="1:11" s="159" customFormat="1" ht="13.2" x14ac:dyDescent="0.25">
      <c r="A14" s="143"/>
      <c r="B14" s="183" t="s">
        <v>15</v>
      </c>
      <c r="C14" s="198"/>
      <c r="D14" s="199"/>
      <c r="E14" s="199"/>
      <c r="F14" s="199"/>
      <c r="G14" s="199"/>
      <c r="H14" s="653"/>
      <c r="I14" s="198"/>
      <c r="J14" s="199"/>
      <c r="K14" s="85">
        <v>0</v>
      </c>
    </row>
    <row r="15" spans="1:11" s="159" customFormat="1" ht="13.2" x14ac:dyDescent="0.25">
      <c r="A15" s="143"/>
      <c r="B15" s="743" t="s">
        <v>8</v>
      </c>
      <c r="C15" s="198"/>
      <c r="D15" s="199"/>
      <c r="E15" s="199"/>
      <c r="F15" s="199"/>
      <c r="G15" s="199"/>
      <c r="H15" s="653"/>
      <c r="I15" s="198"/>
      <c r="J15" s="199"/>
      <c r="K15" s="85">
        <v>0</v>
      </c>
    </row>
    <row r="16" spans="1:11" s="159" customFormat="1" ht="13.2" x14ac:dyDescent="0.25">
      <c r="A16" s="143"/>
      <c r="B16" s="743" t="s">
        <v>649</v>
      </c>
      <c r="C16" s="198"/>
      <c r="D16" s="199"/>
      <c r="E16" s="199"/>
      <c r="F16" s="199"/>
      <c r="G16" s="199"/>
      <c r="H16" s="653"/>
      <c r="I16" s="198"/>
      <c r="J16" s="199"/>
      <c r="K16" s="85">
        <v>0</v>
      </c>
    </row>
    <row r="17" spans="1:11" s="159" customFormat="1" ht="13.2" x14ac:dyDescent="0.25">
      <c r="A17" s="143"/>
      <c r="B17" s="743" t="s">
        <v>10</v>
      </c>
      <c r="C17" s="198">
        <f>C16-C15</f>
        <v>0</v>
      </c>
      <c r="D17" s="199">
        <f t="shared" ref="D17" si="6">D16-D15</f>
        <v>0</v>
      </c>
      <c r="E17" s="199">
        <f t="shared" ref="E17" si="7">E16-E15</f>
        <v>0</v>
      </c>
      <c r="F17" s="199">
        <f t="shared" ref="F17" si="8">F16-F15</f>
        <v>0</v>
      </c>
      <c r="G17" s="199">
        <f t="shared" ref="G17" si="9">G16-G15</f>
        <v>0</v>
      </c>
      <c r="H17" s="653">
        <f t="shared" ref="H17" si="10">H16-H15</f>
        <v>0</v>
      </c>
      <c r="I17" s="198"/>
      <c r="J17" s="199"/>
      <c r="K17" s="85">
        <v>0</v>
      </c>
    </row>
    <row r="18" spans="1:11" s="166" customFormat="1" ht="18" hidden="1" customHeight="1" outlineLevel="1" x14ac:dyDescent="0.25">
      <c r="A18" s="165"/>
      <c r="B18" s="186" t="s">
        <v>278</v>
      </c>
      <c r="C18" s="187"/>
      <c r="D18" s="188"/>
      <c r="E18" s="188"/>
      <c r="F18" s="188"/>
      <c r="G18" s="188"/>
      <c r="H18" s="189"/>
      <c r="I18" s="187">
        <f>SUM(I19:I27)</f>
        <v>0</v>
      </c>
      <c r="J18" s="188">
        <f>SUM(J19:J27)</f>
        <v>0</v>
      </c>
      <c r="K18" s="189">
        <f t="shared" ref="K18:K44" si="11">J18-I18</f>
        <v>0</v>
      </c>
    </row>
    <row r="19" spans="1:11" s="159" customFormat="1" ht="13.2" hidden="1" outlineLevel="1" x14ac:dyDescent="0.25">
      <c r="A19" s="143"/>
      <c r="B19" s="183" t="s">
        <v>13</v>
      </c>
      <c r="C19" s="198"/>
      <c r="D19" s="199"/>
      <c r="E19" s="199"/>
      <c r="F19" s="199"/>
      <c r="G19" s="199"/>
      <c r="H19" s="653"/>
      <c r="I19" s="198"/>
      <c r="J19" s="199"/>
      <c r="K19" s="85">
        <v>0</v>
      </c>
    </row>
    <row r="20" spans="1:11" s="159" customFormat="1" ht="13.2" hidden="1" outlineLevel="1" x14ac:dyDescent="0.25">
      <c r="A20" s="143"/>
      <c r="B20" s="743" t="s">
        <v>8</v>
      </c>
      <c r="C20" s="198"/>
      <c r="D20" s="199"/>
      <c r="E20" s="199"/>
      <c r="F20" s="199"/>
      <c r="G20" s="199"/>
      <c r="H20" s="653"/>
      <c r="I20" s="198"/>
      <c r="J20" s="199"/>
      <c r="K20" s="85">
        <v>0</v>
      </c>
    </row>
    <row r="21" spans="1:11" s="159" customFormat="1" ht="13.2" hidden="1" outlineLevel="1" x14ac:dyDescent="0.25">
      <c r="A21" s="143"/>
      <c r="B21" s="743" t="s">
        <v>649</v>
      </c>
      <c r="C21" s="198"/>
      <c r="D21" s="199"/>
      <c r="E21" s="199"/>
      <c r="F21" s="199"/>
      <c r="G21" s="199"/>
      <c r="H21" s="653"/>
      <c r="I21" s="198"/>
      <c r="J21" s="199"/>
      <c r="K21" s="85">
        <v>0</v>
      </c>
    </row>
    <row r="22" spans="1:11" s="159" customFormat="1" ht="13.2" hidden="1" outlineLevel="1" x14ac:dyDescent="0.25">
      <c r="A22" s="143"/>
      <c r="B22" s="743" t="s">
        <v>10</v>
      </c>
      <c r="C22" s="198">
        <f>C21-C20</f>
        <v>0</v>
      </c>
      <c r="D22" s="199">
        <f t="shared" ref="D22" si="12">D21-D20</f>
        <v>0</v>
      </c>
      <c r="E22" s="199">
        <f t="shared" ref="E22" si="13">E21-E20</f>
        <v>0</v>
      </c>
      <c r="F22" s="199">
        <f t="shared" ref="F22" si="14">F21-F20</f>
        <v>0</v>
      </c>
      <c r="G22" s="199">
        <f t="shared" ref="G22" si="15">G21-G20</f>
        <v>0</v>
      </c>
      <c r="H22" s="653">
        <f t="shared" ref="H22" si="16">H21-H20</f>
        <v>0</v>
      </c>
      <c r="I22" s="198"/>
      <c r="J22" s="199"/>
      <c r="K22" s="85">
        <v>0</v>
      </c>
    </row>
    <row r="23" spans="1:11" s="159" customFormat="1" ht="13.2" hidden="1" outlineLevel="1" x14ac:dyDescent="0.25">
      <c r="A23" s="143"/>
      <c r="B23" s="183" t="s">
        <v>14</v>
      </c>
      <c r="C23" s="198"/>
      <c r="D23" s="199"/>
      <c r="E23" s="199"/>
      <c r="F23" s="199"/>
      <c r="G23" s="199"/>
      <c r="H23" s="653"/>
      <c r="I23" s="198"/>
      <c r="J23" s="199"/>
      <c r="K23" s="85">
        <v>0</v>
      </c>
    </row>
    <row r="24" spans="1:11" s="159" customFormat="1" ht="13.2" hidden="1" outlineLevel="1" x14ac:dyDescent="0.25">
      <c r="A24" s="143"/>
      <c r="B24" s="743" t="s">
        <v>8</v>
      </c>
      <c r="C24" s="198"/>
      <c r="D24" s="199"/>
      <c r="E24" s="199"/>
      <c r="F24" s="199"/>
      <c r="G24" s="199"/>
      <c r="H24" s="653"/>
      <c r="I24" s="198"/>
      <c r="J24" s="199"/>
      <c r="K24" s="85">
        <v>0</v>
      </c>
    </row>
    <row r="25" spans="1:11" s="159" customFormat="1" ht="13.2" hidden="1" outlineLevel="1" x14ac:dyDescent="0.25">
      <c r="A25" s="143"/>
      <c r="B25" s="743" t="s">
        <v>649</v>
      </c>
      <c r="C25" s="198"/>
      <c r="D25" s="199"/>
      <c r="E25" s="199"/>
      <c r="F25" s="199"/>
      <c r="G25" s="199"/>
      <c r="H25" s="653"/>
      <c r="I25" s="198"/>
      <c r="J25" s="199"/>
      <c r="K25" s="85">
        <v>0</v>
      </c>
    </row>
    <row r="26" spans="1:11" s="159" customFormat="1" ht="13.2" hidden="1" outlineLevel="1" x14ac:dyDescent="0.25">
      <c r="A26" s="143"/>
      <c r="B26" s="743" t="s">
        <v>10</v>
      </c>
      <c r="C26" s="198">
        <f>C25-C24</f>
        <v>0</v>
      </c>
      <c r="D26" s="199">
        <f t="shared" ref="D26" si="17">D25-D24</f>
        <v>0</v>
      </c>
      <c r="E26" s="199">
        <f t="shared" ref="E26" si="18">E25-E24</f>
        <v>0</v>
      </c>
      <c r="F26" s="199">
        <f t="shared" ref="F26" si="19">F25-F24</f>
        <v>0</v>
      </c>
      <c r="G26" s="199">
        <f t="shared" ref="G26" si="20">G25-G24</f>
        <v>0</v>
      </c>
      <c r="H26" s="653">
        <f t="shared" ref="H26" si="21">H25-H24</f>
        <v>0</v>
      </c>
      <c r="I26" s="198"/>
      <c r="J26" s="199"/>
      <c r="K26" s="85">
        <v>0</v>
      </c>
    </row>
    <row r="27" spans="1:11" s="159" customFormat="1" ht="13.2" hidden="1" outlineLevel="1" x14ac:dyDescent="0.25">
      <c r="A27" s="143"/>
      <c r="B27" s="183" t="s">
        <v>15</v>
      </c>
      <c r="C27" s="198"/>
      <c r="D27" s="199"/>
      <c r="E27" s="199"/>
      <c r="F27" s="199"/>
      <c r="G27" s="199"/>
      <c r="H27" s="653"/>
      <c r="I27" s="198"/>
      <c r="J27" s="199"/>
      <c r="K27" s="85">
        <v>0</v>
      </c>
    </row>
    <row r="28" spans="1:11" s="159" customFormat="1" ht="13.2" hidden="1" outlineLevel="1" x14ac:dyDescent="0.25">
      <c r="A28" s="143"/>
      <c r="B28" s="743" t="s">
        <v>8</v>
      </c>
      <c r="C28" s="198"/>
      <c r="D28" s="199"/>
      <c r="E28" s="199"/>
      <c r="F28" s="199"/>
      <c r="G28" s="199"/>
      <c r="H28" s="653"/>
      <c r="I28" s="198"/>
      <c r="J28" s="199"/>
      <c r="K28" s="85">
        <v>0</v>
      </c>
    </row>
    <row r="29" spans="1:11" s="159" customFormat="1" ht="13.2" hidden="1" outlineLevel="1" x14ac:dyDescent="0.25">
      <c r="A29" s="143"/>
      <c r="B29" s="743" t="s">
        <v>649</v>
      </c>
      <c r="C29" s="198"/>
      <c r="D29" s="199"/>
      <c r="E29" s="199"/>
      <c r="F29" s="199"/>
      <c r="G29" s="199"/>
      <c r="H29" s="653"/>
      <c r="I29" s="198"/>
      <c r="J29" s="199"/>
      <c r="K29" s="85">
        <v>0</v>
      </c>
    </row>
    <row r="30" spans="1:11" s="159" customFormat="1" ht="13.2" hidden="1" outlineLevel="1" x14ac:dyDescent="0.25">
      <c r="A30" s="143"/>
      <c r="B30" s="743" t="s">
        <v>10</v>
      </c>
      <c r="C30" s="198">
        <f>C29-C28</f>
        <v>0</v>
      </c>
      <c r="D30" s="199">
        <f t="shared" ref="D30" si="22">D29-D28</f>
        <v>0</v>
      </c>
      <c r="E30" s="199">
        <f t="shared" ref="E30" si="23">E29-E28</f>
        <v>0</v>
      </c>
      <c r="F30" s="199">
        <f t="shared" ref="F30" si="24">F29-F28</f>
        <v>0</v>
      </c>
      <c r="G30" s="199">
        <f t="shared" ref="G30" si="25">G29-G28</f>
        <v>0</v>
      </c>
      <c r="H30" s="653">
        <f t="shared" ref="H30" si="26">H29-H28</f>
        <v>0</v>
      </c>
      <c r="I30" s="198"/>
      <c r="J30" s="199"/>
      <c r="K30" s="85">
        <v>0</v>
      </c>
    </row>
    <row r="31" spans="1:11" s="166" customFormat="1" ht="18" customHeight="1" collapsed="1" x14ac:dyDescent="0.25">
      <c r="A31" s="165"/>
      <c r="B31" s="186" t="s">
        <v>279</v>
      </c>
      <c r="C31" s="187"/>
      <c r="D31" s="188"/>
      <c r="E31" s="188"/>
      <c r="F31" s="188"/>
      <c r="G31" s="188"/>
      <c r="H31" s="189"/>
      <c r="I31" s="187" t="e">
        <f>SUM(#REF!)</f>
        <v>#REF!</v>
      </c>
      <c r="J31" s="188" t="e">
        <f>SUM(#REF!)</f>
        <v>#REF!</v>
      </c>
      <c r="K31" s="189" t="e">
        <f t="shared" si="11"/>
        <v>#REF!</v>
      </c>
    </row>
    <row r="32" spans="1:11" s="159" customFormat="1" ht="13.2" x14ac:dyDescent="0.25">
      <c r="A32" s="143"/>
      <c r="B32" s="183" t="s">
        <v>13</v>
      </c>
      <c r="C32" s="198"/>
      <c r="D32" s="199"/>
      <c r="E32" s="199"/>
      <c r="F32" s="199"/>
      <c r="G32" s="199"/>
      <c r="H32" s="653"/>
      <c r="I32" s="198"/>
      <c r="J32" s="199"/>
      <c r="K32" s="85">
        <v>0</v>
      </c>
    </row>
    <row r="33" spans="1:11" s="159" customFormat="1" ht="13.2" x14ac:dyDescent="0.25">
      <c r="A33" s="143"/>
      <c r="B33" s="743" t="s">
        <v>8</v>
      </c>
      <c r="C33" s="198"/>
      <c r="D33" s="199"/>
      <c r="E33" s="199"/>
      <c r="F33" s="199"/>
      <c r="G33" s="199"/>
      <c r="H33" s="653"/>
      <c r="I33" s="198"/>
      <c r="J33" s="199"/>
      <c r="K33" s="85">
        <v>0</v>
      </c>
    </row>
    <row r="34" spans="1:11" s="159" customFormat="1" ht="13.2" x14ac:dyDescent="0.25">
      <c r="A34" s="143"/>
      <c r="B34" s="743" t="s">
        <v>649</v>
      </c>
      <c r="C34" s="198"/>
      <c r="D34" s="199"/>
      <c r="E34" s="199"/>
      <c r="F34" s="199"/>
      <c r="G34" s="199"/>
      <c r="H34" s="653"/>
      <c r="I34" s="198"/>
      <c r="J34" s="199"/>
      <c r="K34" s="85">
        <v>0</v>
      </c>
    </row>
    <row r="35" spans="1:11" s="159" customFormat="1" ht="13.2" x14ac:dyDescent="0.25">
      <c r="A35" s="143"/>
      <c r="B35" s="743" t="s">
        <v>10</v>
      </c>
      <c r="C35" s="198">
        <f>C34-C33</f>
        <v>0</v>
      </c>
      <c r="D35" s="199">
        <f t="shared" ref="D35" si="27">D34-D33</f>
        <v>0</v>
      </c>
      <c r="E35" s="199">
        <f t="shared" ref="E35" si="28">E34-E33</f>
        <v>0</v>
      </c>
      <c r="F35" s="199">
        <f t="shared" ref="F35" si="29">F34-F33</f>
        <v>0</v>
      </c>
      <c r="G35" s="199">
        <f t="shared" ref="G35" si="30">G34-G33</f>
        <v>0</v>
      </c>
      <c r="H35" s="653">
        <f t="shared" ref="H35" si="31">H34-H33</f>
        <v>0</v>
      </c>
      <c r="I35" s="198"/>
      <c r="J35" s="199"/>
      <c r="K35" s="85">
        <v>0</v>
      </c>
    </row>
    <row r="36" spans="1:11" s="159" customFormat="1" ht="13.2" x14ac:dyDescent="0.25">
      <c r="A36" s="143"/>
      <c r="B36" s="183" t="s">
        <v>14</v>
      </c>
      <c r="C36" s="198"/>
      <c r="D36" s="199"/>
      <c r="E36" s="199"/>
      <c r="F36" s="199"/>
      <c r="G36" s="199"/>
      <c r="H36" s="653"/>
      <c r="I36" s="198"/>
      <c r="J36" s="199"/>
      <c r="K36" s="85">
        <v>0</v>
      </c>
    </row>
    <row r="37" spans="1:11" s="159" customFormat="1" ht="13.2" x14ac:dyDescent="0.25">
      <c r="A37" s="143"/>
      <c r="B37" s="743" t="s">
        <v>8</v>
      </c>
      <c r="C37" s="198"/>
      <c r="D37" s="199"/>
      <c r="E37" s="199"/>
      <c r="F37" s="199"/>
      <c r="G37" s="199"/>
      <c r="H37" s="653"/>
      <c r="I37" s="198"/>
      <c r="J37" s="199"/>
      <c r="K37" s="85">
        <v>0</v>
      </c>
    </row>
    <row r="38" spans="1:11" s="159" customFormat="1" ht="13.2" x14ac:dyDescent="0.25">
      <c r="A38" s="143"/>
      <c r="B38" s="743" t="s">
        <v>649</v>
      </c>
      <c r="C38" s="198"/>
      <c r="D38" s="199"/>
      <c r="E38" s="199"/>
      <c r="F38" s="199"/>
      <c r="G38" s="199"/>
      <c r="H38" s="653"/>
      <c r="I38" s="198"/>
      <c r="J38" s="199"/>
      <c r="K38" s="85">
        <v>0</v>
      </c>
    </row>
    <row r="39" spans="1:11" s="159" customFormat="1" ht="13.2" x14ac:dyDescent="0.25">
      <c r="A39" s="143"/>
      <c r="B39" s="743" t="s">
        <v>10</v>
      </c>
      <c r="C39" s="198">
        <f>C38-C37</f>
        <v>0</v>
      </c>
      <c r="D39" s="199">
        <f t="shared" ref="D39" si="32">D38-D37</f>
        <v>0</v>
      </c>
      <c r="E39" s="199">
        <f t="shared" ref="E39" si="33">E38-E37</f>
        <v>0</v>
      </c>
      <c r="F39" s="199">
        <f t="shared" ref="F39" si="34">F38-F37</f>
        <v>0</v>
      </c>
      <c r="G39" s="199">
        <f t="shared" ref="G39" si="35">G38-G37</f>
        <v>0</v>
      </c>
      <c r="H39" s="653">
        <f t="shared" ref="H39" si="36">H38-H37</f>
        <v>0</v>
      </c>
      <c r="I39" s="198"/>
      <c r="J39" s="199"/>
      <c r="K39" s="85">
        <v>0</v>
      </c>
    </row>
    <row r="40" spans="1:11" s="159" customFormat="1" ht="13.2" x14ac:dyDescent="0.25">
      <c r="A40" s="143"/>
      <c r="B40" s="183" t="s">
        <v>15</v>
      </c>
      <c r="C40" s="198"/>
      <c r="D40" s="199"/>
      <c r="E40" s="199"/>
      <c r="F40" s="199"/>
      <c r="G40" s="199"/>
      <c r="H40" s="653"/>
      <c r="I40" s="198"/>
      <c r="J40" s="199"/>
      <c r="K40" s="85">
        <v>0</v>
      </c>
    </row>
    <row r="41" spans="1:11" s="159" customFormat="1" ht="13.2" x14ac:dyDescent="0.25">
      <c r="A41" s="143"/>
      <c r="B41" s="743" t="s">
        <v>8</v>
      </c>
      <c r="C41" s="198"/>
      <c r="D41" s="199"/>
      <c r="E41" s="199"/>
      <c r="F41" s="199"/>
      <c r="G41" s="199"/>
      <c r="H41" s="653"/>
      <c r="I41" s="198"/>
      <c r="J41" s="199"/>
      <c r="K41" s="85">
        <v>0</v>
      </c>
    </row>
    <row r="42" spans="1:11" s="159" customFormat="1" ht="13.2" x14ac:dyDescent="0.25">
      <c r="A42" s="143"/>
      <c r="B42" s="743" t="s">
        <v>649</v>
      </c>
      <c r="C42" s="198"/>
      <c r="D42" s="199"/>
      <c r="E42" s="199"/>
      <c r="F42" s="199"/>
      <c r="G42" s="199"/>
      <c r="H42" s="653"/>
      <c r="I42" s="198"/>
      <c r="J42" s="199"/>
      <c r="K42" s="85">
        <v>0</v>
      </c>
    </row>
    <row r="43" spans="1:11" s="159" customFormat="1" ht="13.2" x14ac:dyDescent="0.25">
      <c r="A43" s="143"/>
      <c r="B43" s="743" t="s">
        <v>10</v>
      </c>
      <c r="C43" s="198">
        <f>C42-C41</f>
        <v>0</v>
      </c>
      <c r="D43" s="199">
        <f t="shared" ref="D43" si="37">D42-D41</f>
        <v>0</v>
      </c>
      <c r="E43" s="199">
        <f t="shared" ref="E43" si="38">E42-E41</f>
        <v>0</v>
      </c>
      <c r="F43" s="199">
        <f t="shared" ref="F43" si="39">F42-F41</f>
        <v>0</v>
      </c>
      <c r="G43" s="199">
        <f t="shared" ref="G43" si="40">G42-G41</f>
        <v>0</v>
      </c>
      <c r="H43" s="653">
        <f t="shared" ref="H43" si="41">H42-H41</f>
        <v>0</v>
      </c>
      <c r="I43" s="198"/>
      <c r="J43" s="199"/>
      <c r="K43" s="85">
        <v>0</v>
      </c>
    </row>
    <row r="44" spans="1:11" s="166" customFormat="1" ht="18" customHeight="1" x14ac:dyDescent="0.25">
      <c r="A44" s="165"/>
      <c r="B44" s="186" t="s">
        <v>650</v>
      </c>
      <c r="C44" s="187"/>
      <c r="D44" s="188"/>
      <c r="E44" s="188"/>
      <c r="F44" s="188"/>
      <c r="G44" s="188"/>
      <c r="H44" s="189"/>
      <c r="I44" s="187">
        <f>SUM(I57:I57)</f>
        <v>0</v>
      </c>
      <c r="J44" s="188">
        <f>SUM(J57:J57)</f>
        <v>0</v>
      </c>
      <c r="K44" s="189">
        <f t="shared" si="11"/>
        <v>0</v>
      </c>
    </row>
    <row r="45" spans="1:11" s="159" customFormat="1" ht="13.2" x14ac:dyDescent="0.25">
      <c r="A45" s="143"/>
      <c r="B45" s="183" t="s">
        <v>13</v>
      </c>
      <c r="C45" s="198"/>
      <c r="D45" s="199"/>
      <c r="E45" s="199"/>
      <c r="F45" s="199"/>
      <c r="G45" s="199"/>
      <c r="H45" s="653"/>
      <c r="I45" s="198"/>
      <c r="J45" s="199"/>
      <c r="K45" s="85">
        <v>0</v>
      </c>
    </row>
    <row r="46" spans="1:11" s="159" customFormat="1" ht="13.2" x14ac:dyDescent="0.25">
      <c r="A46" s="143"/>
      <c r="B46" s="743" t="s">
        <v>8</v>
      </c>
      <c r="C46" s="198"/>
      <c r="D46" s="199"/>
      <c r="E46" s="199"/>
      <c r="F46" s="199"/>
      <c r="G46" s="199"/>
      <c r="H46" s="653"/>
      <c r="I46" s="198"/>
      <c r="J46" s="199"/>
      <c r="K46" s="85">
        <v>0</v>
      </c>
    </row>
    <row r="47" spans="1:11" s="159" customFormat="1" ht="13.2" x14ac:dyDescent="0.25">
      <c r="A47" s="143"/>
      <c r="B47" s="743" t="s">
        <v>649</v>
      </c>
      <c r="C47" s="198"/>
      <c r="D47" s="199"/>
      <c r="E47" s="199"/>
      <c r="F47" s="199"/>
      <c r="G47" s="199"/>
      <c r="H47" s="653"/>
      <c r="I47" s="198"/>
      <c r="J47" s="199"/>
      <c r="K47" s="85">
        <v>0</v>
      </c>
    </row>
    <row r="48" spans="1:11" s="159" customFormat="1" ht="13.2" x14ac:dyDescent="0.25">
      <c r="A48" s="143"/>
      <c r="B48" s="743" t="s">
        <v>10</v>
      </c>
      <c r="C48" s="198">
        <f>C47-C46</f>
        <v>0</v>
      </c>
      <c r="D48" s="199">
        <f t="shared" ref="D48" si="42">D47-D46</f>
        <v>0</v>
      </c>
      <c r="E48" s="199">
        <f t="shared" ref="E48" si="43">E47-E46</f>
        <v>0</v>
      </c>
      <c r="F48" s="199">
        <f t="shared" ref="F48" si="44">F47-F46</f>
        <v>0</v>
      </c>
      <c r="G48" s="199">
        <f t="shared" ref="G48" si="45">G47-G46</f>
        <v>0</v>
      </c>
      <c r="H48" s="653">
        <f t="shared" ref="H48" si="46">H47-H46</f>
        <v>0</v>
      </c>
      <c r="I48" s="198"/>
      <c r="J48" s="199"/>
      <c r="K48" s="85">
        <v>0</v>
      </c>
    </row>
    <row r="49" spans="1:11" s="159" customFormat="1" ht="13.2" x14ac:dyDescent="0.25">
      <c r="A49" s="143"/>
      <c r="B49" s="183" t="s">
        <v>14</v>
      </c>
      <c r="C49" s="198"/>
      <c r="D49" s="199"/>
      <c r="E49" s="199"/>
      <c r="F49" s="199"/>
      <c r="G49" s="199"/>
      <c r="H49" s="653"/>
      <c r="I49" s="198"/>
      <c r="J49" s="199"/>
      <c r="K49" s="85">
        <v>0</v>
      </c>
    </row>
    <row r="50" spans="1:11" s="159" customFormat="1" ht="13.2" x14ac:dyDescent="0.25">
      <c r="A50" s="143"/>
      <c r="B50" s="743" t="s">
        <v>8</v>
      </c>
      <c r="C50" s="198"/>
      <c r="D50" s="199"/>
      <c r="E50" s="199"/>
      <c r="F50" s="199"/>
      <c r="G50" s="199"/>
      <c r="H50" s="653"/>
      <c r="I50" s="198"/>
      <c r="J50" s="199"/>
      <c r="K50" s="85">
        <v>0</v>
      </c>
    </row>
    <row r="51" spans="1:11" s="159" customFormat="1" ht="13.2" x14ac:dyDescent="0.25">
      <c r="A51" s="143"/>
      <c r="B51" s="743" t="s">
        <v>649</v>
      </c>
      <c r="C51" s="198"/>
      <c r="D51" s="199"/>
      <c r="E51" s="199"/>
      <c r="F51" s="199"/>
      <c r="G51" s="199"/>
      <c r="H51" s="653"/>
      <c r="I51" s="198"/>
      <c r="J51" s="199"/>
      <c r="K51" s="85">
        <v>0</v>
      </c>
    </row>
    <row r="52" spans="1:11" s="159" customFormat="1" ht="13.2" x14ac:dyDescent="0.25">
      <c r="A52" s="143"/>
      <c r="B52" s="743" t="s">
        <v>10</v>
      </c>
      <c r="C52" s="198">
        <f>C51-C50</f>
        <v>0</v>
      </c>
      <c r="D52" s="199">
        <f t="shared" ref="D52" si="47">D51-D50</f>
        <v>0</v>
      </c>
      <c r="E52" s="199">
        <f t="shared" ref="E52" si="48">E51-E50</f>
        <v>0</v>
      </c>
      <c r="F52" s="199">
        <f t="shared" ref="F52" si="49">F51-F50</f>
        <v>0</v>
      </c>
      <c r="G52" s="199">
        <f t="shared" ref="G52" si="50">G51-G50</f>
        <v>0</v>
      </c>
      <c r="H52" s="653">
        <f t="shared" ref="H52" si="51">H51-H50</f>
        <v>0</v>
      </c>
      <c r="I52" s="198"/>
      <c r="J52" s="199"/>
      <c r="K52" s="85">
        <v>0</v>
      </c>
    </row>
    <row r="53" spans="1:11" s="159" customFormat="1" ht="13.2" x14ac:dyDescent="0.25">
      <c r="A53" s="143"/>
      <c r="B53" s="183" t="s">
        <v>15</v>
      </c>
      <c r="C53" s="198"/>
      <c r="D53" s="199"/>
      <c r="E53" s="199"/>
      <c r="F53" s="199"/>
      <c r="G53" s="199"/>
      <c r="H53" s="653"/>
      <c r="I53" s="198"/>
      <c r="J53" s="199"/>
      <c r="K53" s="85">
        <v>0</v>
      </c>
    </row>
    <row r="54" spans="1:11" s="159" customFormat="1" ht="13.2" x14ac:dyDescent="0.25">
      <c r="A54" s="143"/>
      <c r="B54" s="743" t="s">
        <v>8</v>
      </c>
      <c r="C54" s="198"/>
      <c r="D54" s="199"/>
      <c r="E54" s="199"/>
      <c r="F54" s="199"/>
      <c r="G54" s="199"/>
      <c r="H54" s="653"/>
      <c r="I54" s="198"/>
      <c r="J54" s="199"/>
      <c r="K54" s="85">
        <v>0</v>
      </c>
    </row>
    <row r="55" spans="1:11" s="159" customFormat="1" ht="13.2" x14ac:dyDescent="0.25">
      <c r="A55" s="143"/>
      <c r="B55" s="743" t="s">
        <v>649</v>
      </c>
      <c r="C55" s="198"/>
      <c r="D55" s="199"/>
      <c r="E55" s="199"/>
      <c r="F55" s="199"/>
      <c r="G55" s="199"/>
      <c r="H55" s="653"/>
      <c r="I55" s="198"/>
      <c r="J55" s="199"/>
      <c r="K55" s="85">
        <v>0</v>
      </c>
    </row>
    <row r="56" spans="1:11" s="159" customFormat="1" ht="13.2" x14ac:dyDescent="0.25">
      <c r="A56" s="143"/>
      <c r="B56" s="743" t="s">
        <v>10</v>
      </c>
      <c r="C56" s="198">
        <f>C55-C54</f>
        <v>0</v>
      </c>
      <c r="D56" s="199">
        <f t="shared" ref="D56" si="52">D55-D54</f>
        <v>0</v>
      </c>
      <c r="E56" s="199">
        <f t="shared" ref="E56" si="53">E55-E54</f>
        <v>0</v>
      </c>
      <c r="F56" s="199">
        <f t="shared" ref="F56" si="54">F55-F54</f>
        <v>0</v>
      </c>
      <c r="G56" s="199">
        <f t="shared" ref="G56" si="55">G55-G54</f>
        <v>0</v>
      </c>
      <c r="H56" s="653">
        <f t="shared" ref="H56" si="56">H55-H54</f>
        <v>0</v>
      </c>
      <c r="I56" s="198"/>
      <c r="J56" s="199"/>
      <c r="K56" s="85">
        <v>0</v>
      </c>
    </row>
    <row r="57" spans="1:11" s="159" customFormat="1" ht="13.8" thickBot="1" x14ac:dyDescent="0.3">
      <c r="A57" s="143"/>
      <c r="B57" s="185"/>
      <c r="C57" s="200"/>
      <c r="D57" s="201"/>
      <c r="E57" s="201"/>
      <c r="F57" s="201"/>
      <c r="G57" s="201"/>
      <c r="H57" s="744"/>
      <c r="I57" s="198"/>
      <c r="J57" s="199"/>
      <c r="K57" s="85"/>
    </row>
  </sheetData>
  <mergeCells count="1">
    <mergeCell ref="B2:H2"/>
  </mergeCells>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4"/>
  <sheetViews>
    <sheetView showGridLines="0" showRowColHeaders="0" workbookViewId="0">
      <selection activeCell="G6" sqref="G6"/>
    </sheetView>
  </sheetViews>
  <sheetFormatPr defaultRowHeight="44.4" x14ac:dyDescent="0.7"/>
  <cols>
    <col min="1" max="1" width="9.109375" customWidth="1"/>
    <col min="7" max="7" width="14.5546875" style="643" customWidth="1"/>
  </cols>
  <sheetData>
    <row r="1" spans="1:7" ht="150" customHeight="1" x14ac:dyDescent="0.7">
      <c r="A1" s="641" t="s">
        <v>0</v>
      </c>
    </row>
    <row r="2" spans="1:7" x14ac:dyDescent="0.7">
      <c r="G2" s="642" t="s">
        <v>1</v>
      </c>
    </row>
    <row r="4" spans="1:7" x14ac:dyDescent="0.7">
      <c r="G4" s="642" t="s">
        <v>2</v>
      </c>
    </row>
  </sheetData>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44"/>
  <sheetViews>
    <sheetView showGridLines="0" showRowColHeaders="0" showZeros="0" zoomScaleNormal="100" workbookViewId="0">
      <selection activeCell="B2" sqref="B2:K2"/>
    </sheetView>
  </sheetViews>
  <sheetFormatPr defaultColWidth="9.109375" defaultRowHeight="10.199999999999999" x14ac:dyDescent="0.2"/>
  <cols>
    <col min="1" max="1" width="2.6640625" style="174" customWidth="1"/>
    <col min="2" max="2" width="42.6640625" style="203" customWidth="1"/>
    <col min="3" max="11" width="12.6640625" style="203" customWidth="1"/>
    <col min="12" max="14" width="11.6640625" style="203" hidden="1" customWidth="1"/>
    <col min="15" max="15" width="2.6640625" style="203" customWidth="1"/>
    <col min="16" max="16384" width="9.109375" style="203"/>
  </cols>
  <sheetData>
    <row r="1" spans="1:14" s="174" customFormat="1" x14ac:dyDescent="0.2">
      <c r="K1" s="719" t="str">
        <f>Intro!A20</f>
        <v>Versie 3/4/2018</v>
      </c>
    </row>
    <row r="2" spans="1:14" s="211" customFormat="1" ht="17.399999999999999" x14ac:dyDescent="0.3">
      <c r="A2" s="210"/>
      <c r="B2" s="1309" t="s">
        <v>641</v>
      </c>
      <c r="C2" s="1309"/>
      <c r="D2" s="1309"/>
      <c r="E2" s="1309"/>
      <c r="F2" s="1309"/>
      <c r="G2" s="1309"/>
      <c r="H2" s="1309"/>
      <c r="I2" s="1309"/>
      <c r="J2" s="1309"/>
      <c r="K2" s="1309"/>
    </row>
    <row r="3" spans="1:14" s="174" customFormat="1" ht="10.8" thickBot="1" x14ac:dyDescent="0.25"/>
    <row r="4" spans="1:14" s="367" customFormat="1" ht="15" customHeight="1" x14ac:dyDescent="0.25">
      <c r="B4" s="1312"/>
      <c r="C4" s="368"/>
      <c r="D4" s="369" t="s">
        <v>5</v>
      </c>
      <c r="E4" s="370"/>
      <c r="F4" s="368"/>
      <c r="G4" s="369" t="s">
        <v>6</v>
      </c>
      <c r="H4" s="370"/>
      <c r="I4" s="368"/>
      <c r="J4" s="369" t="s">
        <v>7</v>
      </c>
      <c r="K4" s="370"/>
      <c r="L4" s="368"/>
      <c r="M4" s="369" t="s">
        <v>79</v>
      </c>
      <c r="N4" s="370"/>
    </row>
    <row r="5" spans="1:14" s="175" customFormat="1" ht="15" customHeight="1" thickBot="1" x14ac:dyDescent="0.3">
      <c r="B5" s="1313"/>
      <c r="C5" s="176" t="s">
        <v>8</v>
      </c>
      <c r="D5" s="177" t="s">
        <v>9</v>
      </c>
      <c r="E5" s="178" t="s">
        <v>10</v>
      </c>
      <c r="F5" s="176" t="s">
        <v>8</v>
      </c>
      <c r="G5" s="177" t="s">
        <v>9</v>
      </c>
      <c r="H5" s="178" t="s">
        <v>10</v>
      </c>
      <c r="I5" s="176" t="s">
        <v>8</v>
      </c>
      <c r="J5" s="177" t="s">
        <v>9</v>
      </c>
      <c r="K5" s="178" t="s">
        <v>10</v>
      </c>
      <c r="L5" s="176" t="s">
        <v>8</v>
      </c>
      <c r="M5" s="177" t="s">
        <v>9</v>
      </c>
      <c r="N5" s="178" t="s">
        <v>10</v>
      </c>
    </row>
    <row r="6" spans="1:14" s="166" customFormat="1" ht="18" customHeight="1" x14ac:dyDescent="0.25">
      <c r="A6" s="165"/>
      <c r="B6" s="238" t="s">
        <v>264</v>
      </c>
      <c r="C6" s="179">
        <f>SUM(C7:C9)</f>
        <v>0</v>
      </c>
      <c r="D6" s="180">
        <f>SUM(D7:D9)</f>
        <v>0</v>
      </c>
      <c r="E6" s="181">
        <f>D6-C6</f>
        <v>0</v>
      </c>
      <c r="F6" s="179">
        <f>SUM(F7:F9)</f>
        <v>0</v>
      </c>
      <c r="G6" s="180">
        <f>SUM(G7:G9)</f>
        <v>0</v>
      </c>
      <c r="H6" s="181">
        <f>G6-F6</f>
        <v>0</v>
      </c>
      <c r="I6" s="179">
        <f>SUM(I7:I9)</f>
        <v>0</v>
      </c>
      <c r="J6" s="180">
        <f>SUM(J7:J9)</f>
        <v>0</v>
      </c>
      <c r="K6" s="181">
        <f>J6-I6</f>
        <v>0</v>
      </c>
      <c r="L6" s="179">
        <f>SUM(L7:L9)</f>
        <v>0</v>
      </c>
      <c r="M6" s="180">
        <f>SUM(M7:M9)</f>
        <v>0</v>
      </c>
      <c r="N6" s="181">
        <f>M6-L6</f>
        <v>0</v>
      </c>
    </row>
    <row r="7" spans="1:14" s="159" customFormat="1" ht="13.2" x14ac:dyDescent="0.25">
      <c r="A7" s="143"/>
      <c r="B7" s="183" t="s">
        <v>13</v>
      </c>
      <c r="C7" s="198"/>
      <c r="D7" s="199"/>
      <c r="E7" s="85">
        <f>D7-C7</f>
        <v>0</v>
      </c>
      <c r="F7" s="198"/>
      <c r="G7" s="199"/>
      <c r="H7" s="85">
        <f>G7-F7</f>
        <v>0</v>
      </c>
      <c r="I7" s="198"/>
      <c r="J7" s="199"/>
      <c r="K7" s="85">
        <f>J7-I7</f>
        <v>0</v>
      </c>
      <c r="L7" s="198"/>
      <c r="M7" s="199"/>
      <c r="N7" s="85">
        <v>0</v>
      </c>
    </row>
    <row r="8" spans="1:14" s="159" customFormat="1" ht="13.2" x14ac:dyDescent="0.25">
      <c r="A8" s="143"/>
      <c r="B8" s="183" t="s">
        <v>14</v>
      </c>
      <c r="C8" s="198"/>
      <c r="D8" s="199"/>
      <c r="E8" s="85">
        <f>D8-C8</f>
        <v>0</v>
      </c>
      <c r="F8" s="198"/>
      <c r="G8" s="199"/>
      <c r="H8" s="85">
        <f>G8-F8</f>
        <v>0</v>
      </c>
      <c r="I8" s="198"/>
      <c r="J8" s="199"/>
      <c r="K8" s="85">
        <f>J8-I8</f>
        <v>0</v>
      </c>
      <c r="L8" s="198"/>
      <c r="M8" s="199"/>
      <c r="N8" s="85">
        <v>0</v>
      </c>
    </row>
    <row r="9" spans="1:14" s="159" customFormat="1" ht="13.2" x14ac:dyDescent="0.25">
      <c r="A9" s="143"/>
      <c r="B9" s="183" t="s">
        <v>15</v>
      </c>
      <c r="C9" s="198"/>
      <c r="D9" s="199"/>
      <c r="E9" s="85">
        <f>D9-C9</f>
        <v>0</v>
      </c>
      <c r="F9" s="198"/>
      <c r="G9" s="199"/>
      <c r="H9" s="85">
        <f>G9-F9</f>
        <v>0</v>
      </c>
      <c r="I9" s="198"/>
      <c r="J9" s="199"/>
      <c r="K9" s="85">
        <f>J9-I9</f>
        <v>0</v>
      </c>
      <c r="L9" s="198"/>
      <c r="M9" s="199"/>
      <c r="N9" s="85">
        <v>0</v>
      </c>
    </row>
    <row r="10" spans="1:14" s="166" customFormat="1" ht="18" customHeight="1" x14ac:dyDescent="0.25">
      <c r="A10" s="165"/>
      <c r="B10" s="186" t="s">
        <v>278</v>
      </c>
      <c r="C10" s="187">
        <f>SUM(C11:C13)</f>
        <v>0</v>
      </c>
      <c r="D10" s="188">
        <f>SUM(D11:D13)</f>
        <v>0</v>
      </c>
      <c r="E10" s="189">
        <f t="shared" ref="E10:E18" si="0">D10-C10</f>
        <v>0</v>
      </c>
      <c r="F10" s="187">
        <f>SUM(F11:F13)</f>
        <v>0</v>
      </c>
      <c r="G10" s="188">
        <f>SUM(G11:G13)</f>
        <v>0</v>
      </c>
      <c r="H10" s="189">
        <f t="shared" ref="H10:H18" si="1">G10-F10</f>
        <v>0</v>
      </c>
      <c r="I10" s="187">
        <f>SUM(I11:I13)</f>
        <v>0</v>
      </c>
      <c r="J10" s="188">
        <f>SUM(J11:J13)</f>
        <v>0</v>
      </c>
      <c r="K10" s="189">
        <f t="shared" ref="K10:K18" si="2">J10-I10</f>
        <v>0</v>
      </c>
      <c r="L10" s="187">
        <f>SUM(L11:L13)</f>
        <v>0</v>
      </c>
      <c r="M10" s="188">
        <f>SUM(M11:M13)</f>
        <v>0</v>
      </c>
      <c r="N10" s="189">
        <f t="shared" ref="N10:N18" si="3">M10-L10</f>
        <v>0</v>
      </c>
    </row>
    <row r="11" spans="1:14" s="159" customFormat="1" ht="13.2" x14ac:dyDescent="0.25">
      <c r="A11" s="143"/>
      <c r="B11" s="183" t="s">
        <v>13</v>
      </c>
      <c r="C11" s="198"/>
      <c r="D11" s="199"/>
      <c r="E11" s="85">
        <f>D11-C11</f>
        <v>0</v>
      </c>
      <c r="F11" s="198"/>
      <c r="G11" s="199"/>
      <c r="H11" s="85">
        <f>G11-F11</f>
        <v>0</v>
      </c>
      <c r="I11" s="198"/>
      <c r="J11" s="199"/>
      <c r="K11" s="85">
        <f>J11-I11</f>
        <v>0</v>
      </c>
      <c r="L11" s="198"/>
      <c r="M11" s="199"/>
      <c r="N11" s="85">
        <v>0</v>
      </c>
    </row>
    <row r="12" spans="1:14" s="159" customFormat="1" ht="13.2" x14ac:dyDescent="0.25">
      <c r="A12" s="143"/>
      <c r="B12" s="183" t="s">
        <v>14</v>
      </c>
      <c r="C12" s="198"/>
      <c r="D12" s="199"/>
      <c r="E12" s="85">
        <f>D12-C12</f>
        <v>0</v>
      </c>
      <c r="F12" s="198"/>
      <c r="G12" s="199"/>
      <c r="H12" s="85">
        <f>G12-F12</f>
        <v>0</v>
      </c>
      <c r="I12" s="198"/>
      <c r="J12" s="199"/>
      <c r="K12" s="85">
        <f>J12-I12</f>
        <v>0</v>
      </c>
      <c r="L12" s="198"/>
      <c r="M12" s="199"/>
      <c r="N12" s="85">
        <v>0</v>
      </c>
    </row>
    <row r="13" spans="1:14" s="159" customFormat="1" ht="13.2" x14ac:dyDescent="0.25">
      <c r="A13" s="143"/>
      <c r="B13" s="183" t="s">
        <v>15</v>
      </c>
      <c r="C13" s="198"/>
      <c r="D13" s="199"/>
      <c r="E13" s="85">
        <f>D13-C13</f>
        <v>0</v>
      </c>
      <c r="F13" s="198"/>
      <c r="G13" s="199"/>
      <c r="H13" s="85">
        <f>G13-F13</f>
        <v>0</v>
      </c>
      <c r="I13" s="198"/>
      <c r="J13" s="199"/>
      <c r="K13" s="85">
        <f>J13-I13</f>
        <v>0</v>
      </c>
      <c r="L13" s="198"/>
      <c r="M13" s="199"/>
      <c r="N13" s="85">
        <v>0</v>
      </c>
    </row>
    <row r="14" spans="1:14" s="166" customFormat="1" ht="18" customHeight="1" x14ac:dyDescent="0.25">
      <c r="A14" s="165"/>
      <c r="B14" s="186" t="s">
        <v>279</v>
      </c>
      <c r="C14" s="187">
        <f>SUM(C15:C17)</f>
        <v>0</v>
      </c>
      <c r="D14" s="188">
        <f>SUM(D15:D17)</f>
        <v>0</v>
      </c>
      <c r="E14" s="189">
        <f t="shared" si="0"/>
        <v>0</v>
      </c>
      <c r="F14" s="187">
        <f>SUM(F15:F17)</f>
        <v>0</v>
      </c>
      <c r="G14" s="188">
        <f>SUM(G15:G17)</f>
        <v>0</v>
      </c>
      <c r="H14" s="189">
        <f t="shared" si="1"/>
        <v>0</v>
      </c>
      <c r="I14" s="187">
        <f>SUM(I15:I17)</f>
        <v>0</v>
      </c>
      <c r="J14" s="188">
        <f>SUM(J15:J17)</f>
        <v>0</v>
      </c>
      <c r="K14" s="189">
        <f t="shared" si="2"/>
        <v>0</v>
      </c>
      <c r="L14" s="187">
        <f>SUM(L15:L17)</f>
        <v>0</v>
      </c>
      <c r="M14" s="188">
        <f>SUM(M15:M17)</f>
        <v>0</v>
      </c>
      <c r="N14" s="189">
        <f t="shared" si="3"/>
        <v>0</v>
      </c>
    </row>
    <row r="15" spans="1:14" s="159" customFormat="1" ht="13.2" x14ac:dyDescent="0.25">
      <c r="A15" s="143"/>
      <c r="B15" s="183" t="s">
        <v>13</v>
      </c>
      <c r="C15" s="198"/>
      <c r="D15" s="199"/>
      <c r="E15" s="85">
        <f>D15-C15</f>
        <v>0</v>
      </c>
      <c r="F15" s="198"/>
      <c r="G15" s="199"/>
      <c r="H15" s="85">
        <f>G15-F15</f>
        <v>0</v>
      </c>
      <c r="I15" s="198"/>
      <c r="J15" s="199"/>
      <c r="K15" s="85">
        <f>J15-I15</f>
        <v>0</v>
      </c>
      <c r="L15" s="198"/>
      <c r="M15" s="199"/>
      <c r="N15" s="85">
        <v>0</v>
      </c>
    </row>
    <row r="16" spans="1:14" s="159" customFormat="1" ht="13.2" x14ac:dyDescent="0.25">
      <c r="A16" s="143"/>
      <c r="B16" s="183" t="s">
        <v>14</v>
      </c>
      <c r="C16" s="198"/>
      <c r="D16" s="199"/>
      <c r="E16" s="85">
        <f>D16-C16</f>
        <v>0</v>
      </c>
      <c r="F16" s="198"/>
      <c r="G16" s="199"/>
      <c r="H16" s="85">
        <f>G16-F16</f>
        <v>0</v>
      </c>
      <c r="I16" s="198"/>
      <c r="J16" s="199"/>
      <c r="K16" s="85">
        <f>J16-I16</f>
        <v>0</v>
      </c>
      <c r="L16" s="198"/>
      <c r="M16" s="199"/>
      <c r="N16" s="85">
        <v>0</v>
      </c>
    </row>
    <row r="17" spans="1:14" s="159" customFormat="1" ht="13.2" x14ac:dyDescent="0.25">
      <c r="A17" s="143"/>
      <c r="B17" s="183" t="s">
        <v>15</v>
      </c>
      <c r="C17" s="198"/>
      <c r="D17" s="199"/>
      <c r="E17" s="85">
        <f>D17-C17</f>
        <v>0</v>
      </c>
      <c r="F17" s="198"/>
      <c r="G17" s="199"/>
      <c r="H17" s="85">
        <f>G17-F17</f>
        <v>0</v>
      </c>
      <c r="I17" s="198"/>
      <c r="J17" s="199"/>
      <c r="K17" s="85">
        <f>J17-I17</f>
        <v>0</v>
      </c>
      <c r="L17" s="198"/>
      <c r="M17" s="199"/>
      <c r="N17" s="85">
        <v>0</v>
      </c>
    </row>
    <row r="18" spans="1:14" s="166" customFormat="1" ht="18" customHeight="1" x14ac:dyDescent="0.25">
      <c r="A18" s="165"/>
      <c r="B18" s="186" t="s">
        <v>280</v>
      </c>
      <c r="C18" s="187">
        <f>SUM(C19:C21)</f>
        <v>0</v>
      </c>
      <c r="D18" s="188">
        <f>SUM(D19:D21)</f>
        <v>0</v>
      </c>
      <c r="E18" s="189">
        <f t="shared" si="0"/>
        <v>0</v>
      </c>
      <c r="F18" s="187">
        <f>SUM(F19:F21)</f>
        <v>0</v>
      </c>
      <c r="G18" s="188">
        <f>SUM(G19:G21)</f>
        <v>0</v>
      </c>
      <c r="H18" s="189">
        <f t="shared" si="1"/>
        <v>0</v>
      </c>
      <c r="I18" s="187">
        <f>SUM(I19:I21)</f>
        <v>0</v>
      </c>
      <c r="J18" s="188">
        <f>SUM(J19:J21)</f>
        <v>0</v>
      </c>
      <c r="K18" s="189">
        <f t="shared" si="2"/>
        <v>0</v>
      </c>
      <c r="L18" s="187">
        <f>SUM(L19:L21)</f>
        <v>0</v>
      </c>
      <c r="M18" s="188">
        <f>SUM(M19:M21)</f>
        <v>0</v>
      </c>
      <c r="N18" s="189">
        <f t="shared" si="3"/>
        <v>0</v>
      </c>
    </row>
    <row r="19" spans="1:14" s="159" customFormat="1" ht="13.2" x14ac:dyDescent="0.25">
      <c r="A19" s="143"/>
      <c r="B19" s="183" t="s">
        <v>13</v>
      </c>
      <c r="C19" s="198"/>
      <c r="D19" s="199"/>
      <c r="E19" s="85">
        <f>D19-C19</f>
        <v>0</v>
      </c>
      <c r="F19" s="198"/>
      <c r="G19" s="199"/>
      <c r="H19" s="85">
        <f>G19-F19</f>
        <v>0</v>
      </c>
      <c r="I19" s="198"/>
      <c r="J19" s="199"/>
      <c r="K19" s="85">
        <f>J19-I19</f>
        <v>0</v>
      </c>
      <c r="L19" s="198"/>
      <c r="M19" s="199"/>
      <c r="N19" s="85">
        <v>0</v>
      </c>
    </row>
    <row r="20" spans="1:14" s="159" customFormat="1" ht="13.2" x14ac:dyDescent="0.25">
      <c r="A20" s="143"/>
      <c r="B20" s="183" t="s">
        <v>14</v>
      </c>
      <c r="C20" s="198"/>
      <c r="D20" s="199"/>
      <c r="E20" s="85">
        <f>D20-C20</f>
        <v>0</v>
      </c>
      <c r="F20" s="198"/>
      <c r="G20" s="199"/>
      <c r="H20" s="85">
        <f>G20-F20</f>
        <v>0</v>
      </c>
      <c r="I20" s="198"/>
      <c r="J20" s="199"/>
      <c r="K20" s="85">
        <f>J20-I20</f>
        <v>0</v>
      </c>
      <c r="L20" s="198"/>
      <c r="M20" s="199"/>
      <c r="N20" s="85">
        <v>0</v>
      </c>
    </row>
    <row r="21" spans="1:14" s="159" customFormat="1" ht="13.8" thickBot="1" x14ac:dyDescent="0.3">
      <c r="A21" s="143"/>
      <c r="B21" s="185" t="s">
        <v>15</v>
      </c>
      <c r="C21" s="200"/>
      <c r="D21" s="201"/>
      <c r="E21" s="202">
        <f>D21-C21</f>
        <v>0</v>
      </c>
      <c r="F21" s="200"/>
      <c r="G21" s="201"/>
      <c r="H21" s="202">
        <f>G21-F21</f>
        <v>0</v>
      </c>
      <c r="I21" s="200"/>
      <c r="J21" s="201"/>
      <c r="K21" s="202">
        <f>J21-I21</f>
        <v>0</v>
      </c>
      <c r="L21" s="198"/>
      <c r="M21" s="199"/>
      <c r="N21" s="85">
        <v>0</v>
      </c>
    </row>
    <row r="24" spans="1:14" s="353" customFormat="1" ht="4.2" x14ac:dyDescent="0.15"/>
    <row r="25" spans="1:14" s="211" customFormat="1" ht="17.399999999999999" x14ac:dyDescent="0.3">
      <c r="A25" s="210"/>
      <c r="B25" s="726"/>
    </row>
    <row r="26" spans="1:14" s="174" customFormat="1" ht="10.8" thickBot="1" x14ac:dyDescent="0.25">
      <c r="B26" s="385"/>
    </row>
    <row r="27" spans="1:14" s="367" customFormat="1" ht="15" customHeight="1" x14ac:dyDescent="0.25">
      <c r="B27" s="1312"/>
      <c r="C27" s="368"/>
      <c r="D27" s="369" t="s">
        <v>24</v>
      </c>
      <c r="E27" s="370"/>
      <c r="F27" s="368"/>
      <c r="G27" s="369" t="s">
        <v>25</v>
      </c>
      <c r="H27" s="370"/>
      <c r="I27" s="368"/>
      <c r="J27" s="369" t="s">
        <v>26</v>
      </c>
      <c r="K27" s="370"/>
      <c r="L27" s="368"/>
      <c r="M27" s="369" t="s">
        <v>79</v>
      </c>
      <c r="N27" s="370"/>
    </row>
    <row r="28" spans="1:14" s="175" customFormat="1" ht="15" customHeight="1" thickBot="1" x14ac:dyDescent="0.3">
      <c r="B28" s="1313"/>
      <c r="C28" s="176" t="s">
        <v>8</v>
      </c>
      <c r="D28" s="177" t="s">
        <v>9</v>
      </c>
      <c r="E28" s="178" t="s">
        <v>10</v>
      </c>
      <c r="F28" s="176" t="s">
        <v>8</v>
      </c>
      <c r="G28" s="177" t="s">
        <v>9</v>
      </c>
      <c r="H28" s="178" t="s">
        <v>10</v>
      </c>
      <c r="I28" s="176" t="s">
        <v>8</v>
      </c>
      <c r="J28" s="177" t="s">
        <v>9</v>
      </c>
      <c r="K28" s="178" t="s">
        <v>10</v>
      </c>
      <c r="L28" s="176" t="s">
        <v>8</v>
      </c>
      <c r="M28" s="177" t="s">
        <v>9</v>
      </c>
      <c r="N28" s="178" t="s">
        <v>10</v>
      </c>
    </row>
    <row r="29" spans="1:14" s="166" customFormat="1" ht="18" customHeight="1" x14ac:dyDescent="0.25">
      <c r="A29" s="165"/>
      <c r="B29" s="238" t="s">
        <v>264</v>
      </c>
      <c r="C29" s="179">
        <f>SUM(C30:C32)</f>
        <v>0</v>
      </c>
      <c r="D29" s="180">
        <f>SUM(D30:D32)</f>
        <v>0</v>
      </c>
      <c r="E29" s="181">
        <f>D29-C29</f>
        <v>0</v>
      </c>
      <c r="F29" s="179">
        <f>SUM(F30:F32)</f>
        <v>0</v>
      </c>
      <c r="G29" s="180">
        <f>SUM(G30:G32)</f>
        <v>0</v>
      </c>
      <c r="H29" s="181">
        <f>G29-F29</f>
        <v>0</v>
      </c>
      <c r="I29" s="179">
        <f>SUM(I30:I32)</f>
        <v>0</v>
      </c>
      <c r="J29" s="180">
        <f>SUM(J30:J32)</f>
        <v>0</v>
      </c>
      <c r="K29" s="181">
        <f>J29-I29</f>
        <v>0</v>
      </c>
      <c r="L29" s="179">
        <f>SUM(L30:L32)</f>
        <v>0</v>
      </c>
      <c r="M29" s="180">
        <f>SUM(M30:M32)</f>
        <v>0</v>
      </c>
      <c r="N29" s="181">
        <f>M29-L29</f>
        <v>0</v>
      </c>
    </row>
    <row r="30" spans="1:14" s="159" customFormat="1" ht="13.2" x14ac:dyDescent="0.25">
      <c r="A30" s="143"/>
      <c r="B30" s="183" t="s">
        <v>13</v>
      </c>
      <c r="C30" s="198"/>
      <c r="D30" s="199"/>
      <c r="E30" s="85">
        <f>D30-C30</f>
        <v>0</v>
      </c>
      <c r="F30" s="198"/>
      <c r="G30" s="199"/>
      <c r="H30" s="85">
        <f>G30-F30</f>
        <v>0</v>
      </c>
      <c r="I30" s="198"/>
      <c r="J30" s="199"/>
      <c r="K30" s="85">
        <f>J30-I30</f>
        <v>0</v>
      </c>
      <c r="L30" s="198"/>
      <c r="M30" s="199"/>
      <c r="N30" s="85">
        <v>0</v>
      </c>
    </row>
    <row r="31" spans="1:14" s="159" customFormat="1" ht="13.2" x14ac:dyDescent="0.25">
      <c r="A31" s="143"/>
      <c r="B31" s="183" t="s">
        <v>14</v>
      </c>
      <c r="C31" s="198"/>
      <c r="D31" s="199"/>
      <c r="E31" s="85">
        <f>D31-C31</f>
        <v>0</v>
      </c>
      <c r="F31" s="198"/>
      <c r="G31" s="199"/>
      <c r="H31" s="85">
        <f>G31-F31</f>
        <v>0</v>
      </c>
      <c r="I31" s="198"/>
      <c r="J31" s="199"/>
      <c r="K31" s="85">
        <f>J31-I31</f>
        <v>0</v>
      </c>
      <c r="L31" s="198"/>
      <c r="M31" s="199"/>
      <c r="N31" s="85">
        <v>0</v>
      </c>
    </row>
    <row r="32" spans="1:14" s="159" customFormat="1" ht="13.2" x14ac:dyDescent="0.25">
      <c r="A32" s="143"/>
      <c r="B32" s="183" t="s">
        <v>15</v>
      </c>
      <c r="C32" s="198"/>
      <c r="D32" s="199"/>
      <c r="E32" s="85">
        <f>D32-C32</f>
        <v>0</v>
      </c>
      <c r="F32" s="198"/>
      <c r="G32" s="199"/>
      <c r="H32" s="85">
        <f>G32-F32</f>
        <v>0</v>
      </c>
      <c r="I32" s="198"/>
      <c r="J32" s="199"/>
      <c r="K32" s="85">
        <f>J32-I32</f>
        <v>0</v>
      </c>
      <c r="L32" s="198"/>
      <c r="M32" s="199"/>
      <c r="N32" s="85">
        <v>0</v>
      </c>
    </row>
    <row r="33" spans="1:14" s="166" customFormat="1" ht="18" customHeight="1" x14ac:dyDescent="0.25">
      <c r="A33" s="165"/>
      <c r="B33" s="186" t="s">
        <v>278</v>
      </c>
      <c r="C33" s="187">
        <f>SUM(C34:C36)</f>
        <v>0</v>
      </c>
      <c r="D33" s="188">
        <f>SUM(D34:D36)</f>
        <v>0</v>
      </c>
      <c r="E33" s="189">
        <f t="shared" ref="E33:E41" si="4">D33-C33</f>
        <v>0</v>
      </c>
      <c r="F33" s="187">
        <f>SUM(F34:F36)</f>
        <v>0</v>
      </c>
      <c r="G33" s="188">
        <f>SUM(G34:G36)</f>
        <v>0</v>
      </c>
      <c r="H33" s="189">
        <f t="shared" ref="H33:H41" si="5">G33-F33</f>
        <v>0</v>
      </c>
      <c r="I33" s="187">
        <f>SUM(I34:I36)</f>
        <v>0</v>
      </c>
      <c r="J33" s="188">
        <f>SUM(J34:J36)</f>
        <v>0</v>
      </c>
      <c r="K33" s="189">
        <f t="shared" ref="K33:K41" si="6">J33-I33</f>
        <v>0</v>
      </c>
      <c r="L33" s="187">
        <f>SUM(L34:L36)</f>
        <v>0</v>
      </c>
      <c r="M33" s="188">
        <f>SUM(M34:M36)</f>
        <v>0</v>
      </c>
      <c r="N33" s="189">
        <f t="shared" ref="N33:N41" si="7">M33-L33</f>
        <v>0</v>
      </c>
    </row>
    <row r="34" spans="1:14" s="159" customFormat="1" ht="13.2" x14ac:dyDescent="0.25">
      <c r="A34" s="143"/>
      <c r="B34" s="183" t="s">
        <v>13</v>
      </c>
      <c r="C34" s="198"/>
      <c r="D34" s="199"/>
      <c r="E34" s="85">
        <f>D34-C34</f>
        <v>0</v>
      </c>
      <c r="F34" s="198"/>
      <c r="G34" s="199"/>
      <c r="H34" s="85">
        <f>G34-F34</f>
        <v>0</v>
      </c>
      <c r="I34" s="198"/>
      <c r="J34" s="199"/>
      <c r="K34" s="85">
        <f>J34-I34</f>
        <v>0</v>
      </c>
      <c r="L34" s="198"/>
      <c r="M34" s="199"/>
      <c r="N34" s="85">
        <v>0</v>
      </c>
    </row>
    <row r="35" spans="1:14" s="159" customFormat="1" ht="13.2" x14ac:dyDescent="0.25">
      <c r="A35" s="143"/>
      <c r="B35" s="183" t="s">
        <v>14</v>
      </c>
      <c r="C35" s="198"/>
      <c r="D35" s="199"/>
      <c r="E35" s="85">
        <f>D35-C35</f>
        <v>0</v>
      </c>
      <c r="F35" s="198"/>
      <c r="G35" s="199"/>
      <c r="H35" s="85">
        <f>G35-F35</f>
        <v>0</v>
      </c>
      <c r="I35" s="198"/>
      <c r="J35" s="199"/>
      <c r="K35" s="85">
        <f>J35-I35</f>
        <v>0</v>
      </c>
      <c r="L35" s="198"/>
      <c r="M35" s="199"/>
      <c r="N35" s="85">
        <v>0</v>
      </c>
    </row>
    <row r="36" spans="1:14" s="159" customFormat="1" ht="13.2" x14ac:dyDescent="0.25">
      <c r="A36" s="143"/>
      <c r="B36" s="183" t="s">
        <v>15</v>
      </c>
      <c r="C36" s="198"/>
      <c r="D36" s="199"/>
      <c r="E36" s="85">
        <f>D36-C36</f>
        <v>0</v>
      </c>
      <c r="F36" s="198"/>
      <c r="G36" s="199"/>
      <c r="H36" s="85">
        <f>G36-F36</f>
        <v>0</v>
      </c>
      <c r="I36" s="198"/>
      <c r="J36" s="199"/>
      <c r="K36" s="85">
        <f>J36-I36</f>
        <v>0</v>
      </c>
      <c r="L36" s="198"/>
      <c r="M36" s="199"/>
      <c r="N36" s="85">
        <v>0</v>
      </c>
    </row>
    <row r="37" spans="1:14" s="166" customFormat="1" ht="18" customHeight="1" x14ac:dyDescent="0.25">
      <c r="A37" s="165"/>
      <c r="B37" s="186" t="s">
        <v>279</v>
      </c>
      <c r="C37" s="187">
        <f>SUM(C38:C40)</f>
        <v>0</v>
      </c>
      <c r="D37" s="188">
        <f>SUM(D38:D40)</f>
        <v>0</v>
      </c>
      <c r="E37" s="189">
        <f t="shared" si="4"/>
        <v>0</v>
      </c>
      <c r="F37" s="187">
        <f>SUM(F38:F40)</f>
        <v>0</v>
      </c>
      <c r="G37" s="188">
        <f>SUM(G38:G40)</f>
        <v>0</v>
      </c>
      <c r="H37" s="189">
        <f t="shared" si="5"/>
        <v>0</v>
      </c>
      <c r="I37" s="187">
        <f>SUM(I38:I40)</f>
        <v>0</v>
      </c>
      <c r="J37" s="188">
        <f>SUM(J38:J40)</f>
        <v>0</v>
      </c>
      <c r="K37" s="189">
        <f t="shared" si="6"/>
        <v>0</v>
      </c>
      <c r="L37" s="187">
        <f>SUM(L38:L40)</f>
        <v>0</v>
      </c>
      <c r="M37" s="188">
        <f>SUM(M38:M40)</f>
        <v>0</v>
      </c>
      <c r="N37" s="189">
        <f t="shared" si="7"/>
        <v>0</v>
      </c>
    </row>
    <row r="38" spans="1:14" s="159" customFormat="1" ht="13.2" x14ac:dyDescent="0.25">
      <c r="A38" s="143"/>
      <c r="B38" s="183" t="s">
        <v>13</v>
      </c>
      <c r="C38" s="198"/>
      <c r="D38" s="199"/>
      <c r="E38" s="85">
        <f>D38-C38</f>
        <v>0</v>
      </c>
      <c r="F38" s="198"/>
      <c r="G38" s="199"/>
      <c r="H38" s="85">
        <f>G38-F38</f>
        <v>0</v>
      </c>
      <c r="I38" s="198"/>
      <c r="J38" s="199"/>
      <c r="K38" s="85">
        <f>J38-I38</f>
        <v>0</v>
      </c>
      <c r="L38" s="198"/>
      <c r="M38" s="199"/>
      <c r="N38" s="85">
        <v>0</v>
      </c>
    </row>
    <row r="39" spans="1:14" s="159" customFormat="1" ht="13.2" x14ac:dyDescent="0.25">
      <c r="A39" s="143"/>
      <c r="B39" s="183" t="s">
        <v>14</v>
      </c>
      <c r="C39" s="198"/>
      <c r="D39" s="199"/>
      <c r="E39" s="85">
        <f>D39-C39</f>
        <v>0</v>
      </c>
      <c r="F39" s="198"/>
      <c r="G39" s="199"/>
      <c r="H39" s="85">
        <f>G39-F39</f>
        <v>0</v>
      </c>
      <c r="I39" s="198"/>
      <c r="J39" s="199"/>
      <c r="K39" s="85">
        <f>J39-I39</f>
        <v>0</v>
      </c>
      <c r="L39" s="198"/>
      <c r="M39" s="199"/>
      <c r="N39" s="85">
        <v>0</v>
      </c>
    </row>
    <row r="40" spans="1:14" s="159" customFormat="1" ht="13.2" x14ac:dyDescent="0.25">
      <c r="A40" s="143"/>
      <c r="B40" s="183" t="s">
        <v>15</v>
      </c>
      <c r="C40" s="198"/>
      <c r="D40" s="199"/>
      <c r="E40" s="85">
        <f>D40-C40</f>
        <v>0</v>
      </c>
      <c r="F40" s="198"/>
      <c r="G40" s="199"/>
      <c r="H40" s="85">
        <f>G40-F40</f>
        <v>0</v>
      </c>
      <c r="I40" s="198"/>
      <c r="J40" s="199"/>
      <c r="K40" s="85">
        <f>J40-I40</f>
        <v>0</v>
      </c>
      <c r="L40" s="198"/>
      <c r="M40" s="199"/>
      <c r="N40" s="85">
        <v>0</v>
      </c>
    </row>
    <row r="41" spans="1:14" s="166" customFormat="1" ht="18" customHeight="1" x14ac:dyDescent="0.25">
      <c r="A41" s="165"/>
      <c r="B41" s="186" t="s">
        <v>280</v>
      </c>
      <c r="C41" s="187">
        <f>SUM(C42:C44)</f>
        <v>0</v>
      </c>
      <c r="D41" s="188">
        <f>SUM(D42:D44)</f>
        <v>0</v>
      </c>
      <c r="E41" s="189">
        <f t="shared" si="4"/>
        <v>0</v>
      </c>
      <c r="F41" s="187">
        <f>SUM(F42:F44)</f>
        <v>0</v>
      </c>
      <c r="G41" s="188">
        <f>SUM(G42:G44)</f>
        <v>0</v>
      </c>
      <c r="H41" s="189">
        <f t="shared" si="5"/>
        <v>0</v>
      </c>
      <c r="I41" s="187">
        <f>SUM(I42:I44)</f>
        <v>0</v>
      </c>
      <c r="J41" s="188">
        <f>SUM(J42:J44)</f>
        <v>0</v>
      </c>
      <c r="K41" s="189">
        <f t="shared" si="6"/>
        <v>0</v>
      </c>
      <c r="L41" s="187">
        <f>SUM(L42:L44)</f>
        <v>0</v>
      </c>
      <c r="M41" s="188">
        <f>SUM(M42:M44)</f>
        <v>0</v>
      </c>
      <c r="N41" s="189">
        <f t="shared" si="7"/>
        <v>0</v>
      </c>
    </row>
    <row r="42" spans="1:14" s="159" customFormat="1" ht="13.2" x14ac:dyDescent="0.25">
      <c r="A42" s="143"/>
      <c r="B42" s="183" t="s">
        <v>13</v>
      </c>
      <c r="C42" s="198"/>
      <c r="D42" s="199"/>
      <c r="E42" s="85">
        <f>D42-C42</f>
        <v>0</v>
      </c>
      <c r="F42" s="198"/>
      <c r="G42" s="199"/>
      <c r="H42" s="85">
        <f>G42-F42</f>
        <v>0</v>
      </c>
      <c r="I42" s="198"/>
      <c r="J42" s="199"/>
      <c r="K42" s="85">
        <f>J42-I42</f>
        <v>0</v>
      </c>
      <c r="L42" s="198"/>
      <c r="M42" s="199"/>
      <c r="N42" s="85">
        <v>0</v>
      </c>
    </row>
    <row r="43" spans="1:14" s="159" customFormat="1" ht="13.2" x14ac:dyDescent="0.25">
      <c r="A43" s="143"/>
      <c r="B43" s="183" t="s">
        <v>14</v>
      </c>
      <c r="C43" s="198"/>
      <c r="D43" s="199"/>
      <c r="E43" s="85">
        <f>D43-C43</f>
        <v>0</v>
      </c>
      <c r="F43" s="198"/>
      <c r="G43" s="199"/>
      <c r="H43" s="85">
        <f>G43-F43</f>
        <v>0</v>
      </c>
      <c r="I43" s="198"/>
      <c r="J43" s="199"/>
      <c r="K43" s="85">
        <f>J43-I43</f>
        <v>0</v>
      </c>
      <c r="L43" s="198"/>
      <c r="M43" s="199"/>
      <c r="N43" s="85">
        <v>0</v>
      </c>
    </row>
    <row r="44" spans="1:14" s="159" customFormat="1" ht="13.8" thickBot="1" x14ac:dyDescent="0.3">
      <c r="A44" s="143"/>
      <c r="B44" s="185" t="s">
        <v>15</v>
      </c>
      <c r="C44" s="200"/>
      <c r="D44" s="201"/>
      <c r="E44" s="202">
        <f>D44-C44</f>
        <v>0</v>
      </c>
      <c r="F44" s="200"/>
      <c r="G44" s="201"/>
      <c r="H44" s="202">
        <f>G44-F44</f>
        <v>0</v>
      </c>
      <c r="I44" s="200"/>
      <c r="J44" s="201"/>
      <c r="K44" s="202">
        <f>J44-I44</f>
        <v>0</v>
      </c>
      <c r="L44" s="198"/>
      <c r="M44" s="199"/>
      <c r="N44" s="85">
        <v>0</v>
      </c>
    </row>
  </sheetData>
  <mergeCells count="3">
    <mergeCell ref="B2:K2"/>
    <mergeCell ref="B4:B5"/>
    <mergeCell ref="B27:B28"/>
  </mergeCells>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171"/>
  <sheetViews>
    <sheetView showGridLines="0" showRowColHeaders="0" showZeros="0" zoomScaleNormal="100" workbookViewId="0">
      <selection activeCell="B2" sqref="B2:H2"/>
    </sheetView>
  </sheetViews>
  <sheetFormatPr defaultColWidth="9.109375" defaultRowHeight="13.2" outlineLevelCol="1" x14ac:dyDescent="0.25"/>
  <cols>
    <col min="1" max="1" width="2.6640625" style="113" customWidth="1"/>
    <col min="2" max="2" width="64.6640625" style="521" customWidth="1"/>
    <col min="3" max="8" width="13.6640625" style="520" customWidth="1"/>
    <col min="9" max="9" width="2.88671875" style="555" customWidth="1"/>
    <col min="10" max="10" width="32" style="548" hidden="1" customWidth="1" outlineLevel="1"/>
    <col min="11" max="11" width="2.6640625" style="555" customWidth="1" collapsed="1"/>
    <col min="12" max="12" width="30.5546875" style="548" hidden="1" customWidth="1" outlineLevel="1"/>
    <col min="13" max="13" width="2.6640625" style="555" customWidth="1" collapsed="1"/>
    <col min="14" max="14" width="80.5546875" style="548" hidden="1" customWidth="1" outlineLevel="1"/>
    <col min="15" max="15" width="9.109375" style="520" collapsed="1"/>
    <col min="16" max="16384" width="9.109375" style="520"/>
  </cols>
  <sheetData>
    <row r="1" spans="1:14" s="113" customFormat="1" ht="10.199999999999999" x14ac:dyDescent="0.2">
      <c r="B1" s="721"/>
      <c r="H1" s="722" t="str">
        <f>Intro!A20</f>
        <v>Versie 3/4/2018</v>
      </c>
      <c r="I1" s="555"/>
      <c r="J1" s="548"/>
      <c r="K1" s="555"/>
      <c r="L1" s="548"/>
      <c r="M1" s="555"/>
      <c r="N1" s="548"/>
    </row>
    <row r="2" spans="1:14" s="241" customFormat="1" ht="17.399999999999999" x14ac:dyDescent="0.3">
      <c r="A2" s="239"/>
      <c r="B2" s="1316" t="s">
        <v>642</v>
      </c>
      <c r="C2" s="1316"/>
      <c r="D2" s="1316"/>
      <c r="E2" s="1316"/>
      <c r="F2" s="1316"/>
      <c r="G2" s="1316"/>
      <c r="H2" s="1316"/>
      <c r="I2" s="555"/>
      <c r="J2" s="548"/>
      <c r="K2" s="555"/>
      <c r="L2" s="548"/>
      <c r="M2" s="555"/>
      <c r="N2" s="548"/>
    </row>
    <row r="3" spans="1:14" s="113" customFormat="1" ht="10.8" thickBot="1" x14ac:dyDescent="0.3">
      <c r="I3" s="555"/>
      <c r="J3" s="548"/>
      <c r="K3" s="555"/>
      <c r="L3" s="548"/>
      <c r="M3" s="555"/>
      <c r="N3" s="548"/>
    </row>
    <row r="4" spans="1:14" s="682" customFormat="1" ht="27" customHeight="1" x14ac:dyDescent="0.25">
      <c r="B4" s="705" t="s">
        <v>614</v>
      </c>
      <c r="C4" s="706" t="s">
        <v>5</v>
      </c>
      <c r="D4" s="707" t="s">
        <v>6</v>
      </c>
      <c r="E4" s="707" t="s">
        <v>7</v>
      </c>
      <c r="F4" s="707" t="s">
        <v>24</v>
      </c>
      <c r="G4" s="707" t="s">
        <v>25</v>
      </c>
      <c r="H4" s="708" t="s">
        <v>26</v>
      </c>
      <c r="I4" s="683"/>
      <c r="J4" s="827" t="s">
        <v>678</v>
      </c>
      <c r="K4" s="217"/>
      <c r="L4" s="827" t="s">
        <v>679</v>
      </c>
      <c r="M4" s="217"/>
      <c r="N4" s="598" t="s">
        <v>680</v>
      </c>
    </row>
    <row r="5" spans="1:14" s="471" customFormat="1" ht="10.199999999999999" x14ac:dyDescent="0.25">
      <c r="B5" s="685"/>
      <c r="C5" s="686"/>
      <c r="D5" s="687"/>
      <c r="E5" s="687"/>
      <c r="F5" s="687"/>
      <c r="G5" s="687"/>
      <c r="H5" s="688"/>
      <c r="I5" s="558"/>
      <c r="J5" s="603"/>
      <c r="K5" s="607"/>
      <c r="L5" s="603"/>
      <c r="M5" s="607"/>
      <c r="N5" s="603"/>
    </row>
    <row r="6" spans="1:14" s="246" customFormat="1" x14ac:dyDescent="0.25">
      <c r="A6" s="245"/>
      <c r="B6" s="443" t="s">
        <v>284</v>
      </c>
      <c r="C6" s="315">
        <f t="shared" ref="C6:H6" si="0">SUM(C7,C8,C16,C17,C29)</f>
        <v>0</v>
      </c>
      <c r="D6" s="316">
        <f t="shared" si="0"/>
        <v>0</v>
      </c>
      <c r="E6" s="316">
        <f t="shared" si="0"/>
        <v>0</v>
      </c>
      <c r="F6" s="316">
        <f t="shared" si="0"/>
        <v>0</v>
      </c>
      <c r="G6" s="316">
        <f t="shared" si="0"/>
        <v>0</v>
      </c>
      <c r="H6" s="317">
        <f t="shared" si="0"/>
        <v>0</v>
      </c>
      <c r="I6" s="559"/>
      <c r="J6" s="592"/>
      <c r="K6" s="608"/>
      <c r="L6" s="592"/>
      <c r="M6" s="608"/>
      <c r="N6" s="592"/>
    </row>
    <row r="7" spans="1:14" s="247" customFormat="1" ht="11.4" x14ac:dyDescent="0.25">
      <c r="B7" s="444" t="s">
        <v>203</v>
      </c>
      <c r="C7" s="92"/>
      <c r="D7" s="23"/>
      <c r="E7" s="23"/>
      <c r="F7" s="23"/>
      <c r="G7" s="23"/>
      <c r="H7" s="24"/>
      <c r="I7" s="560"/>
      <c r="J7" s="593" t="s">
        <v>285</v>
      </c>
      <c r="K7" s="582"/>
      <c r="L7" s="593" t="s">
        <v>285</v>
      </c>
      <c r="M7" s="582"/>
      <c r="N7" s="593" t="s">
        <v>285</v>
      </c>
    </row>
    <row r="8" spans="1:14" s="247" customFormat="1" ht="11.4" x14ac:dyDescent="0.25">
      <c r="B8" s="444" t="s">
        <v>205</v>
      </c>
      <c r="C8" s="92">
        <f t="shared" ref="C8:H8" si="1">SUM(C9:C15)</f>
        <v>0</v>
      </c>
      <c r="D8" s="23">
        <f t="shared" si="1"/>
        <v>0</v>
      </c>
      <c r="E8" s="23">
        <f t="shared" si="1"/>
        <v>0</v>
      </c>
      <c r="F8" s="23">
        <f t="shared" si="1"/>
        <v>0</v>
      </c>
      <c r="G8" s="23">
        <f t="shared" si="1"/>
        <v>0</v>
      </c>
      <c r="H8" s="24">
        <f t="shared" si="1"/>
        <v>0</v>
      </c>
      <c r="I8" s="560"/>
      <c r="J8" s="593"/>
      <c r="K8" s="582"/>
      <c r="L8" s="593"/>
      <c r="M8" s="582"/>
      <c r="N8" s="593"/>
    </row>
    <row r="9" spans="1:14" s="247" customFormat="1" ht="11.4" x14ac:dyDescent="0.25">
      <c r="B9" s="445" t="s">
        <v>286</v>
      </c>
      <c r="C9" s="325"/>
      <c r="D9" s="326"/>
      <c r="E9" s="326"/>
      <c r="F9" s="326"/>
      <c r="G9" s="326"/>
      <c r="H9" s="327"/>
      <c r="I9" s="560"/>
      <c r="J9" s="593" t="s">
        <v>287</v>
      </c>
      <c r="K9" s="582"/>
      <c r="L9" s="593" t="s">
        <v>287</v>
      </c>
      <c r="M9" s="582"/>
      <c r="N9" s="593"/>
    </row>
    <row r="10" spans="1:14" s="247" customFormat="1" ht="11.4" x14ac:dyDescent="0.25">
      <c r="B10" s="445" t="s">
        <v>288</v>
      </c>
      <c r="C10" s="325"/>
      <c r="D10" s="326"/>
      <c r="E10" s="326"/>
      <c r="F10" s="326"/>
      <c r="G10" s="326"/>
      <c r="H10" s="327"/>
      <c r="I10" s="560"/>
      <c r="J10" s="593" t="s">
        <v>289</v>
      </c>
      <c r="K10" s="582"/>
      <c r="L10" s="593" t="s">
        <v>289</v>
      </c>
      <c r="M10" s="582"/>
      <c r="N10" s="593" t="s">
        <v>290</v>
      </c>
    </row>
    <row r="11" spans="1:14" s="247" customFormat="1" ht="11.4" x14ac:dyDescent="0.25">
      <c r="B11" s="445" t="s">
        <v>291</v>
      </c>
      <c r="C11" s="325"/>
      <c r="D11" s="326"/>
      <c r="E11" s="326"/>
      <c r="F11" s="326"/>
      <c r="G11" s="326"/>
      <c r="H11" s="327"/>
      <c r="I11" s="560"/>
      <c r="J11" s="593" t="s">
        <v>292</v>
      </c>
      <c r="K11" s="582"/>
      <c r="L11" s="593" t="s">
        <v>292</v>
      </c>
      <c r="M11" s="582"/>
      <c r="N11" s="593" t="s">
        <v>293</v>
      </c>
    </row>
    <row r="12" spans="1:14" s="247" customFormat="1" ht="11.4" x14ac:dyDescent="0.25">
      <c r="B12" s="445" t="s">
        <v>294</v>
      </c>
      <c r="C12" s="325"/>
      <c r="D12" s="326"/>
      <c r="E12" s="326"/>
      <c r="F12" s="326"/>
      <c r="G12" s="326"/>
      <c r="H12" s="327"/>
      <c r="I12" s="560"/>
      <c r="J12" s="593" t="s">
        <v>295</v>
      </c>
      <c r="K12" s="582"/>
      <c r="L12" s="593" t="s">
        <v>295</v>
      </c>
      <c r="M12" s="582"/>
      <c r="N12" s="593"/>
    </row>
    <row r="13" spans="1:14" s="247" customFormat="1" ht="11.4" x14ac:dyDescent="0.25">
      <c r="B13" s="445" t="s">
        <v>296</v>
      </c>
      <c r="C13" s="325"/>
      <c r="D13" s="326"/>
      <c r="E13" s="326"/>
      <c r="F13" s="326"/>
      <c r="G13" s="326"/>
      <c r="H13" s="327"/>
      <c r="I13" s="560"/>
      <c r="J13" s="593" t="s">
        <v>297</v>
      </c>
      <c r="K13" s="582"/>
      <c r="L13" s="593" t="s">
        <v>297</v>
      </c>
      <c r="M13" s="582"/>
      <c r="N13" s="593"/>
    </row>
    <row r="14" spans="1:14" s="247" customFormat="1" ht="11.4" x14ac:dyDescent="0.25">
      <c r="B14" s="445" t="s">
        <v>298</v>
      </c>
      <c r="C14" s="325"/>
      <c r="D14" s="326"/>
      <c r="E14" s="326"/>
      <c r="F14" s="326"/>
      <c r="G14" s="326"/>
      <c r="H14" s="327"/>
      <c r="I14" s="560"/>
      <c r="J14" s="593" t="s">
        <v>299</v>
      </c>
      <c r="K14" s="582"/>
      <c r="L14" s="593" t="s">
        <v>299</v>
      </c>
      <c r="M14" s="582"/>
      <c r="N14" s="593" t="s">
        <v>299</v>
      </c>
    </row>
    <row r="15" spans="1:14" s="247" customFormat="1" ht="11.4" x14ac:dyDescent="0.25">
      <c r="B15" s="445" t="s">
        <v>300</v>
      </c>
      <c r="C15" s="325"/>
      <c r="D15" s="326"/>
      <c r="E15" s="326"/>
      <c r="F15" s="326"/>
      <c r="G15" s="326"/>
      <c r="H15" s="327"/>
      <c r="I15" s="560"/>
      <c r="J15" s="593" t="s">
        <v>301</v>
      </c>
      <c r="K15" s="582"/>
      <c r="L15" s="593" t="s">
        <v>301</v>
      </c>
      <c r="M15" s="582"/>
      <c r="N15" s="593" t="s">
        <v>301</v>
      </c>
    </row>
    <row r="16" spans="1:14" s="247" customFormat="1" ht="11.4" x14ac:dyDescent="0.25">
      <c r="B16" s="444" t="s">
        <v>302</v>
      </c>
      <c r="C16" s="92"/>
      <c r="D16" s="23"/>
      <c r="E16" s="23"/>
      <c r="F16" s="23"/>
      <c r="G16" s="23"/>
      <c r="H16" s="24"/>
      <c r="I16" s="560"/>
      <c r="J16" s="593" t="s">
        <v>211</v>
      </c>
      <c r="K16" s="582"/>
      <c r="L16" s="593" t="s">
        <v>211</v>
      </c>
      <c r="M16" s="582"/>
      <c r="N16" s="593"/>
    </row>
    <row r="17" spans="1:14" s="247" customFormat="1" ht="11.4" x14ac:dyDescent="0.25">
      <c r="B17" s="444" t="s">
        <v>303</v>
      </c>
      <c r="C17" s="92">
        <f t="shared" ref="C17:H17" si="2">SUM(C18:C28)</f>
        <v>0</v>
      </c>
      <c r="D17" s="23">
        <f t="shared" si="2"/>
        <v>0</v>
      </c>
      <c r="E17" s="23">
        <f t="shared" si="2"/>
        <v>0</v>
      </c>
      <c r="F17" s="23">
        <f t="shared" si="2"/>
        <v>0</v>
      </c>
      <c r="G17" s="23">
        <f t="shared" si="2"/>
        <v>0</v>
      </c>
      <c r="H17" s="24">
        <f t="shared" si="2"/>
        <v>0</v>
      </c>
      <c r="I17" s="560"/>
      <c r="J17" s="593" t="s">
        <v>213</v>
      </c>
      <c r="K17" s="582"/>
      <c r="L17" s="593" t="s">
        <v>213</v>
      </c>
      <c r="M17" s="582"/>
      <c r="N17" s="593" t="s">
        <v>214</v>
      </c>
    </row>
    <row r="18" spans="1:14" s="247" customFormat="1" ht="11.4" x14ac:dyDescent="0.25">
      <c r="B18" s="437" t="s">
        <v>304</v>
      </c>
      <c r="C18" s="325"/>
      <c r="D18" s="326"/>
      <c r="E18" s="326"/>
      <c r="F18" s="326"/>
      <c r="G18" s="326"/>
      <c r="H18" s="327"/>
      <c r="I18" s="560"/>
      <c r="J18" s="593" t="s">
        <v>305</v>
      </c>
      <c r="K18" s="582"/>
      <c r="L18" s="593" t="s">
        <v>305</v>
      </c>
      <c r="M18" s="582"/>
      <c r="N18" s="593" t="s">
        <v>305</v>
      </c>
    </row>
    <row r="19" spans="1:14" s="247" customFormat="1" ht="11.4" x14ac:dyDescent="0.25">
      <c r="B19" s="437" t="s">
        <v>306</v>
      </c>
      <c r="C19" s="325"/>
      <c r="D19" s="326"/>
      <c r="E19" s="326"/>
      <c r="F19" s="326"/>
      <c r="G19" s="326"/>
      <c r="H19" s="327"/>
      <c r="I19" s="560"/>
      <c r="J19" s="593" t="s">
        <v>307</v>
      </c>
      <c r="K19" s="582"/>
      <c r="L19" s="593" t="s">
        <v>307</v>
      </c>
      <c r="M19" s="582"/>
      <c r="N19" s="593" t="s">
        <v>307</v>
      </c>
    </row>
    <row r="20" spans="1:14" s="247" customFormat="1" ht="11.4" x14ac:dyDescent="0.25">
      <c r="B20" s="437" t="s">
        <v>308</v>
      </c>
      <c r="C20" s="325"/>
      <c r="D20" s="326"/>
      <c r="E20" s="326"/>
      <c r="F20" s="326"/>
      <c r="G20" s="326"/>
      <c r="H20" s="327"/>
      <c r="I20" s="560"/>
      <c r="J20" s="593" t="s">
        <v>307</v>
      </c>
      <c r="K20" s="582"/>
      <c r="L20" s="593" t="s">
        <v>307</v>
      </c>
      <c r="M20" s="582"/>
      <c r="N20" s="593" t="s">
        <v>307</v>
      </c>
    </row>
    <row r="21" spans="1:14" s="247" customFormat="1" ht="11.4" x14ac:dyDescent="0.25">
      <c r="B21" s="437" t="s">
        <v>309</v>
      </c>
      <c r="C21" s="325"/>
      <c r="D21" s="326"/>
      <c r="E21" s="326"/>
      <c r="F21" s="326"/>
      <c r="G21" s="326"/>
      <c r="H21" s="327"/>
      <c r="I21" s="560"/>
      <c r="J21" s="593" t="s">
        <v>310</v>
      </c>
      <c r="K21" s="582"/>
      <c r="L21" s="593" t="s">
        <v>310</v>
      </c>
      <c r="M21" s="582"/>
      <c r="N21" s="593" t="s">
        <v>310</v>
      </c>
    </row>
    <row r="22" spans="1:14" s="247" customFormat="1" ht="11.4" x14ac:dyDescent="0.25">
      <c r="B22" s="437" t="s">
        <v>311</v>
      </c>
      <c r="C22" s="325"/>
      <c r="D22" s="326"/>
      <c r="E22" s="326"/>
      <c r="F22" s="326"/>
      <c r="G22" s="326"/>
      <c r="H22" s="327"/>
      <c r="I22" s="560"/>
      <c r="J22" s="593" t="s">
        <v>312</v>
      </c>
      <c r="K22" s="582"/>
      <c r="L22" s="593" t="s">
        <v>312</v>
      </c>
      <c r="M22" s="582"/>
      <c r="N22" s="593" t="s">
        <v>312</v>
      </c>
    </row>
    <row r="23" spans="1:14" s="247" customFormat="1" ht="11.4" x14ac:dyDescent="0.25">
      <c r="B23" s="437" t="s">
        <v>313</v>
      </c>
      <c r="C23" s="325"/>
      <c r="D23" s="326"/>
      <c r="E23" s="326"/>
      <c r="F23" s="326"/>
      <c r="G23" s="326"/>
      <c r="H23" s="327"/>
      <c r="I23" s="560"/>
      <c r="J23" s="593" t="s">
        <v>314</v>
      </c>
      <c r="K23" s="582"/>
      <c r="L23" s="593" t="s">
        <v>314</v>
      </c>
      <c r="M23" s="582"/>
      <c r="N23" s="593" t="s">
        <v>314</v>
      </c>
    </row>
    <row r="24" spans="1:14" s="247" customFormat="1" ht="11.4" x14ac:dyDescent="0.25">
      <c r="B24" s="437" t="s">
        <v>315</v>
      </c>
      <c r="C24" s="325"/>
      <c r="D24" s="326"/>
      <c r="E24" s="326"/>
      <c r="F24" s="326"/>
      <c r="G24" s="326"/>
      <c r="H24" s="327"/>
      <c r="I24" s="560"/>
      <c r="J24" s="593" t="s">
        <v>316</v>
      </c>
      <c r="K24" s="582"/>
      <c r="L24" s="593" t="s">
        <v>316</v>
      </c>
      <c r="M24" s="582"/>
      <c r="N24" s="593" t="s">
        <v>316</v>
      </c>
    </row>
    <row r="25" spans="1:14" s="247" customFormat="1" ht="11.4" x14ac:dyDescent="0.25">
      <c r="B25" s="437" t="s">
        <v>317</v>
      </c>
      <c r="C25" s="325"/>
      <c r="D25" s="326"/>
      <c r="E25" s="326"/>
      <c r="F25" s="326"/>
      <c r="G25" s="326"/>
      <c r="H25" s="327"/>
      <c r="I25" s="560"/>
      <c r="J25" s="593" t="s">
        <v>318</v>
      </c>
      <c r="K25" s="582"/>
      <c r="L25" s="593" t="s">
        <v>318</v>
      </c>
      <c r="M25" s="582"/>
      <c r="N25" s="593" t="s">
        <v>318</v>
      </c>
    </row>
    <row r="26" spans="1:14" s="247" customFormat="1" ht="11.4" x14ac:dyDescent="0.25">
      <c r="B26" s="437" t="s">
        <v>319</v>
      </c>
      <c r="C26" s="325"/>
      <c r="D26" s="326"/>
      <c r="E26" s="326"/>
      <c r="F26" s="326"/>
      <c r="G26" s="326"/>
      <c r="H26" s="327"/>
      <c r="I26" s="560"/>
      <c r="J26" s="593" t="s">
        <v>320</v>
      </c>
      <c r="K26" s="582"/>
      <c r="L26" s="593" t="s">
        <v>320</v>
      </c>
      <c r="M26" s="582"/>
      <c r="N26" s="593" t="s">
        <v>320</v>
      </c>
    </row>
    <row r="27" spans="1:14" s="247" customFormat="1" ht="11.4" x14ac:dyDescent="0.25">
      <c r="B27" s="437" t="s">
        <v>321</v>
      </c>
      <c r="C27" s="325"/>
      <c r="D27" s="326"/>
      <c r="E27" s="326"/>
      <c r="F27" s="326"/>
      <c r="G27" s="326"/>
      <c r="H27" s="327"/>
      <c r="I27" s="560"/>
      <c r="J27" s="593" t="s">
        <v>322</v>
      </c>
      <c r="K27" s="582"/>
      <c r="L27" s="593" t="s">
        <v>322</v>
      </c>
      <c r="M27" s="582"/>
      <c r="N27" s="593" t="s">
        <v>322</v>
      </c>
    </row>
    <row r="28" spans="1:14" s="247" customFormat="1" ht="11.4" x14ac:dyDescent="0.25">
      <c r="B28" s="437" t="s">
        <v>323</v>
      </c>
      <c r="C28" s="325"/>
      <c r="D28" s="326"/>
      <c r="E28" s="326"/>
      <c r="F28" s="326"/>
      <c r="G28" s="326"/>
      <c r="H28" s="327"/>
      <c r="I28" s="560"/>
      <c r="J28" s="593" t="s">
        <v>688</v>
      </c>
      <c r="K28" s="582"/>
      <c r="L28" s="593" t="s">
        <v>688</v>
      </c>
      <c r="M28" s="582"/>
      <c r="N28" s="593" t="s">
        <v>688</v>
      </c>
    </row>
    <row r="29" spans="1:14" s="247" customFormat="1" ht="11.4" x14ac:dyDescent="0.25">
      <c r="B29" s="444" t="s">
        <v>324</v>
      </c>
      <c r="C29" s="92"/>
      <c r="D29" s="23"/>
      <c r="E29" s="23"/>
      <c r="F29" s="23"/>
      <c r="G29" s="23"/>
      <c r="H29" s="24"/>
      <c r="I29" s="560"/>
      <c r="J29" s="593" t="s">
        <v>216</v>
      </c>
      <c r="K29" s="582"/>
      <c r="L29" s="593" t="s">
        <v>216</v>
      </c>
      <c r="M29" s="582"/>
      <c r="N29" s="593" t="s">
        <v>624</v>
      </c>
    </row>
    <row r="30" spans="1:14" s="246" customFormat="1" x14ac:dyDescent="0.25">
      <c r="A30" s="245"/>
      <c r="B30" s="443" t="s">
        <v>326</v>
      </c>
      <c r="C30" s="318">
        <f t="shared" ref="C30:H30" si="3">SUM(C31,C34)</f>
        <v>0</v>
      </c>
      <c r="D30" s="319">
        <f t="shared" si="3"/>
        <v>0</v>
      </c>
      <c r="E30" s="319">
        <f t="shared" si="3"/>
        <v>0</v>
      </c>
      <c r="F30" s="319">
        <f t="shared" si="3"/>
        <v>0</v>
      </c>
      <c r="G30" s="319">
        <f t="shared" si="3"/>
        <v>0</v>
      </c>
      <c r="H30" s="320">
        <f t="shared" si="3"/>
        <v>0</v>
      </c>
      <c r="I30" s="560"/>
      <c r="J30" s="593"/>
      <c r="K30" s="582"/>
      <c r="L30" s="593"/>
      <c r="M30" s="582"/>
      <c r="N30" s="593"/>
    </row>
    <row r="31" spans="1:14" s="250" customFormat="1" x14ac:dyDescent="0.25">
      <c r="B31" s="446" t="s">
        <v>327</v>
      </c>
      <c r="C31" s="321">
        <f t="shared" ref="C31:H31" si="4">SUM(C32:C33)</f>
        <v>0</v>
      </c>
      <c r="D31" s="322">
        <f t="shared" si="4"/>
        <v>0</v>
      </c>
      <c r="E31" s="322">
        <f t="shared" si="4"/>
        <v>0</v>
      </c>
      <c r="F31" s="322">
        <f t="shared" si="4"/>
        <v>0</v>
      </c>
      <c r="G31" s="322">
        <f t="shared" si="4"/>
        <v>0</v>
      </c>
      <c r="H31" s="323">
        <f t="shared" si="4"/>
        <v>0</v>
      </c>
      <c r="I31" s="560"/>
      <c r="J31" s="593" t="s">
        <v>328</v>
      </c>
      <c r="K31" s="582"/>
      <c r="L31" s="593" t="s">
        <v>328</v>
      </c>
      <c r="M31" s="582"/>
      <c r="N31" s="593" t="s">
        <v>328</v>
      </c>
    </row>
    <row r="32" spans="1:14" s="247" customFormat="1" ht="11.4" x14ac:dyDescent="0.25">
      <c r="B32" s="445" t="s">
        <v>329</v>
      </c>
      <c r="C32" s="325"/>
      <c r="D32" s="326"/>
      <c r="E32" s="326"/>
      <c r="F32" s="326"/>
      <c r="G32" s="326"/>
      <c r="H32" s="327"/>
      <c r="I32" s="560"/>
      <c r="J32" s="593" t="s">
        <v>330</v>
      </c>
      <c r="K32" s="582"/>
      <c r="L32" s="593" t="s">
        <v>330</v>
      </c>
      <c r="M32" s="582"/>
      <c r="N32" s="593" t="s">
        <v>330</v>
      </c>
    </row>
    <row r="33" spans="1:14" s="247" customFormat="1" ht="11.4" x14ac:dyDescent="0.25">
      <c r="B33" s="445" t="s">
        <v>331</v>
      </c>
      <c r="C33" s="325"/>
      <c r="D33" s="326"/>
      <c r="E33" s="326"/>
      <c r="F33" s="326"/>
      <c r="G33" s="326"/>
      <c r="H33" s="327"/>
      <c r="I33" s="560"/>
      <c r="J33" s="593" t="s">
        <v>688</v>
      </c>
      <c r="K33" s="582"/>
      <c r="L33" s="593" t="s">
        <v>688</v>
      </c>
      <c r="M33" s="582"/>
      <c r="N33" s="593" t="s">
        <v>688</v>
      </c>
    </row>
    <row r="34" spans="1:14" s="250" customFormat="1" x14ac:dyDescent="0.25">
      <c r="B34" s="446" t="s">
        <v>332</v>
      </c>
      <c r="C34" s="321"/>
      <c r="D34" s="322"/>
      <c r="E34" s="322"/>
      <c r="F34" s="322"/>
      <c r="G34" s="322"/>
      <c r="H34" s="323"/>
      <c r="I34" s="560"/>
      <c r="J34" s="593" t="s">
        <v>333</v>
      </c>
      <c r="K34" s="582"/>
      <c r="L34" s="593" t="s">
        <v>333</v>
      </c>
      <c r="M34" s="582"/>
      <c r="N34" s="593" t="s">
        <v>334</v>
      </c>
    </row>
    <row r="35" spans="1:14" s="246" customFormat="1" x14ac:dyDescent="0.25">
      <c r="A35" s="245"/>
      <c r="B35" s="443" t="s">
        <v>335</v>
      </c>
      <c r="C35" s="318"/>
      <c r="D35" s="319"/>
      <c r="E35" s="319"/>
      <c r="F35" s="319"/>
      <c r="G35" s="319"/>
      <c r="H35" s="320"/>
      <c r="I35" s="560"/>
      <c r="J35" s="593" t="s">
        <v>255</v>
      </c>
      <c r="K35" s="582"/>
      <c r="L35" s="593" t="s">
        <v>255</v>
      </c>
      <c r="M35" s="582"/>
      <c r="N35" s="593" t="s">
        <v>336</v>
      </c>
    </row>
    <row r="36" spans="1:14" s="250" customFormat="1" ht="13.8" thickBot="1" x14ac:dyDescent="0.3">
      <c r="B36" s="689"/>
      <c r="C36" s="690"/>
      <c r="D36" s="691"/>
      <c r="E36" s="691"/>
      <c r="F36" s="691"/>
      <c r="G36" s="691"/>
      <c r="H36" s="692"/>
      <c r="I36" s="693"/>
      <c r="J36" s="695"/>
      <c r="K36" s="694"/>
      <c r="L36" s="695"/>
      <c r="M36" s="694"/>
      <c r="N36" s="695"/>
    </row>
    <row r="37" spans="1:14" s="253" customFormat="1" ht="27" customHeight="1" x14ac:dyDescent="0.25">
      <c r="A37" s="242"/>
      <c r="B37" s="705" t="s">
        <v>615</v>
      </c>
      <c r="C37" s="706" t="str">
        <f t="shared" ref="C37:H37" si="5">C$4</f>
        <v>Boekjaar 1</v>
      </c>
      <c r="D37" s="707" t="str">
        <f t="shared" si="5"/>
        <v>Boekjaar 2</v>
      </c>
      <c r="E37" s="707" t="str">
        <f t="shared" si="5"/>
        <v>Boekjaar 3</v>
      </c>
      <c r="F37" s="707" t="str">
        <f t="shared" si="5"/>
        <v>Boekjaar 4</v>
      </c>
      <c r="G37" s="707" t="str">
        <f t="shared" si="5"/>
        <v>Boekjaar 5</v>
      </c>
      <c r="H37" s="708" t="str">
        <f t="shared" si="5"/>
        <v>Boekjaar 6</v>
      </c>
      <c r="I37" s="557"/>
      <c r="J37" s="827" t="s">
        <v>678</v>
      </c>
      <c r="K37" s="217"/>
      <c r="L37" s="827" t="s">
        <v>679</v>
      </c>
      <c r="M37" s="217"/>
      <c r="N37" s="598" t="s">
        <v>680</v>
      </c>
    </row>
    <row r="38" spans="1:14" s="471" customFormat="1" ht="10.199999999999999" x14ac:dyDescent="0.25">
      <c r="B38" s="685"/>
      <c r="C38" s="686"/>
      <c r="D38" s="687"/>
      <c r="E38" s="687"/>
      <c r="F38" s="687"/>
      <c r="G38" s="687"/>
      <c r="H38" s="688"/>
      <c r="I38" s="558"/>
      <c r="J38" s="591"/>
      <c r="K38" s="607"/>
      <c r="L38" s="591"/>
      <c r="M38" s="607"/>
      <c r="N38" s="603"/>
    </row>
    <row r="39" spans="1:14" s="246" customFormat="1" x14ac:dyDescent="0.25">
      <c r="A39" s="245"/>
      <c r="B39" s="443" t="s">
        <v>338</v>
      </c>
      <c r="C39" s="315">
        <f t="shared" ref="C39:H39" si="6">SUM(C40:C41,C47,C64,C65)</f>
        <v>0</v>
      </c>
      <c r="D39" s="316">
        <f t="shared" si="6"/>
        <v>0</v>
      </c>
      <c r="E39" s="316">
        <f t="shared" si="6"/>
        <v>0</v>
      </c>
      <c r="F39" s="316">
        <f t="shared" si="6"/>
        <v>0</v>
      </c>
      <c r="G39" s="316">
        <f t="shared" si="6"/>
        <v>0</v>
      </c>
      <c r="H39" s="317">
        <f t="shared" si="6"/>
        <v>0</v>
      </c>
      <c r="I39" s="559"/>
      <c r="J39" s="592"/>
      <c r="K39" s="608"/>
      <c r="L39" s="592"/>
      <c r="M39" s="608"/>
      <c r="N39" s="592"/>
    </row>
    <row r="40" spans="1:14" s="247" customFormat="1" ht="11.4" x14ac:dyDescent="0.25">
      <c r="B40" s="444" t="s">
        <v>339</v>
      </c>
      <c r="C40" s="92"/>
      <c r="D40" s="23"/>
      <c r="E40" s="23"/>
      <c r="F40" s="23"/>
      <c r="G40" s="23"/>
      <c r="H40" s="24"/>
      <c r="I40" s="560"/>
      <c r="J40" s="593" t="s">
        <v>340</v>
      </c>
      <c r="K40" s="582"/>
      <c r="L40" s="593" t="s">
        <v>340</v>
      </c>
      <c r="M40" s="582"/>
      <c r="N40" s="593" t="s">
        <v>340</v>
      </c>
    </row>
    <row r="41" spans="1:14" s="247" customFormat="1" ht="11.4" x14ac:dyDescent="0.25">
      <c r="B41" s="444" t="s">
        <v>341</v>
      </c>
      <c r="C41" s="92">
        <f t="shared" ref="C41:H41" si="7">C42+C46</f>
        <v>0</v>
      </c>
      <c r="D41" s="23">
        <f t="shared" si="7"/>
        <v>0</v>
      </c>
      <c r="E41" s="23">
        <f t="shared" si="7"/>
        <v>0</v>
      </c>
      <c r="F41" s="23">
        <f t="shared" si="7"/>
        <v>0</v>
      </c>
      <c r="G41" s="23">
        <f t="shared" si="7"/>
        <v>0</v>
      </c>
      <c r="H41" s="24">
        <f t="shared" si="7"/>
        <v>0</v>
      </c>
      <c r="I41" s="562"/>
      <c r="J41" s="640"/>
      <c r="K41" s="609"/>
      <c r="L41" s="640"/>
      <c r="M41" s="609"/>
      <c r="N41" s="640"/>
    </row>
    <row r="42" spans="1:14" s="247" customFormat="1" ht="11.4" x14ac:dyDescent="0.25">
      <c r="B42" s="445" t="s">
        <v>342</v>
      </c>
      <c r="C42" s="325">
        <f t="shared" ref="C42:H42" si="8">SUM(C43:C45)</f>
        <v>0</v>
      </c>
      <c r="D42" s="326">
        <f t="shared" si="8"/>
        <v>0</v>
      </c>
      <c r="E42" s="326">
        <f t="shared" si="8"/>
        <v>0</v>
      </c>
      <c r="F42" s="326">
        <f t="shared" si="8"/>
        <v>0</v>
      </c>
      <c r="G42" s="326">
        <f t="shared" si="8"/>
        <v>0</v>
      </c>
      <c r="H42" s="327">
        <f t="shared" si="8"/>
        <v>0</v>
      </c>
      <c r="I42" s="562"/>
      <c r="J42" s="640"/>
      <c r="K42" s="609"/>
      <c r="L42" s="640"/>
      <c r="M42" s="609"/>
      <c r="N42" s="640"/>
    </row>
    <row r="43" spans="1:14" s="247" customFormat="1" ht="11.4" x14ac:dyDescent="0.25">
      <c r="B43" s="437" t="s">
        <v>343</v>
      </c>
      <c r="C43" s="325"/>
      <c r="D43" s="326"/>
      <c r="E43" s="326"/>
      <c r="F43" s="326"/>
      <c r="G43" s="326"/>
      <c r="H43" s="327"/>
      <c r="I43" s="560"/>
      <c r="J43" s="593" t="s">
        <v>344</v>
      </c>
      <c r="K43" s="582"/>
      <c r="L43" s="593" t="s">
        <v>344</v>
      </c>
      <c r="M43" s="582"/>
      <c r="N43" s="593"/>
    </row>
    <row r="44" spans="1:14" s="247" customFormat="1" ht="11.4" x14ac:dyDescent="0.25">
      <c r="B44" s="437" t="s">
        <v>345</v>
      </c>
      <c r="C44" s="325"/>
      <c r="D44" s="326"/>
      <c r="E44" s="326"/>
      <c r="F44" s="326"/>
      <c r="G44" s="326"/>
      <c r="H44" s="327"/>
      <c r="I44" s="560"/>
      <c r="J44" s="593" t="s">
        <v>346</v>
      </c>
      <c r="K44" s="582"/>
      <c r="L44" s="593" t="s">
        <v>346</v>
      </c>
      <c r="M44" s="582"/>
      <c r="N44" s="593"/>
    </row>
    <row r="45" spans="1:14" s="247" customFormat="1" ht="11.4" x14ac:dyDescent="0.25">
      <c r="B45" s="437" t="s">
        <v>347</v>
      </c>
      <c r="C45" s="325"/>
      <c r="D45" s="326"/>
      <c r="E45" s="326"/>
      <c r="F45" s="326"/>
      <c r="G45" s="326"/>
      <c r="H45" s="327"/>
      <c r="I45" s="560"/>
      <c r="J45" s="593" t="s">
        <v>348</v>
      </c>
      <c r="K45" s="582"/>
      <c r="L45" s="593" t="s">
        <v>348</v>
      </c>
      <c r="M45" s="582"/>
      <c r="N45" s="593"/>
    </row>
    <row r="46" spans="1:14" s="247" customFormat="1" ht="11.4" x14ac:dyDescent="0.25">
      <c r="B46" s="445" t="s">
        <v>349</v>
      </c>
      <c r="C46" s="325"/>
      <c r="D46" s="326"/>
      <c r="E46" s="326"/>
      <c r="F46" s="326"/>
      <c r="G46" s="326"/>
      <c r="H46" s="327"/>
      <c r="I46" s="560"/>
      <c r="J46" s="593" t="s">
        <v>350</v>
      </c>
      <c r="K46" s="582"/>
      <c r="L46" s="593" t="s">
        <v>350</v>
      </c>
      <c r="M46" s="582"/>
      <c r="N46" s="593"/>
    </row>
    <row r="47" spans="1:14" s="247" customFormat="1" ht="11.4" x14ac:dyDescent="0.25">
      <c r="B47" s="444" t="s">
        <v>233</v>
      </c>
      <c r="C47" s="92">
        <f t="shared" ref="C47:H47" si="9">C48+C57</f>
        <v>0</v>
      </c>
      <c r="D47" s="23">
        <f t="shared" si="9"/>
        <v>0</v>
      </c>
      <c r="E47" s="23">
        <f t="shared" si="9"/>
        <v>0</v>
      </c>
      <c r="F47" s="23">
        <f t="shared" si="9"/>
        <v>0</v>
      </c>
      <c r="G47" s="23">
        <f t="shared" si="9"/>
        <v>0</v>
      </c>
      <c r="H47" s="24">
        <f t="shared" si="9"/>
        <v>0</v>
      </c>
      <c r="I47" s="559"/>
      <c r="J47" s="592"/>
      <c r="K47" s="608"/>
      <c r="L47" s="592"/>
      <c r="M47" s="608"/>
      <c r="N47" s="592"/>
    </row>
    <row r="48" spans="1:14" s="247" customFormat="1" ht="11.4" x14ac:dyDescent="0.25">
      <c r="B48" s="445" t="s">
        <v>234</v>
      </c>
      <c r="C48" s="325">
        <f t="shared" ref="C48:H48" si="10">SUM(C49:C50)</f>
        <v>0</v>
      </c>
      <c r="D48" s="326">
        <f t="shared" si="10"/>
        <v>0</v>
      </c>
      <c r="E48" s="326">
        <f t="shared" si="10"/>
        <v>0</v>
      </c>
      <c r="F48" s="326">
        <f t="shared" si="10"/>
        <v>0</v>
      </c>
      <c r="G48" s="326">
        <f t="shared" si="10"/>
        <v>0</v>
      </c>
      <c r="H48" s="327">
        <f t="shared" si="10"/>
        <v>0</v>
      </c>
      <c r="I48" s="559"/>
      <c r="J48" s="592"/>
      <c r="K48" s="608"/>
      <c r="L48" s="592"/>
      <c r="M48" s="608"/>
      <c r="N48" s="592"/>
    </row>
    <row r="49" spans="2:14" s="247" customFormat="1" ht="11.4" x14ac:dyDescent="0.25">
      <c r="B49" s="437" t="s">
        <v>351</v>
      </c>
      <c r="C49" s="325"/>
      <c r="D49" s="326"/>
      <c r="E49" s="326"/>
      <c r="F49" s="326"/>
      <c r="G49" s="326"/>
      <c r="H49" s="327"/>
      <c r="I49" s="560"/>
      <c r="J49" s="593" t="s">
        <v>352</v>
      </c>
      <c r="K49" s="582"/>
      <c r="L49" s="593" t="s">
        <v>352</v>
      </c>
      <c r="M49" s="582"/>
      <c r="N49" s="593"/>
    </row>
    <row r="50" spans="2:14" s="247" customFormat="1" ht="11.4" x14ac:dyDescent="0.25">
      <c r="B50" s="437" t="s">
        <v>353</v>
      </c>
      <c r="C50" s="325">
        <f t="shared" ref="C50:H50" si="11">SUM(C51:C56)</f>
        <v>0</v>
      </c>
      <c r="D50" s="326">
        <f t="shared" si="11"/>
        <v>0</v>
      </c>
      <c r="E50" s="326">
        <f t="shared" si="11"/>
        <v>0</v>
      </c>
      <c r="F50" s="326">
        <f t="shared" si="11"/>
        <v>0</v>
      </c>
      <c r="G50" s="326">
        <f t="shared" si="11"/>
        <v>0</v>
      </c>
      <c r="H50" s="327">
        <f t="shared" si="11"/>
        <v>0</v>
      </c>
      <c r="I50" s="560"/>
      <c r="J50" s="593" t="s">
        <v>236</v>
      </c>
      <c r="K50" s="582"/>
      <c r="L50" s="593" t="s">
        <v>236</v>
      </c>
      <c r="M50" s="582"/>
      <c r="N50" s="593" t="s">
        <v>236</v>
      </c>
    </row>
    <row r="51" spans="2:14" s="247" customFormat="1" ht="11.4" x14ac:dyDescent="0.25">
      <c r="B51" s="438" t="s">
        <v>354</v>
      </c>
      <c r="C51" s="325"/>
      <c r="D51" s="326"/>
      <c r="E51" s="326"/>
      <c r="F51" s="326"/>
      <c r="G51" s="326"/>
      <c r="H51" s="327"/>
      <c r="I51" s="560"/>
      <c r="J51" s="593" t="s">
        <v>355</v>
      </c>
      <c r="K51" s="582"/>
      <c r="L51" s="593" t="s">
        <v>355</v>
      </c>
      <c r="M51" s="582"/>
      <c r="N51" s="593" t="s">
        <v>355</v>
      </c>
    </row>
    <row r="52" spans="2:14" s="247" customFormat="1" ht="11.4" x14ac:dyDescent="0.25">
      <c r="B52" s="438" t="s">
        <v>356</v>
      </c>
      <c r="C52" s="325"/>
      <c r="D52" s="326"/>
      <c r="E52" s="326"/>
      <c r="F52" s="326"/>
      <c r="G52" s="326"/>
      <c r="H52" s="327"/>
      <c r="I52" s="560"/>
      <c r="J52" s="593" t="s">
        <v>357</v>
      </c>
      <c r="K52" s="582"/>
      <c r="L52" s="593" t="s">
        <v>357</v>
      </c>
      <c r="M52" s="582"/>
      <c r="N52" s="593" t="s">
        <v>357</v>
      </c>
    </row>
    <row r="53" spans="2:14" s="247" customFormat="1" ht="11.4" x14ac:dyDescent="0.25">
      <c r="B53" s="438" t="s">
        <v>358</v>
      </c>
      <c r="C53" s="325"/>
      <c r="D53" s="326"/>
      <c r="E53" s="326"/>
      <c r="F53" s="326"/>
      <c r="G53" s="326"/>
      <c r="H53" s="327"/>
      <c r="I53" s="560"/>
      <c r="J53" s="593" t="s">
        <v>359</v>
      </c>
      <c r="K53" s="582"/>
      <c r="L53" s="593" t="s">
        <v>359</v>
      </c>
      <c r="M53" s="582"/>
      <c r="N53" s="593" t="s">
        <v>359</v>
      </c>
    </row>
    <row r="54" spans="2:14" s="247" customFormat="1" ht="11.4" x14ac:dyDescent="0.25">
      <c r="B54" s="438" t="s">
        <v>360</v>
      </c>
      <c r="C54" s="325"/>
      <c r="D54" s="326"/>
      <c r="E54" s="326"/>
      <c r="F54" s="326"/>
      <c r="G54" s="326"/>
      <c r="H54" s="327"/>
      <c r="I54" s="560"/>
      <c r="J54" s="593" t="s">
        <v>361</v>
      </c>
      <c r="K54" s="582"/>
      <c r="L54" s="593" t="s">
        <v>361</v>
      </c>
      <c r="M54" s="582"/>
      <c r="N54" s="593" t="s">
        <v>361</v>
      </c>
    </row>
    <row r="55" spans="2:14" s="247" customFormat="1" ht="11.4" x14ac:dyDescent="0.25">
      <c r="B55" s="438" t="s">
        <v>362</v>
      </c>
      <c r="C55" s="325"/>
      <c r="D55" s="326"/>
      <c r="E55" s="326"/>
      <c r="F55" s="326"/>
      <c r="G55" s="326"/>
      <c r="H55" s="327"/>
      <c r="I55" s="560"/>
      <c r="J55" s="593" t="s">
        <v>363</v>
      </c>
      <c r="K55" s="582"/>
      <c r="L55" s="593" t="s">
        <v>363</v>
      </c>
      <c r="M55" s="582"/>
      <c r="N55" s="593" t="s">
        <v>363</v>
      </c>
    </row>
    <row r="56" spans="2:14" s="247" customFormat="1" ht="11.4" x14ac:dyDescent="0.25">
      <c r="B56" s="438" t="s">
        <v>364</v>
      </c>
      <c r="C56" s="325"/>
      <c r="D56" s="326"/>
      <c r="E56" s="326"/>
      <c r="F56" s="326"/>
      <c r="G56" s="326"/>
      <c r="H56" s="327"/>
      <c r="I56" s="560"/>
      <c r="J56" s="593" t="s">
        <v>688</v>
      </c>
      <c r="K56" s="582"/>
      <c r="L56" s="593" t="s">
        <v>688</v>
      </c>
      <c r="M56" s="582"/>
      <c r="N56" s="593" t="s">
        <v>688</v>
      </c>
    </row>
    <row r="57" spans="2:14" s="247" customFormat="1" ht="11.4" x14ac:dyDescent="0.25">
      <c r="B57" s="445" t="s">
        <v>237</v>
      </c>
      <c r="C57" s="325">
        <f t="shared" ref="C57:H57" si="12">SUM(C58:C63)</f>
        <v>0</v>
      </c>
      <c r="D57" s="326">
        <f t="shared" si="12"/>
        <v>0</v>
      </c>
      <c r="E57" s="326">
        <f t="shared" si="12"/>
        <v>0</v>
      </c>
      <c r="F57" s="326">
        <f t="shared" si="12"/>
        <v>0</v>
      </c>
      <c r="G57" s="326">
        <f t="shared" si="12"/>
        <v>0</v>
      </c>
      <c r="H57" s="327">
        <f t="shared" si="12"/>
        <v>0</v>
      </c>
      <c r="I57" s="560"/>
      <c r="J57" s="593" t="s">
        <v>238</v>
      </c>
      <c r="K57" s="582"/>
      <c r="L57" s="593" t="s">
        <v>238</v>
      </c>
      <c r="M57" s="582"/>
      <c r="N57" s="593" t="s">
        <v>238</v>
      </c>
    </row>
    <row r="58" spans="2:14" s="247" customFormat="1" ht="11.4" x14ac:dyDescent="0.25">
      <c r="B58" s="438" t="s">
        <v>354</v>
      </c>
      <c r="C58" s="325"/>
      <c r="D58" s="326"/>
      <c r="E58" s="326"/>
      <c r="F58" s="326"/>
      <c r="G58" s="326"/>
      <c r="H58" s="327"/>
      <c r="I58" s="560"/>
      <c r="J58" s="593" t="s">
        <v>355</v>
      </c>
      <c r="K58" s="582"/>
      <c r="L58" s="593" t="s">
        <v>355</v>
      </c>
      <c r="M58" s="582"/>
      <c r="N58" s="593" t="s">
        <v>355</v>
      </c>
    </row>
    <row r="59" spans="2:14" s="247" customFormat="1" ht="11.4" x14ac:dyDescent="0.25">
      <c r="B59" s="438" t="s">
        <v>356</v>
      </c>
      <c r="C59" s="325"/>
      <c r="D59" s="326"/>
      <c r="E59" s="326"/>
      <c r="F59" s="326"/>
      <c r="G59" s="326"/>
      <c r="H59" s="327"/>
      <c r="I59" s="560"/>
      <c r="J59" s="593" t="s">
        <v>357</v>
      </c>
      <c r="K59" s="582"/>
      <c r="L59" s="593" t="s">
        <v>357</v>
      </c>
      <c r="M59" s="582"/>
      <c r="N59" s="593" t="s">
        <v>357</v>
      </c>
    </row>
    <row r="60" spans="2:14" s="247" customFormat="1" ht="11.4" x14ac:dyDescent="0.25">
      <c r="B60" s="438" t="s">
        <v>358</v>
      </c>
      <c r="C60" s="325"/>
      <c r="D60" s="326"/>
      <c r="E60" s="326"/>
      <c r="F60" s="326"/>
      <c r="G60" s="326"/>
      <c r="H60" s="327"/>
      <c r="I60" s="560"/>
      <c r="J60" s="593" t="s">
        <v>359</v>
      </c>
      <c r="K60" s="582"/>
      <c r="L60" s="593" t="s">
        <v>359</v>
      </c>
      <c r="M60" s="582"/>
      <c r="N60" s="593" t="s">
        <v>359</v>
      </c>
    </row>
    <row r="61" spans="2:14" s="247" customFormat="1" ht="11.4" x14ac:dyDescent="0.25">
      <c r="B61" s="438" t="s">
        <v>360</v>
      </c>
      <c r="C61" s="325"/>
      <c r="D61" s="326"/>
      <c r="E61" s="326"/>
      <c r="F61" s="326"/>
      <c r="G61" s="326"/>
      <c r="H61" s="327"/>
      <c r="I61" s="560"/>
      <c r="J61" s="593" t="s">
        <v>361</v>
      </c>
      <c r="K61" s="582"/>
      <c r="L61" s="593" t="s">
        <v>361</v>
      </c>
      <c r="M61" s="582"/>
      <c r="N61" s="593" t="s">
        <v>361</v>
      </c>
    </row>
    <row r="62" spans="2:14" s="247" customFormat="1" ht="11.4" x14ac:dyDescent="0.25">
      <c r="B62" s="438" t="s">
        <v>362</v>
      </c>
      <c r="C62" s="325"/>
      <c r="D62" s="326"/>
      <c r="E62" s="326"/>
      <c r="F62" s="326"/>
      <c r="G62" s="326"/>
      <c r="H62" s="327"/>
      <c r="I62" s="560"/>
      <c r="J62" s="593" t="s">
        <v>363</v>
      </c>
      <c r="K62" s="582"/>
      <c r="L62" s="593" t="s">
        <v>363</v>
      </c>
      <c r="M62" s="582"/>
      <c r="N62" s="593" t="s">
        <v>363</v>
      </c>
    </row>
    <row r="63" spans="2:14" s="247" customFormat="1" ht="11.4" x14ac:dyDescent="0.25">
      <c r="B63" s="438" t="s">
        <v>364</v>
      </c>
      <c r="C63" s="325"/>
      <c r="D63" s="326"/>
      <c r="E63" s="326"/>
      <c r="F63" s="326"/>
      <c r="G63" s="326"/>
      <c r="H63" s="327"/>
      <c r="I63" s="560"/>
      <c r="J63" s="593" t="s">
        <v>688</v>
      </c>
      <c r="K63" s="582"/>
      <c r="L63" s="593" t="s">
        <v>688</v>
      </c>
      <c r="M63" s="582"/>
      <c r="N63" s="593" t="s">
        <v>688</v>
      </c>
    </row>
    <row r="64" spans="2:14" s="247" customFormat="1" ht="11.4" x14ac:dyDescent="0.25">
      <c r="B64" s="444" t="s">
        <v>239</v>
      </c>
      <c r="C64" s="92"/>
      <c r="D64" s="23"/>
      <c r="E64" s="23"/>
      <c r="F64" s="23"/>
      <c r="G64" s="23"/>
      <c r="H64" s="24"/>
      <c r="I64" s="560"/>
      <c r="J64" s="593" t="s">
        <v>240</v>
      </c>
      <c r="K64" s="582"/>
      <c r="L64" s="593" t="s">
        <v>240</v>
      </c>
      <c r="M64" s="582"/>
      <c r="N64" s="593"/>
    </row>
    <row r="65" spans="1:14" s="247" customFormat="1" ht="11.4" x14ac:dyDescent="0.25">
      <c r="B65" s="444" t="s">
        <v>365</v>
      </c>
      <c r="C65" s="92"/>
      <c r="D65" s="23"/>
      <c r="E65" s="23"/>
      <c r="F65" s="23"/>
      <c r="G65" s="23"/>
      <c r="H65" s="24"/>
      <c r="I65" s="560"/>
      <c r="J65" s="593" t="s">
        <v>366</v>
      </c>
      <c r="K65" s="582"/>
      <c r="L65" s="593" t="s">
        <v>366</v>
      </c>
      <c r="M65" s="582"/>
      <c r="N65" s="593" t="s">
        <v>367</v>
      </c>
    </row>
    <row r="66" spans="1:14" s="246" customFormat="1" x14ac:dyDescent="0.25">
      <c r="A66" s="245"/>
      <c r="B66" s="443" t="s">
        <v>368</v>
      </c>
      <c r="C66" s="318"/>
      <c r="D66" s="319"/>
      <c r="E66" s="319"/>
      <c r="F66" s="319"/>
      <c r="G66" s="319"/>
      <c r="H66" s="320"/>
      <c r="I66" s="560"/>
      <c r="J66" s="593" t="s">
        <v>245</v>
      </c>
      <c r="K66" s="582"/>
      <c r="L66" s="593" t="s">
        <v>245</v>
      </c>
      <c r="M66" s="582"/>
      <c r="N66" s="593" t="s">
        <v>246</v>
      </c>
    </row>
    <row r="67" spans="1:14" s="246" customFormat="1" x14ac:dyDescent="0.25">
      <c r="A67" s="245"/>
      <c r="B67" s="443" t="s">
        <v>369</v>
      </c>
      <c r="C67" s="318"/>
      <c r="D67" s="319"/>
      <c r="E67" s="319"/>
      <c r="F67" s="319"/>
      <c r="G67" s="319"/>
      <c r="H67" s="320"/>
      <c r="I67" s="560"/>
      <c r="J67" s="593" t="s">
        <v>258</v>
      </c>
      <c r="K67" s="582"/>
      <c r="L67" s="593" t="s">
        <v>258</v>
      </c>
      <c r="M67" s="582"/>
      <c r="N67" s="593" t="s">
        <v>259</v>
      </c>
    </row>
    <row r="68" spans="1:14" s="250" customFormat="1" ht="13.8" thickBot="1" x14ac:dyDescent="0.3">
      <c r="B68" s="446"/>
      <c r="C68" s="696"/>
      <c r="D68" s="697"/>
      <c r="E68" s="697"/>
      <c r="F68" s="697"/>
      <c r="G68" s="697"/>
      <c r="H68" s="698"/>
      <c r="I68" s="693"/>
      <c r="J68" s="838"/>
      <c r="K68" s="694"/>
      <c r="L68" s="838"/>
      <c r="M68" s="694"/>
      <c r="N68" s="695"/>
    </row>
    <row r="69" spans="1:14" s="477" customFormat="1" ht="24" customHeight="1" thickBot="1" x14ac:dyDescent="0.3">
      <c r="A69" s="471"/>
      <c r="B69" s="684" t="s">
        <v>616</v>
      </c>
      <c r="C69" s="502">
        <f t="shared" ref="C69:H69" si="13">C38-C5</f>
        <v>0</v>
      </c>
      <c r="D69" s="503">
        <f t="shared" si="13"/>
        <v>0</v>
      </c>
      <c r="E69" s="503">
        <f t="shared" si="13"/>
        <v>0</v>
      </c>
      <c r="F69" s="503">
        <f t="shared" si="13"/>
        <v>0</v>
      </c>
      <c r="G69" s="503">
        <f t="shared" si="13"/>
        <v>0</v>
      </c>
      <c r="H69" s="504">
        <f t="shared" si="13"/>
        <v>0</v>
      </c>
      <c r="I69" s="563"/>
      <c r="J69" s="633"/>
      <c r="K69" s="610"/>
      <c r="L69" s="633"/>
      <c r="M69" s="610"/>
      <c r="N69" s="633"/>
    </row>
    <row r="70" spans="1:14" s="245" customFormat="1" ht="10.8" thickBot="1" x14ac:dyDescent="0.3">
      <c r="B70" s="449"/>
      <c r="C70" s="311"/>
      <c r="D70" s="311"/>
      <c r="E70" s="311"/>
      <c r="F70" s="311"/>
      <c r="G70" s="311"/>
      <c r="H70" s="311"/>
      <c r="I70" s="340"/>
      <c r="J70" s="549"/>
      <c r="K70" s="340"/>
      <c r="L70" s="549"/>
      <c r="M70" s="340"/>
      <c r="N70" s="549"/>
    </row>
    <row r="71" spans="1:14" s="266" customFormat="1" ht="27" customHeight="1" x14ac:dyDescent="0.25">
      <c r="A71" s="265"/>
      <c r="B71" s="705" t="s">
        <v>617</v>
      </c>
      <c r="C71" s="706" t="str">
        <f t="shared" ref="C71:H71" si="14">C$4</f>
        <v>Boekjaar 1</v>
      </c>
      <c r="D71" s="707" t="str">
        <f t="shared" si="14"/>
        <v>Boekjaar 2</v>
      </c>
      <c r="E71" s="707" t="str">
        <f t="shared" si="14"/>
        <v>Boekjaar 3</v>
      </c>
      <c r="F71" s="707" t="str">
        <f t="shared" si="14"/>
        <v>Boekjaar 4</v>
      </c>
      <c r="G71" s="707" t="str">
        <f t="shared" si="14"/>
        <v>Boekjaar 5</v>
      </c>
      <c r="H71" s="708" t="str">
        <f t="shared" si="14"/>
        <v>Boekjaar 6</v>
      </c>
      <c r="I71" s="564"/>
      <c r="J71" s="827" t="s">
        <v>678</v>
      </c>
      <c r="K71" s="217"/>
      <c r="L71" s="827" t="s">
        <v>679</v>
      </c>
      <c r="M71" s="217"/>
      <c r="N71" s="598" t="s">
        <v>680</v>
      </c>
    </row>
    <row r="72" spans="1:14" s="483" customFormat="1" ht="10.199999999999999" x14ac:dyDescent="0.25">
      <c r="B72" s="685"/>
      <c r="C72" s="699"/>
      <c r="D72" s="687"/>
      <c r="E72" s="687"/>
      <c r="F72" s="687"/>
      <c r="G72" s="687"/>
      <c r="H72" s="688"/>
      <c r="I72" s="565"/>
      <c r="J72" s="639"/>
      <c r="K72" s="616"/>
      <c r="L72" s="639"/>
      <c r="M72" s="616"/>
      <c r="N72" s="639"/>
    </row>
    <row r="73" spans="1:14" s="267" customFormat="1" x14ac:dyDescent="0.25">
      <c r="A73" s="210"/>
      <c r="B73" s="450" t="s">
        <v>372</v>
      </c>
      <c r="C73" s="379">
        <f t="shared" ref="C73:H73" si="15">SUM(C74:C77)</f>
        <v>0</v>
      </c>
      <c r="D73" s="21">
        <f t="shared" si="15"/>
        <v>0</v>
      </c>
      <c r="E73" s="21">
        <f t="shared" si="15"/>
        <v>0</v>
      </c>
      <c r="F73" s="21">
        <f t="shared" si="15"/>
        <v>0</v>
      </c>
      <c r="G73" s="21">
        <f t="shared" si="15"/>
        <v>0</v>
      </c>
      <c r="H73" s="22">
        <f t="shared" si="15"/>
        <v>0</v>
      </c>
      <c r="I73" s="566"/>
      <c r="J73" s="637"/>
      <c r="K73" s="617"/>
      <c r="L73" s="637"/>
      <c r="M73" s="617"/>
      <c r="N73" s="637" t="s">
        <v>373</v>
      </c>
    </row>
    <row r="74" spans="1:14" s="267" customFormat="1" x14ac:dyDescent="0.25">
      <c r="A74" s="210"/>
      <c r="B74" s="451" t="s">
        <v>111</v>
      </c>
      <c r="C74" s="533"/>
      <c r="D74" s="527"/>
      <c r="E74" s="527"/>
      <c r="F74" s="527"/>
      <c r="G74" s="527"/>
      <c r="H74" s="526"/>
      <c r="I74" s="567"/>
      <c r="J74" s="594" t="s">
        <v>112</v>
      </c>
      <c r="K74" s="618"/>
      <c r="L74" s="594" t="s">
        <v>112</v>
      </c>
      <c r="M74" s="618"/>
      <c r="N74" s="594"/>
    </row>
    <row r="75" spans="1:14" s="267" customFormat="1" x14ac:dyDescent="0.25">
      <c r="A75" s="210"/>
      <c r="B75" s="452" t="s">
        <v>113</v>
      </c>
      <c r="C75" s="533"/>
      <c r="D75" s="527"/>
      <c r="E75" s="527"/>
      <c r="F75" s="527"/>
      <c r="G75" s="527"/>
      <c r="H75" s="526"/>
      <c r="I75" s="567"/>
      <c r="J75" s="594" t="s">
        <v>114</v>
      </c>
      <c r="K75" s="618"/>
      <c r="L75" s="594" t="s">
        <v>114</v>
      </c>
      <c r="M75" s="618"/>
      <c r="N75" s="594"/>
    </row>
    <row r="76" spans="1:14" s="267" customFormat="1" x14ac:dyDescent="0.25">
      <c r="A76" s="210"/>
      <c r="B76" s="451" t="s">
        <v>115</v>
      </c>
      <c r="C76" s="533"/>
      <c r="D76" s="527"/>
      <c r="E76" s="527"/>
      <c r="F76" s="527"/>
      <c r="G76" s="527"/>
      <c r="H76" s="526"/>
      <c r="I76" s="567"/>
      <c r="J76" s="594" t="s">
        <v>116</v>
      </c>
      <c r="K76" s="618"/>
      <c r="L76" s="594" t="s">
        <v>116</v>
      </c>
      <c r="M76" s="618"/>
      <c r="N76" s="594"/>
    </row>
    <row r="77" spans="1:14" s="267" customFormat="1" x14ac:dyDescent="0.25">
      <c r="A77" s="210"/>
      <c r="B77" s="451" t="s">
        <v>117</v>
      </c>
      <c r="C77" s="533"/>
      <c r="D77" s="527"/>
      <c r="E77" s="527"/>
      <c r="F77" s="527"/>
      <c r="G77" s="527"/>
      <c r="H77" s="526"/>
      <c r="I77" s="567"/>
      <c r="J77" s="594" t="s">
        <v>118</v>
      </c>
      <c r="K77" s="618"/>
      <c r="L77" s="594" t="s">
        <v>118</v>
      </c>
      <c r="M77" s="618"/>
      <c r="N77" s="594"/>
    </row>
    <row r="78" spans="1:14" s="267" customFormat="1" x14ac:dyDescent="0.25">
      <c r="A78" s="210"/>
      <c r="B78" s="450" t="s">
        <v>374</v>
      </c>
      <c r="C78" s="379">
        <f t="shared" ref="C78:H78" si="16">C79+C85</f>
        <v>0</v>
      </c>
      <c r="D78" s="21">
        <f t="shared" si="16"/>
        <v>0</v>
      </c>
      <c r="E78" s="21">
        <f t="shared" si="16"/>
        <v>0</v>
      </c>
      <c r="F78" s="21">
        <f t="shared" si="16"/>
        <v>0</v>
      </c>
      <c r="G78" s="21">
        <f t="shared" si="16"/>
        <v>0</v>
      </c>
      <c r="H78" s="22">
        <f t="shared" si="16"/>
        <v>0</v>
      </c>
      <c r="I78" s="561"/>
      <c r="J78" s="595"/>
      <c r="K78" s="583"/>
      <c r="L78" s="595"/>
      <c r="M78" s="583"/>
      <c r="N78" s="595"/>
    </row>
    <row r="79" spans="1:14" s="267" customFormat="1" x14ac:dyDescent="0.25">
      <c r="A79" s="210"/>
      <c r="B79" s="451" t="s">
        <v>375</v>
      </c>
      <c r="C79" s="532">
        <f t="shared" ref="C79:H79" si="17">SUM(C80:C84)</f>
        <v>0</v>
      </c>
      <c r="D79" s="25">
        <f t="shared" si="17"/>
        <v>0</v>
      </c>
      <c r="E79" s="25">
        <f t="shared" si="17"/>
        <v>0</v>
      </c>
      <c r="F79" s="25">
        <f t="shared" si="17"/>
        <v>0</v>
      </c>
      <c r="G79" s="25">
        <f t="shared" si="17"/>
        <v>0</v>
      </c>
      <c r="H79" s="26">
        <f t="shared" si="17"/>
        <v>0</v>
      </c>
      <c r="I79" s="561"/>
      <c r="J79" s="595"/>
      <c r="K79" s="583"/>
      <c r="L79" s="595"/>
      <c r="M79" s="583"/>
      <c r="N79" s="595"/>
    </row>
    <row r="80" spans="1:14" s="268" customFormat="1" ht="12" x14ac:dyDescent="0.25">
      <c r="A80" s="210"/>
      <c r="B80" s="453" t="s">
        <v>121</v>
      </c>
      <c r="C80" s="380"/>
      <c r="D80" s="33"/>
      <c r="E80" s="33"/>
      <c r="F80" s="33"/>
      <c r="G80" s="33"/>
      <c r="H80" s="34"/>
      <c r="I80" s="568"/>
      <c r="J80" s="600" t="s">
        <v>376</v>
      </c>
      <c r="K80" s="619"/>
      <c r="L80" s="600" t="s">
        <v>376</v>
      </c>
      <c r="M80" s="619"/>
      <c r="N80" s="600" t="s">
        <v>625</v>
      </c>
    </row>
    <row r="81" spans="1:14" s="268" customFormat="1" ht="12" x14ac:dyDescent="0.25">
      <c r="A81" s="210"/>
      <c r="B81" s="453" t="s">
        <v>124</v>
      </c>
      <c r="C81" s="380"/>
      <c r="D81" s="33"/>
      <c r="E81" s="33"/>
      <c r="F81" s="33"/>
      <c r="G81" s="33"/>
      <c r="H81" s="34"/>
      <c r="I81" s="568"/>
      <c r="J81" s="600" t="s">
        <v>125</v>
      </c>
      <c r="K81" s="619"/>
      <c r="L81" s="600" t="s">
        <v>125</v>
      </c>
      <c r="M81" s="619"/>
      <c r="N81" s="600" t="s">
        <v>126</v>
      </c>
    </row>
    <row r="82" spans="1:14" s="269" customFormat="1" ht="11.4" x14ac:dyDescent="0.2">
      <c r="A82" s="232"/>
      <c r="B82" s="453" t="s">
        <v>378</v>
      </c>
      <c r="C82" s="380"/>
      <c r="D82" s="33"/>
      <c r="E82" s="33"/>
      <c r="F82" s="33"/>
      <c r="G82" s="33"/>
      <c r="H82" s="34"/>
      <c r="I82" s="568"/>
      <c r="J82" s="600" t="s">
        <v>379</v>
      </c>
      <c r="K82" s="619"/>
      <c r="L82" s="600" t="s">
        <v>379</v>
      </c>
      <c r="M82" s="619"/>
      <c r="N82" s="600" t="s">
        <v>628</v>
      </c>
    </row>
    <row r="83" spans="1:14" s="268" customFormat="1" ht="12" x14ac:dyDescent="0.25">
      <c r="A83" s="210"/>
      <c r="B83" s="453" t="s">
        <v>148</v>
      </c>
      <c r="C83" s="380"/>
      <c r="D83" s="33"/>
      <c r="E83" s="33"/>
      <c r="F83" s="33"/>
      <c r="G83" s="33"/>
      <c r="H83" s="34"/>
      <c r="I83" s="568"/>
      <c r="J83" s="600" t="s">
        <v>381</v>
      </c>
      <c r="K83" s="619"/>
      <c r="L83" s="600" t="s">
        <v>381</v>
      </c>
      <c r="M83" s="619"/>
      <c r="N83" s="600" t="s">
        <v>381</v>
      </c>
    </row>
    <row r="84" spans="1:14" s="268" customFormat="1" ht="12" x14ac:dyDescent="0.25">
      <c r="A84" s="210"/>
      <c r="B84" s="453" t="s">
        <v>382</v>
      </c>
      <c r="C84" s="380"/>
      <c r="D84" s="33"/>
      <c r="E84" s="33"/>
      <c r="F84" s="33"/>
      <c r="G84" s="33"/>
      <c r="H84" s="34"/>
      <c r="I84" s="568"/>
      <c r="J84" s="600" t="s">
        <v>137</v>
      </c>
      <c r="K84" s="619"/>
      <c r="L84" s="600" t="s">
        <v>137</v>
      </c>
      <c r="M84" s="619"/>
      <c r="N84" s="600" t="s">
        <v>138</v>
      </c>
    </row>
    <row r="85" spans="1:14" s="233" customFormat="1" x14ac:dyDescent="0.25">
      <c r="A85" s="232"/>
      <c r="B85" s="451" t="s">
        <v>383</v>
      </c>
      <c r="C85" s="532">
        <f t="shared" ref="C85:H85" si="18">SUM(C86:C87)</f>
        <v>0</v>
      </c>
      <c r="D85" s="25">
        <f t="shared" si="18"/>
        <v>0</v>
      </c>
      <c r="E85" s="25">
        <f t="shared" si="18"/>
        <v>0</v>
      </c>
      <c r="F85" s="25">
        <f t="shared" si="18"/>
        <v>0</v>
      </c>
      <c r="G85" s="25">
        <f t="shared" si="18"/>
        <v>0</v>
      </c>
      <c r="H85" s="26">
        <f t="shared" si="18"/>
        <v>0</v>
      </c>
      <c r="I85" s="561"/>
      <c r="J85" s="595"/>
      <c r="K85" s="583"/>
      <c r="L85" s="595"/>
      <c r="M85" s="583"/>
      <c r="N85" s="595"/>
    </row>
    <row r="86" spans="1:14" s="269" customFormat="1" ht="11.4" x14ac:dyDescent="0.2">
      <c r="A86" s="232"/>
      <c r="B86" s="453" t="s">
        <v>384</v>
      </c>
      <c r="C86" s="380"/>
      <c r="D86" s="33"/>
      <c r="E86" s="33"/>
      <c r="F86" s="33"/>
      <c r="G86" s="33"/>
      <c r="H86" s="34"/>
      <c r="I86" s="568"/>
      <c r="J86" s="600" t="s">
        <v>152</v>
      </c>
      <c r="K86" s="619"/>
      <c r="L86" s="600" t="s">
        <v>152</v>
      </c>
      <c r="M86" s="619"/>
      <c r="N86" s="600" t="s">
        <v>153</v>
      </c>
    </row>
    <row r="87" spans="1:14" s="269" customFormat="1" ht="11.4" x14ac:dyDescent="0.2">
      <c r="A87" s="232"/>
      <c r="B87" s="453" t="s">
        <v>154</v>
      </c>
      <c r="C87" s="380"/>
      <c r="D87" s="33"/>
      <c r="E87" s="33"/>
      <c r="F87" s="33"/>
      <c r="G87" s="33"/>
      <c r="H87" s="34"/>
      <c r="I87" s="568"/>
      <c r="J87" s="600" t="s">
        <v>155</v>
      </c>
      <c r="K87" s="619"/>
      <c r="L87" s="600" t="s">
        <v>155</v>
      </c>
      <c r="M87" s="619"/>
      <c r="N87" s="600" t="s">
        <v>156</v>
      </c>
    </row>
    <row r="88" spans="1:14" s="233" customFormat="1" x14ac:dyDescent="0.25">
      <c r="A88" s="232"/>
      <c r="B88" s="443" t="s">
        <v>385</v>
      </c>
      <c r="C88" s="379"/>
      <c r="D88" s="30"/>
      <c r="E88" s="30"/>
      <c r="F88" s="30"/>
      <c r="G88" s="30"/>
      <c r="H88" s="31"/>
      <c r="I88" s="561"/>
      <c r="J88" s="595" t="s">
        <v>158</v>
      </c>
      <c r="K88" s="583"/>
      <c r="L88" s="595" t="s">
        <v>158</v>
      </c>
      <c r="M88" s="583"/>
      <c r="N88" s="595" t="s">
        <v>386</v>
      </c>
    </row>
    <row r="89" spans="1:14" s="531" customFormat="1" x14ac:dyDescent="0.25">
      <c r="A89" s="312"/>
      <c r="B89" s="443" t="s">
        <v>387</v>
      </c>
      <c r="C89" s="379">
        <f t="shared" ref="C89:H89" si="19">SUM(C90:C100)</f>
        <v>0</v>
      </c>
      <c r="D89" s="30">
        <f t="shared" si="19"/>
        <v>0</v>
      </c>
      <c r="E89" s="30">
        <f t="shared" si="19"/>
        <v>0</v>
      </c>
      <c r="F89" s="30">
        <f t="shared" si="19"/>
        <v>0</v>
      </c>
      <c r="G89" s="30">
        <f t="shared" si="19"/>
        <v>0</v>
      </c>
      <c r="H89" s="31">
        <f t="shared" si="19"/>
        <v>0</v>
      </c>
      <c r="I89" s="561"/>
      <c r="J89" s="595" t="s">
        <v>225</v>
      </c>
      <c r="K89" s="583"/>
      <c r="L89" s="595" t="s">
        <v>225</v>
      </c>
      <c r="M89" s="583"/>
      <c r="N89" s="595" t="s">
        <v>225</v>
      </c>
    </row>
    <row r="90" spans="1:14" s="247" customFormat="1" ht="11.4" x14ac:dyDescent="0.25">
      <c r="B90" s="445" t="s">
        <v>304</v>
      </c>
      <c r="C90" s="325"/>
      <c r="D90" s="326"/>
      <c r="E90" s="326"/>
      <c r="F90" s="326"/>
      <c r="G90" s="326"/>
      <c r="H90" s="327"/>
      <c r="I90" s="560"/>
      <c r="J90" s="593" t="s">
        <v>305</v>
      </c>
      <c r="K90" s="582"/>
      <c r="L90" s="593" t="s">
        <v>305</v>
      </c>
      <c r="M90" s="582"/>
      <c r="N90" s="593" t="s">
        <v>305</v>
      </c>
    </row>
    <row r="91" spans="1:14" s="247" customFormat="1" ht="11.4" x14ac:dyDescent="0.25">
      <c r="B91" s="445" t="s">
        <v>388</v>
      </c>
      <c r="C91" s="325"/>
      <c r="D91" s="326"/>
      <c r="E91" s="326"/>
      <c r="F91" s="326"/>
      <c r="G91" s="326"/>
      <c r="H91" s="327"/>
      <c r="I91" s="560"/>
      <c r="J91" s="593" t="s">
        <v>307</v>
      </c>
      <c r="K91" s="582"/>
      <c r="L91" s="593" t="s">
        <v>307</v>
      </c>
      <c r="M91" s="582"/>
      <c r="N91" s="593" t="s">
        <v>307</v>
      </c>
    </row>
    <row r="92" spans="1:14" s="247" customFormat="1" ht="11.4" x14ac:dyDescent="0.25">
      <c r="B92" s="445" t="s">
        <v>389</v>
      </c>
      <c r="C92" s="325"/>
      <c r="D92" s="326"/>
      <c r="E92" s="326"/>
      <c r="F92" s="326"/>
      <c r="G92" s="326"/>
      <c r="H92" s="327"/>
      <c r="I92" s="560"/>
      <c r="J92" s="593" t="s">
        <v>307</v>
      </c>
      <c r="K92" s="582"/>
      <c r="L92" s="593" t="s">
        <v>307</v>
      </c>
      <c r="M92" s="582"/>
      <c r="N92" s="593" t="s">
        <v>307</v>
      </c>
    </row>
    <row r="93" spans="1:14" s="247" customFormat="1" ht="11.4" x14ac:dyDescent="0.25">
      <c r="B93" s="445" t="s">
        <v>309</v>
      </c>
      <c r="C93" s="325"/>
      <c r="D93" s="326"/>
      <c r="E93" s="326"/>
      <c r="F93" s="326"/>
      <c r="G93" s="326"/>
      <c r="H93" s="327"/>
      <c r="I93" s="560"/>
      <c r="J93" s="593" t="s">
        <v>310</v>
      </c>
      <c r="K93" s="582"/>
      <c r="L93" s="593" t="s">
        <v>310</v>
      </c>
      <c r="M93" s="582"/>
      <c r="N93" s="593" t="s">
        <v>310</v>
      </c>
    </row>
    <row r="94" spans="1:14" s="247" customFormat="1" ht="11.4" x14ac:dyDescent="0.25">
      <c r="B94" s="445" t="s">
        <v>311</v>
      </c>
      <c r="C94" s="325"/>
      <c r="D94" s="326"/>
      <c r="E94" s="326"/>
      <c r="F94" s="326"/>
      <c r="G94" s="326"/>
      <c r="H94" s="327"/>
      <c r="I94" s="560"/>
      <c r="J94" s="593" t="s">
        <v>312</v>
      </c>
      <c r="K94" s="582"/>
      <c r="L94" s="593" t="s">
        <v>312</v>
      </c>
      <c r="M94" s="582"/>
      <c r="N94" s="593" t="s">
        <v>312</v>
      </c>
    </row>
    <row r="95" spans="1:14" s="247" customFormat="1" ht="11.4" x14ac:dyDescent="0.25">
      <c r="B95" s="445" t="s">
        <v>313</v>
      </c>
      <c r="C95" s="325"/>
      <c r="D95" s="326"/>
      <c r="E95" s="326"/>
      <c r="F95" s="326"/>
      <c r="G95" s="326"/>
      <c r="H95" s="327"/>
      <c r="I95" s="560"/>
      <c r="J95" s="593" t="s">
        <v>314</v>
      </c>
      <c r="K95" s="582"/>
      <c r="L95" s="593" t="s">
        <v>314</v>
      </c>
      <c r="M95" s="582"/>
      <c r="N95" s="593" t="s">
        <v>314</v>
      </c>
    </row>
    <row r="96" spans="1:14" s="247" customFormat="1" ht="11.4" x14ac:dyDescent="0.25">
      <c r="B96" s="445" t="s">
        <v>315</v>
      </c>
      <c r="C96" s="325"/>
      <c r="D96" s="326"/>
      <c r="E96" s="326"/>
      <c r="F96" s="326"/>
      <c r="G96" s="326"/>
      <c r="H96" s="327"/>
      <c r="I96" s="560"/>
      <c r="J96" s="593" t="s">
        <v>316</v>
      </c>
      <c r="K96" s="582"/>
      <c r="L96" s="593" t="s">
        <v>316</v>
      </c>
      <c r="M96" s="582"/>
      <c r="N96" s="593" t="s">
        <v>316</v>
      </c>
    </row>
    <row r="97" spans="1:14" s="247" customFormat="1" ht="11.4" x14ac:dyDescent="0.25">
      <c r="B97" s="445" t="s">
        <v>317</v>
      </c>
      <c r="C97" s="325"/>
      <c r="D97" s="326"/>
      <c r="E97" s="326"/>
      <c r="F97" s="326"/>
      <c r="G97" s="326"/>
      <c r="H97" s="327"/>
      <c r="I97" s="560"/>
      <c r="J97" s="593" t="s">
        <v>318</v>
      </c>
      <c r="K97" s="582"/>
      <c r="L97" s="593" t="s">
        <v>318</v>
      </c>
      <c r="M97" s="582"/>
      <c r="N97" s="593" t="s">
        <v>318</v>
      </c>
    </row>
    <row r="98" spans="1:14" s="247" customFormat="1" ht="11.4" x14ac:dyDescent="0.25">
      <c r="B98" s="445" t="s">
        <v>321</v>
      </c>
      <c r="C98" s="325"/>
      <c r="D98" s="326"/>
      <c r="E98" s="326"/>
      <c r="F98" s="326"/>
      <c r="G98" s="326"/>
      <c r="H98" s="327"/>
      <c r="I98" s="560"/>
      <c r="J98" s="593" t="s">
        <v>322</v>
      </c>
      <c r="K98" s="582"/>
      <c r="L98" s="593" t="s">
        <v>322</v>
      </c>
      <c r="M98" s="582"/>
      <c r="N98" s="593" t="s">
        <v>322</v>
      </c>
    </row>
    <row r="99" spans="1:14" s="247" customFormat="1" ht="11.4" x14ac:dyDescent="0.25">
      <c r="B99" s="445" t="s">
        <v>319</v>
      </c>
      <c r="C99" s="325"/>
      <c r="D99" s="326"/>
      <c r="E99" s="326"/>
      <c r="F99" s="326"/>
      <c r="G99" s="326"/>
      <c r="H99" s="327"/>
      <c r="I99" s="560"/>
      <c r="J99" s="593" t="s">
        <v>320</v>
      </c>
      <c r="K99" s="582"/>
      <c r="L99" s="593" t="s">
        <v>320</v>
      </c>
      <c r="M99" s="582"/>
      <c r="N99" s="593" t="s">
        <v>320</v>
      </c>
    </row>
    <row r="100" spans="1:14" s="247" customFormat="1" ht="11.4" x14ac:dyDescent="0.25">
      <c r="B100" s="445" t="s">
        <v>323</v>
      </c>
      <c r="C100" s="325"/>
      <c r="D100" s="326"/>
      <c r="E100" s="326"/>
      <c r="F100" s="326"/>
      <c r="G100" s="326"/>
      <c r="H100" s="327"/>
      <c r="I100" s="560"/>
      <c r="J100" s="593" t="s">
        <v>688</v>
      </c>
      <c r="K100" s="582"/>
      <c r="L100" s="593" t="s">
        <v>688</v>
      </c>
      <c r="M100" s="582"/>
      <c r="N100" s="593" t="s">
        <v>688</v>
      </c>
    </row>
    <row r="101" spans="1:14" s="273" customFormat="1" ht="13.8" thickBot="1" x14ac:dyDescent="0.3">
      <c r="B101" s="700"/>
      <c r="C101" s="701"/>
      <c r="D101" s="691"/>
      <c r="E101" s="691"/>
      <c r="F101" s="691"/>
      <c r="G101" s="691"/>
      <c r="H101" s="702"/>
      <c r="I101" s="693"/>
      <c r="J101" s="695"/>
      <c r="K101" s="694"/>
      <c r="L101" s="695"/>
      <c r="M101" s="694"/>
      <c r="N101" s="695"/>
    </row>
    <row r="102" spans="1:14" s="266" customFormat="1" ht="27" customHeight="1" x14ac:dyDescent="0.25">
      <c r="A102" s="265"/>
      <c r="B102" s="705" t="s">
        <v>618</v>
      </c>
      <c r="C102" s="711" t="str">
        <f t="shared" ref="C102:H102" si="20">C$4</f>
        <v>Boekjaar 1</v>
      </c>
      <c r="D102" s="706" t="str">
        <f t="shared" si="20"/>
        <v>Boekjaar 2</v>
      </c>
      <c r="E102" s="707" t="str">
        <f t="shared" si="20"/>
        <v>Boekjaar 3</v>
      </c>
      <c r="F102" s="707" t="str">
        <f t="shared" si="20"/>
        <v>Boekjaar 4</v>
      </c>
      <c r="G102" s="707" t="str">
        <f t="shared" si="20"/>
        <v>Boekjaar 5</v>
      </c>
      <c r="H102" s="708" t="str">
        <f t="shared" si="20"/>
        <v>Boekjaar 6</v>
      </c>
      <c r="I102" s="564"/>
      <c r="J102" s="827" t="s">
        <v>678</v>
      </c>
      <c r="K102" s="217"/>
      <c r="L102" s="827" t="s">
        <v>679</v>
      </c>
      <c r="M102" s="217"/>
      <c r="N102" s="598" t="s">
        <v>680</v>
      </c>
    </row>
    <row r="103" spans="1:14" s="471" customFormat="1" ht="10.199999999999999" x14ac:dyDescent="0.25">
      <c r="B103" s="685"/>
      <c r="C103" s="709"/>
      <c r="D103" s="709"/>
      <c r="E103" s="709"/>
      <c r="F103" s="709"/>
      <c r="G103" s="709"/>
      <c r="H103" s="710"/>
      <c r="I103" s="569"/>
      <c r="J103" s="636"/>
      <c r="K103" s="624"/>
      <c r="L103" s="636"/>
      <c r="M103" s="624"/>
      <c r="N103" s="636"/>
    </row>
    <row r="104" spans="1:14" s="267" customFormat="1" x14ac:dyDescent="0.25">
      <c r="A104" s="210"/>
      <c r="B104" s="450" t="s">
        <v>390</v>
      </c>
      <c r="C104" s="28">
        <f t="shared" ref="C104:H104" si="21">SUM(C105:C108)</f>
        <v>0</v>
      </c>
      <c r="D104" s="28">
        <f t="shared" si="21"/>
        <v>0</v>
      </c>
      <c r="E104" s="21">
        <f t="shared" si="21"/>
        <v>0</v>
      </c>
      <c r="F104" s="21">
        <f t="shared" si="21"/>
        <v>0</v>
      </c>
      <c r="G104" s="21">
        <f t="shared" si="21"/>
        <v>0</v>
      </c>
      <c r="H104" s="22">
        <f t="shared" si="21"/>
        <v>0</v>
      </c>
      <c r="I104" s="570"/>
      <c r="J104" s="637"/>
      <c r="K104" s="617"/>
      <c r="L104" s="637"/>
      <c r="M104" s="617"/>
      <c r="N104" s="637" t="s">
        <v>373</v>
      </c>
    </row>
    <row r="105" spans="1:14" s="267" customFormat="1" x14ac:dyDescent="0.25">
      <c r="A105" s="210"/>
      <c r="B105" s="451" t="s">
        <v>111</v>
      </c>
      <c r="C105" s="528"/>
      <c r="D105" s="528"/>
      <c r="E105" s="527"/>
      <c r="F105" s="527"/>
      <c r="G105" s="527"/>
      <c r="H105" s="526"/>
      <c r="I105" s="571"/>
      <c r="J105" s="594" t="s">
        <v>112</v>
      </c>
      <c r="K105" s="618"/>
      <c r="L105" s="594" t="s">
        <v>112</v>
      </c>
      <c r="M105" s="618"/>
      <c r="N105" s="594"/>
    </row>
    <row r="106" spans="1:14" s="267" customFormat="1" x14ac:dyDescent="0.25">
      <c r="A106" s="210"/>
      <c r="B106" s="452" t="s">
        <v>113</v>
      </c>
      <c r="C106" s="528"/>
      <c r="D106" s="528"/>
      <c r="E106" s="527"/>
      <c r="F106" s="527"/>
      <c r="G106" s="527"/>
      <c r="H106" s="526"/>
      <c r="I106" s="571"/>
      <c r="J106" s="594" t="s">
        <v>114</v>
      </c>
      <c r="K106" s="618"/>
      <c r="L106" s="594" t="s">
        <v>114</v>
      </c>
      <c r="M106" s="618"/>
      <c r="N106" s="594"/>
    </row>
    <row r="107" spans="1:14" s="267" customFormat="1" x14ac:dyDescent="0.25">
      <c r="A107" s="210"/>
      <c r="B107" s="451" t="s">
        <v>115</v>
      </c>
      <c r="C107" s="528"/>
      <c r="D107" s="528"/>
      <c r="E107" s="527"/>
      <c r="F107" s="527"/>
      <c r="G107" s="527"/>
      <c r="H107" s="526"/>
      <c r="I107" s="571"/>
      <c r="J107" s="594" t="s">
        <v>116</v>
      </c>
      <c r="K107" s="618"/>
      <c r="L107" s="594" t="s">
        <v>116</v>
      </c>
      <c r="M107" s="618"/>
      <c r="N107" s="594"/>
    </row>
    <row r="108" spans="1:14" s="267" customFormat="1" x14ac:dyDescent="0.25">
      <c r="A108" s="210"/>
      <c r="B108" s="451" t="s">
        <v>117</v>
      </c>
      <c r="C108" s="528"/>
      <c r="D108" s="528"/>
      <c r="E108" s="527"/>
      <c r="F108" s="527"/>
      <c r="G108" s="527"/>
      <c r="H108" s="526"/>
      <c r="I108" s="571"/>
      <c r="J108" s="594" t="s">
        <v>118</v>
      </c>
      <c r="K108" s="618"/>
      <c r="L108" s="594" t="s">
        <v>118</v>
      </c>
      <c r="M108" s="618"/>
      <c r="N108" s="594"/>
    </row>
    <row r="109" spans="1:14" s="267" customFormat="1" x14ac:dyDescent="0.25">
      <c r="A109" s="210"/>
      <c r="B109" s="450" t="s">
        <v>391</v>
      </c>
      <c r="C109" s="28">
        <f t="shared" ref="C109:H109" si="22">SUM(C110,C116)</f>
        <v>0</v>
      </c>
      <c r="D109" s="28">
        <f t="shared" si="22"/>
        <v>0</v>
      </c>
      <c r="E109" s="21">
        <f t="shared" si="22"/>
        <v>0</v>
      </c>
      <c r="F109" s="21">
        <f t="shared" si="22"/>
        <v>0</v>
      </c>
      <c r="G109" s="21">
        <f t="shared" si="22"/>
        <v>0</v>
      </c>
      <c r="H109" s="22">
        <f t="shared" si="22"/>
        <v>0</v>
      </c>
      <c r="I109" s="572"/>
      <c r="J109" s="595"/>
      <c r="K109" s="583"/>
      <c r="L109" s="595"/>
      <c r="M109" s="583"/>
      <c r="N109" s="595"/>
    </row>
    <row r="110" spans="1:14" s="267" customFormat="1" x14ac:dyDescent="0.25">
      <c r="A110" s="210"/>
      <c r="B110" s="451" t="s">
        <v>375</v>
      </c>
      <c r="C110" s="525">
        <f t="shared" ref="C110:H110" si="23">SUM(C111:C115)</f>
        <v>0</v>
      </c>
      <c r="D110" s="525">
        <f t="shared" si="23"/>
        <v>0</v>
      </c>
      <c r="E110" s="25">
        <f t="shared" si="23"/>
        <v>0</v>
      </c>
      <c r="F110" s="25">
        <f t="shared" si="23"/>
        <v>0</v>
      </c>
      <c r="G110" s="25">
        <f t="shared" si="23"/>
        <v>0</v>
      </c>
      <c r="H110" s="26">
        <f t="shared" si="23"/>
        <v>0</v>
      </c>
      <c r="I110" s="572"/>
      <c r="J110" s="595"/>
      <c r="K110" s="583"/>
      <c r="L110" s="595"/>
      <c r="M110" s="583"/>
      <c r="N110" s="595"/>
    </row>
    <row r="111" spans="1:14" s="268" customFormat="1" ht="12" x14ac:dyDescent="0.25">
      <c r="A111" s="210"/>
      <c r="B111" s="453" t="s">
        <v>121</v>
      </c>
      <c r="C111" s="32"/>
      <c r="D111" s="32"/>
      <c r="E111" s="33"/>
      <c r="F111" s="33"/>
      <c r="G111" s="33"/>
      <c r="H111" s="34"/>
      <c r="I111" s="573"/>
      <c r="J111" s="600" t="s">
        <v>376</v>
      </c>
      <c r="K111" s="619"/>
      <c r="L111" s="600" t="s">
        <v>376</v>
      </c>
      <c r="M111" s="619"/>
      <c r="N111" s="600" t="s">
        <v>626</v>
      </c>
    </row>
    <row r="112" spans="1:14" s="268" customFormat="1" ht="12" x14ac:dyDescent="0.25">
      <c r="A112" s="210"/>
      <c r="B112" s="453" t="s">
        <v>124</v>
      </c>
      <c r="C112" s="32"/>
      <c r="D112" s="32"/>
      <c r="E112" s="33"/>
      <c r="F112" s="33"/>
      <c r="G112" s="33"/>
      <c r="H112" s="34"/>
      <c r="I112" s="573"/>
      <c r="J112" s="600" t="s">
        <v>125</v>
      </c>
      <c r="K112" s="619"/>
      <c r="L112" s="600" t="s">
        <v>125</v>
      </c>
      <c r="M112" s="619"/>
      <c r="N112" s="600" t="s">
        <v>627</v>
      </c>
    </row>
    <row r="113" spans="1:14" s="269" customFormat="1" ht="11.4" x14ac:dyDescent="0.2">
      <c r="A113" s="232"/>
      <c r="B113" s="453" t="s">
        <v>378</v>
      </c>
      <c r="C113" s="32"/>
      <c r="D113" s="32"/>
      <c r="E113" s="33"/>
      <c r="F113" s="33"/>
      <c r="G113" s="33"/>
      <c r="H113" s="34"/>
      <c r="I113" s="573"/>
      <c r="J113" s="600" t="s">
        <v>379</v>
      </c>
      <c r="K113" s="619"/>
      <c r="L113" s="600" t="s">
        <v>379</v>
      </c>
      <c r="M113" s="619"/>
      <c r="N113" s="600" t="s">
        <v>379</v>
      </c>
    </row>
    <row r="114" spans="1:14" s="268" customFormat="1" ht="12" x14ac:dyDescent="0.25">
      <c r="A114" s="210"/>
      <c r="B114" s="453" t="s">
        <v>148</v>
      </c>
      <c r="C114" s="32"/>
      <c r="D114" s="32"/>
      <c r="E114" s="33"/>
      <c r="F114" s="33"/>
      <c r="G114" s="33"/>
      <c r="H114" s="34"/>
      <c r="I114" s="573"/>
      <c r="J114" s="600" t="s">
        <v>381</v>
      </c>
      <c r="K114" s="619"/>
      <c r="L114" s="600" t="s">
        <v>381</v>
      </c>
      <c r="M114" s="619"/>
      <c r="N114" s="600" t="s">
        <v>381</v>
      </c>
    </row>
    <row r="115" spans="1:14" s="268" customFormat="1" ht="12" x14ac:dyDescent="0.25">
      <c r="A115" s="210"/>
      <c r="B115" s="453" t="s">
        <v>382</v>
      </c>
      <c r="C115" s="32"/>
      <c r="D115" s="32"/>
      <c r="E115" s="33"/>
      <c r="F115" s="33"/>
      <c r="G115" s="33"/>
      <c r="H115" s="34"/>
      <c r="I115" s="573"/>
      <c r="J115" s="600" t="s">
        <v>137</v>
      </c>
      <c r="K115" s="619"/>
      <c r="L115" s="600" t="s">
        <v>137</v>
      </c>
      <c r="M115" s="619"/>
      <c r="N115" s="600" t="s">
        <v>629</v>
      </c>
    </row>
    <row r="116" spans="1:14" s="233" customFormat="1" x14ac:dyDescent="0.25">
      <c r="A116" s="232"/>
      <c r="B116" s="451" t="s">
        <v>383</v>
      </c>
      <c r="C116" s="525">
        <f t="shared" ref="C116:H116" si="24">SUM(C117:C118)</f>
        <v>0</v>
      </c>
      <c r="D116" s="525">
        <f t="shared" si="24"/>
        <v>0</v>
      </c>
      <c r="E116" s="25">
        <f t="shared" si="24"/>
        <v>0</v>
      </c>
      <c r="F116" s="25">
        <f t="shared" si="24"/>
        <v>0</v>
      </c>
      <c r="G116" s="25">
        <f t="shared" si="24"/>
        <v>0</v>
      </c>
      <c r="H116" s="26">
        <f t="shared" si="24"/>
        <v>0</v>
      </c>
      <c r="I116" s="572"/>
      <c r="J116" s="595"/>
      <c r="K116" s="583"/>
      <c r="L116" s="595"/>
      <c r="M116" s="583"/>
      <c r="N116" s="595"/>
    </row>
    <row r="117" spans="1:14" s="269" customFormat="1" ht="11.4" x14ac:dyDescent="0.2">
      <c r="A117" s="232"/>
      <c r="B117" s="453" t="s">
        <v>384</v>
      </c>
      <c r="C117" s="32"/>
      <c r="D117" s="32"/>
      <c r="E117" s="33"/>
      <c r="F117" s="33"/>
      <c r="G117" s="33"/>
      <c r="H117" s="34"/>
      <c r="I117" s="573"/>
      <c r="J117" s="600" t="s">
        <v>152</v>
      </c>
      <c r="K117" s="619"/>
      <c r="L117" s="600" t="s">
        <v>152</v>
      </c>
      <c r="M117" s="619"/>
      <c r="N117" s="600" t="s">
        <v>152</v>
      </c>
    </row>
    <row r="118" spans="1:14" s="269" customFormat="1" ht="11.4" x14ac:dyDescent="0.2">
      <c r="A118" s="232"/>
      <c r="B118" s="453" t="s">
        <v>154</v>
      </c>
      <c r="C118" s="32"/>
      <c r="D118" s="32"/>
      <c r="E118" s="33"/>
      <c r="F118" s="33"/>
      <c r="G118" s="33"/>
      <c r="H118" s="34"/>
      <c r="I118" s="573"/>
      <c r="J118" s="600" t="s">
        <v>155</v>
      </c>
      <c r="K118" s="619"/>
      <c r="L118" s="600" t="s">
        <v>155</v>
      </c>
      <c r="M118" s="619"/>
      <c r="N118" s="600" t="s">
        <v>155</v>
      </c>
    </row>
    <row r="119" spans="1:14" s="233" customFormat="1" x14ac:dyDescent="0.25">
      <c r="A119" s="232"/>
      <c r="B119" s="443" t="s">
        <v>392</v>
      </c>
      <c r="C119" s="28"/>
      <c r="D119" s="29"/>
      <c r="E119" s="30"/>
      <c r="F119" s="30"/>
      <c r="G119" s="30"/>
      <c r="H119" s="31"/>
      <c r="I119" s="572"/>
      <c r="J119" s="595" t="s">
        <v>158</v>
      </c>
      <c r="K119" s="583"/>
      <c r="L119" s="595" t="s">
        <v>158</v>
      </c>
      <c r="M119" s="583"/>
      <c r="N119" s="595" t="s">
        <v>630</v>
      </c>
    </row>
    <row r="120" spans="1:14" s="276" customFormat="1" x14ac:dyDescent="0.2">
      <c r="B120" s="443" t="s">
        <v>393</v>
      </c>
      <c r="C120" s="68">
        <f t="shared" ref="C120:H120" si="25">SUM(C121:C126)</f>
        <v>0</v>
      </c>
      <c r="D120" s="68">
        <f t="shared" si="25"/>
        <v>0</v>
      </c>
      <c r="E120" s="69">
        <f t="shared" si="25"/>
        <v>0</v>
      </c>
      <c r="F120" s="69">
        <f t="shared" si="25"/>
        <v>0</v>
      </c>
      <c r="G120" s="69">
        <f t="shared" si="25"/>
        <v>0</v>
      </c>
      <c r="H120" s="70">
        <f t="shared" si="25"/>
        <v>0</v>
      </c>
      <c r="I120" s="572"/>
      <c r="J120" s="595" t="s">
        <v>394</v>
      </c>
      <c r="K120" s="583"/>
      <c r="L120" s="595" t="s">
        <v>394</v>
      </c>
      <c r="M120" s="583"/>
      <c r="N120" s="595" t="s">
        <v>395</v>
      </c>
    </row>
    <row r="121" spans="1:14" s="247" customFormat="1" ht="11.4" x14ac:dyDescent="0.25">
      <c r="B121" s="445" t="s">
        <v>354</v>
      </c>
      <c r="C121" s="325"/>
      <c r="D121" s="326"/>
      <c r="E121" s="326"/>
      <c r="F121" s="326"/>
      <c r="G121" s="326"/>
      <c r="H121" s="327"/>
      <c r="I121" s="560"/>
      <c r="J121" s="593" t="s">
        <v>396</v>
      </c>
      <c r="K121" s="582"/>
      <c r="L121" s="593" t="s">
        <v>396</v>
      </c>
      <c r="M121" s="582"/>
      <c r="N121" s="593" t="s">
        <v>396</v>
      </c>
    </row>
    <row r="122" spans="1:14" s="247" customFormat="1" ht="11.4" x14ac:dyDescent="0.25">
      <c r="B122" s="445" t="s">
        <v>356</v>
      </c>
      <c r="C122" s="325"/>
      <c r="D122" s="326"/>
      <c r="E122" s="326"/>
      <c r="F122" s="326"/>
      <c r="G122" s="326"/>
      <c r="H122" s="327"/>
      <c r="I122" s="560"/>
      <c r="J122" s="593" t="s">
        <v>357</v>
      </c>
      <c r="K122" s="582"/>
      <c r="L122" s="593" t="s">
        <v>357</v>
      </c>
      <c r="M122" s="582"/>
      <c r="N122" s="593" t="s">
        <v>357</v>
      </c>
    </row>
    <row r="123" spans="1:14" s="247" customFormat="1" ht="11.4" x14ac:dyDescent="0.25">
      <c r="B123" s="445" t="s">
        <v>358</v>
      </c>
      <c r="C123" s="325"/>
      <c r="D123" s="326"/>
      <c r="E123" s="326"/>
      <c r="F123" s="326"/>
      <c r="G123" s="326"/>
      <c r="H123" s="327"/>
      <c r="I123" s="560"/>
      <c r="J123" s="593" t="s">
        <v>359</v>
      </c>
      <c r="K123" s="582"/>
      <c r="L123" s="593" t="s">
        <v>359</v>
      </c>
      <c r="M123" s="582"/>
      <c r="N123" s="593" t="s">
        <v>359</v>
      </c>
    </row>
    <row r="124" spans="1:14" s="247" customFormat="1" ht="11.4" x14ac:dyDescent="0.25">
      <c r="B124" s="445" t="s">
        <v>360</v>
      </c>
      <c r="C124" s="325"/>
      <c r="D124" s="326"/>
      <c r="E124" s="326"/>
      <c r="F124" s="326"/>
      <c r="G124" s="326"/>
      <c r="H124" s="327"/>
      <c r="I124" s="560"/>
      <c r="J124" s="593" t="s">
        <v>397</v>
      </c>
      <c r="K124" s="582"/>
      <c r="L124" s="593" t="s">
        <v>397</v>
      </c>
      <c r="M124" s="582"/>
      <c r="N124" s="593" t="s">
        <v>397</v>
      </c>
    </row>
    <row r="125" spans="1:14" s="247" customFormat="1" ht="11.4" x14ac:dyDescent="0.25">
      <c r="B125" s="445" t="s">
        <v>362</v>
      </c>
      <c r="C125" s="325"/>
      <c r="D125" s="326"/>
      <c r="E125" s="326"/>
      <c r="F125" s="326"/>
      <c r="G125" s="326"/>
      <c r="H125" s="327"/>
      <c r="I125" s="560"/>
      <c r="J125" s="593" t="s">
        <v>363</v>
      </c>
      <c r="K125" s="582"/>
      <c r="L125" s="593" t="s">
        <v>363</v>
      </c>
      <c r="M125" s="582"/>
      <c r="N125" s="593" t="s">
        <v>363</v>
      </c>
    </row>
    <row r="126" spans="1:14" s="247" customFormat="1" ht="11.4" x14ac:dyDescent="0.25">
      <c r="B126" s="445" t="s">
        <v>364</v>
      </c>
      <c r="C126" s="325"/>
      <c r="D126" s="326"/>
      <c r="E126" s="326"/>
      <c r="F126" s="326"/>
      <c r="G126" s="326"/>
      <c r="H126" s="327"/>
      <c r="I126" s="560"/>
      <c r="J126" s="593" t="s">
        <v>688</v>
      </c>
      <c r="K126" s="582"/>
      <c r="L126" s="593" t="s">
        <v>688</v>
      </c>
      <c r="M126" s="582"/>
      <c r="N126" s="593" t="s">
        <v>688</v>
      </c>
    </row>
    <row r="127" spans="1:14" s="273" customFormat="1" ht="13.8" thickBot="1" x14ac:dyDescent="0.3">
      <c r="B127" s="703"/>
      <c r="C127" s="696"/>
      <c r="D127" s="696"/>
      <c r="E127" s="697"/>
      <c r="F127" s="697"/>
      <c r="G127" s="697"/>
      <c r="H127" s="704"/>
      <c r="I127" s="693"/>
      <c r="J127" s="695"/>
      <c r="K127" s="694"/>
      <c r="L127" s="695"/>
      <c r="M127" s="694"/>
      <c r="N127" s="695"/>
    </row>
    <row r="128" spans="1:14" s="471" customFormat="1" ht="24" customHeight="1" thickBot="1" x14ac:dyDescent="0.3">
      <c r="B128" s="684" t="s">
        <v>619</v>
      </c>
      <c r="C128" s="491">
        <f t="shared" ref="C128:H128" si="26">C103-C72</f>
        <v>0</v>
      </c>
      <c r="D128" s="491">
        <f t="shared" si="26"/>
        <v>0</v>
      </c>
      <c r="E128" s="491">
        <f t="shared" si="26"/>
        <v>0</v>
      </c>
      <c r="F128" s="491">
        <f t="shared" si="26"/>
        <v>0</v>
      </c>
      <c r="G128" s="491">
        <f t="shared" si="26"/>
        <v>0</v>
      </c>
      <c r="H128" s="492">
        <f t="shared" si="26"/>
        <v>0</v>
      </c>
      <c r="I128" s="569"/>
      <c r="J128" s="839"/>
      <c r="K128" s="624"/>
      <c r="L128" s="839"/>
      <c r="M128" s="624"/>
      <c r="N128" s="635"/>
    </row>
    <row r="129" spans="1:14" ht="13.8" thickBot="1" x14ac:dyDescent="0.3"/>
    <row r="130" spans="1:14" s="486" customFormat="1" ht="24" customHeight="1" thickBot="1" x14ac:dyDescent="0.3">
      <c r="A130" s="483"/>
      <c r="B130" s="684" t="s">
        <v>620</v>
      </c>
      <c r="C130" s="498">
        <f t="shared" ref="C130:H130" si="27">C69+C128</f>
        <v>0</v>
      </c>
      <c r="D130" s="499">
        <f t="shared" si="27"/>
        <v>0</v>
      </c>
      <c r="E130" s="499">
        <f t="shared" si="27"/>
        <v>0</v>
      </c>
      <c r="F130" s="499">
        <f t="shared" si="27"/>
        <v>0</v>
      </c>
      <c r="G130" s="499">
        <f t="shared" si="27"/>
        <v>0</v>
      </c>
      <c r="H130" s="500">
        <f t="shared" si="27"/>
        <v>0</v>
      </c>
      <c r="I130" s="574"/>
      <c r="J130" s="634"/>
      <c r="K130" s="627"/>
      <c r="L130" s="634"/>
      <c r="M130" s="627"/>
      <c r="N130" s="634"/>
    </row>
    <row r="131" spans="1:14" s="314" customFormat="1" ht="13.8" thickBot="1" x14ac:dyDescent="0.3">
      <c r="B131" s="457"/>
      <c r="I131" s="556"/>
      <c r="J131" s="553"/>
      <c r="K131" s="556"/>
      <c r="L131" s="553"/>
      <c r="M131" s="556"/>
      <c r="N131" s="553"/>
    </row>
    <row r="132" spans="1:14" s="280" customFormat="1" ht="27" customHeight="1" x14ac:dyDescent="0.25">
      <c r="A132" s="174"/>
      <c r="B132" s="705" t="s">
        <v>621</v>
      </c>
      <c r="C132" s="706" t="str">
        <f t="shared" ref="C132:H132" si="28">C$4</f>
        <v>Boekjaar 1</v>
      </c>
      <c r="D132" s="707" t="str">
        <f t="shared" si="28"/>
        <v>Boekjaar 2</v>
      </c>
      <c r="E132" s="707" t="str">
        <f t="shared" si="28"/>
        <v>Boekjaar 3</v>
      </c>
      <c r="F132" s="707" t="str">
        <f t="shared" si="28"/>
        <v>Boekjaar 4</v>
      </c>
      <c r="G132" s="707" t="str">
        <f t="shared" si="28"/>
        <v>Boekjaar 5</v>
      </c>
      <c r="H132" s="708" t="str">
        <f t="shared" si="28"/>
        <v>Boekjaar 6</v>
      </c>
      <c r="I132" s="557"/>
      <c r="J132" s="827" t="s">
        <v>678</v>
      </c>
      <c r="K132" s="217"/>
      <c r="L132" s="827" t="s">
        <v>679</v>
      </c>
      <c r="M132" s="217"/>
      <c r="N132" s="598" t="s">
        <v>680</v>
      </c>
    </row>
    <row r="133" spans="1:14" s="483" customFormat="1" ht="10.199999999999999" x14ac:dyDescent="0.25">
      <c r="B133" s="685"/>
      <c r="C133" s="686"/>
      <c r="D133" s="687"/>
      <c r="E133" s="687"/>
      <c r="F133" s="687"/>
      <c r="G133" s="687"/>
      <c r="H133" s="688"/>
      <c r="I133" s="558"/>
      <c r="J133" s="603"/>
      <c r="K133" s="607"/>
      <c r="L133" s="603"/>
      <c r="M133" s="607"/>
      <c r="N133" s="603"/>
    </row>
    <row r="134" spans="1:14" s="267" customFormat="1" x14ac:dyDescent="0.25">
      <c r="A134" s="210"/>
      <c r="B134" s="443" t="s">
        <v>401</v>
      </c>
      <c r="C134" s="315">
        <f t="shared" ref="C134:H134" si="29">SUM(C135:C136)</f>
        <v>0</v>
      </c>
      <c r="D134" s="316">
        <f t="shared" si="29"/>
        <v>0</v>
      </c>
      <c r="E134" s="316">
        <f t="shared" si="29"/>
        <v>0</v>
      </c>
      <c r="F134" s="316">
        <f t="shared" si="29"/>
        <v>0</v>
      </c>
      <c r="G134" s="316">
        <f t="shared" si="29"/>
        <v>0</v>
      </c>
      <c r="H134" s="317">
        <f t="shared" si="29"/>
        <v>0</v>
      </c>
      <c r="I134" s="559"/>
      <c r="J134" s="592"/>
      <c r="K134" s="608"/>
      <c r="L134" s="592"/>
      <c r="M134" s="608"/>
      <c r="N134" s="592"/>
    </row>
    <row r="135" spans="1:14" s="314" customFormat="1" x14ac:dyDescent="0.25">
      <c r="B135" s="446" t="s">
        <v>402</v>
      </c>
      <c r="C135" s="321"/>
      <c r="D135" s="322"/>
      <c r="E135" s="322"/>
      <c r="F135" s="322"/>
      <c r="G135" s="322"/>
      <c r="H135" s="323"/>
      <c r="I135" s="560"/>
      <c r="J135" s="593" t="s">
        <v>684</v>
      </c>
      <c r="K135" s="582"/>
      <c r="L135" s="593" t="s">
        <v>403</v>
      </c>
      <c r="M135" s="582"/>
      <c r="N135" s="593" t="s">
        <v>404</v>
      </c>
    </row>
    <row r="136" spans="1:14" s="314" customFormat="1" x14ac:dyDescent="0.25">
      <c r="B136" s="446" t="s">
        <v>405</v>
      </c>
      <c r="C136" s="321"/>
      <c r="D136" s="322"/>
      <c r="E136" s="322"/>
      <c r="F136" s="322"/>
      <c r="G136" s="322"/>
      <c r="H136" s="323"/>
      <c r="I136" s="560"/>
      <c r="J136" s="593" t="s">
        <v>685</v>
      </c>
      <c r="K136" s="582"/>
      <c r="L136" s="593" t="s">
        <v>184</v>
      </c>
      <c r="M136" s="582"/>
      <c r="N136" s="593" t="s">
        <v>185</v>
      </c>
    </row>
    <row r="137" spans="1:14" s="267" customFormat="1" x14ac:dyDescent="0.25">
      <c r="A137" s="210"/>
      <c r="B137" s="443" t="s">
        <v>406</v>
      </c>
      <c r="C137" s="315"/>
      <c r="D137" s="316"/>
      <c r="E137" s="316"/>
      <c r="F137" s="316"/>
      <c r="G137" s="316"/>
      <c r="H137" s="317"/>
      <c r="I137" s="561"/>
      <c r="J137" s="595" t="s">
        <v>407</v>
      </c>
      <c r="K137" s="583"/>
      <c r="L137" s="595" t="s">
        <v>407</v>
      </c>
      <c r="M137" s="583"/>
      <c r="N137" s="595" t="s">
        <v>631</v>
      </c>
    </row>
    <row r="138" spans="1:14" s="267" customFormat="1" x14ac:dyDescent="0.25">
      <c r="A138" s="210"/>
      <c r="B138" s="443" t="s">
        <v>408</v>
      </c>
      <c r="C138" s="318">
        <f t="shared" ref="C138:H138" si="30">SUM(C139,C150)</f>
        <v>0</v>
      </c>
      <c r="D138" s="319">
        <f t="shared" si="30"/>
        <v>0</v>
      </c>
      <c r="E138" s="319">
        <f t="shared" si="30"/>
        <v>0</v>
      </c>
      <c r="F138" s="319">
        <f t="shared" si="30"/>
        <v>0</v>
      </c>
      <c r="G138" s="319">
        <f t="shared" si="30"/>
        <v>0</v>
      </c>
      <c r="H138" s="320">
        <f t="shared" si="30"/>
        <v>0</v>
      </c>
      <c r="I138" s="560"/>
      <c r="J138" s="593"/>
      <c r="K138" s="582"/>
      <c r="L138" s="593"/>
      <c r="M138" s="582"/>
      <c r="N138" s="593"/>
    </row>
    <row r="139" spans="1:14" s="314" customFormat="1" x14ac:dyDescent="0.25">
      <c r="B139" s="446" t="s">
        <v>409</v>
      </c>
      <c r="C139" s="321">
        <f t="shared" ref="C139:H139" si="31">SUM(C140:C149)</f>
        <v>0</v>
      </c>
      <c r="D139" s="322">
        <f t="shared" si="31"/>
        <v>0</v>
      </c>
      <c r="E139" s="322">
        <f t="shared" si="31"/>
        <v>0</v>
      </c>
      <c r="F139" s="322">
        <f t="shared" si="31"/>
        <v>0</v>
      </c>
      <c r="G139" s="322">
        <f t="shared" si="31"/>
        <v>0</v>
      </c>
      <c r="H139" s="323">
        <f t="shared" si="31"/>
        <v>0</v>
      </c>
      <c r="I139" s="560"/>
      <c r="J139" s="593" t="s">
        <v>689</v>
      </c>
      <c r="K139" s="582"/>
      <c r="L139" s="593" t="s">
        <v>410</v>
      </c>
      <c r="M139" s="582"/>
      <c r="N139" s="593" t="s">
        <v>411</v>
      </c>
    </row>
    <row r="140" spans="1:14" s="247" customFormat="1" ht="11.4" x14ac:dyDescent="0.25">
      <c r="B140" s="445" t="s">
        <v>388</v>
      </c>
      <c r="C140" s="325"/>
      <c r="D140" s="326"/>
      <c r="E140" s="326"/>
      <c r="F140" s="326"/>
      <c r="G140" s="326"/>
      <c r="H140" s="327"/>
      <c r="I140" s="560"/>
      <c r="J140" s="593" t="s">
        <v>412</v>
      </c>
      <c r="K140" s="582"/>
      <c r="L140" s="593" t="s">
        <v>412</v>
      </c>
      <c r="M140" s="582"/>
      <c r="N140" s="593" t="s">
        <v>412</v>
      </c>
    </row>
    <row r="141" spans="1:14" s="247" customFormat="1" ht="11.4" x14ac:dyDescent="0.25">
      <c r="B141" s="445" t="s">
        <v>389</v>
      </c>
      <c r="C141" s="325"/>
      <c r="D141" s="326"/>
      <c r="E141" s="326"/>
      <c r="F141" s="326"/>
      <c r="G141" s="326"/>
      <c r="H141" s="327"/>
      <c r="I141" s="560"/>
      <c r="J141" s="593" t="s">
        <v>412</v>
      </c>
      <c r="K141" s="582"/>
      <c r="L141" s="593" t="s">
        <v>412</v>
      </c>
      <c r="M141" s="582"/>
      <c r="N141" s="593" t="s">
        <v>412</v>
      </c>
    </row>
    <row r="142" spans="1:14" s="247" customFormat="1" ht="11.4" x14ac:dyDescent="0.25">
      <c r="B142" s="445" t="s">
        <v>309</v>
      </c>
      <c r="C142" s="325"/>
      <c r="D142" s="326"/>
      <c r="E142" s="326"/>
      <c r="F142" s="326"/>
      <c r="G142" s="326"/>
      <c r="H142" s="327"/>
      <c r="I142" s="560"/>
      <c r="J142" s="593" t="s">
        <v>310</v>
      </c>
      <c r="K142" s="582"/>
      <c r="L142" s="593" t="s">
        <v>310</v>
      </c>
      <c r="M142" s="582"/>
      <c r="N142" s="593" t="s">
        <v>310</v>
      </c>
    </row>
    <row r="143" spans="1:14" s="247" customFormat="1" ht="11.4" x14ac:dyDescent="0.25">
      <c r="B143" s="445" t="s">
        <v>311</v>
      </c>
      <c r="C143" s="325"/>
      <c r="D143" s="326"/>
      <c r="E143" s="326"/>
      <c r="F143" s="326"/>
      <c r="G143" s="326"/>
      <c r="H143" s="327"/>
      <c r="I143" s="560"/>
      <c r="J143" s="593" t="s">
        <v>413</v>
      </c>
      <c r="K143" s="582"/>
      <c r="L143" s="593" t="s">
        <v>413</v>
      </c>
      <c r="M143" s="582"/>
      <c r="N143" s="593" t="s">
        <v>413</v>
      </c>
    </row>
    <row r="144" spans="1:14" s="247" customFormat="1" ht="11.4" x14ac:dyDescent="0.25">
      <c r="B144" s="445" t="s">
        <v>313</v>
      </c>
      <c r="C144" s="325"/>
      <c r="D144" s="326"/>
      <c r="E144" s="326"/>
      <c r="F144" s="326"/>
      <c r="G144" s="326"/>
      <c r="H144" s="327"/>
      <c r="I144" s="560"/>
      <c r="J144" s="593" t="s">
        <v>314</v>
      </c>
      <c r="K144" s="582"/>
      <c r="L144" s="593" t="s">
        <v>314</v>
      </c>
      <c r="M144" s="582"/>
      <c r="N144" s="593" t="s">
        <v>314</v>
      </c>
    </row>
    <row r="145" spans="1:14" s="247" customFormat="1" ht="11.4" x14ac:dyDescent="0.25">
      <c r="B145" s="445" t="s">
        <v>315</v>
      </c>
      <c r="C145" s="325"/>
      <c r="D145" s="326"/>
      <c r="E145" s="326"/>
      <c r="F145" s="326"/>
      <c r="G145" s="326"/>
      <c r="H145" s="327"/>
      <c r="I145" s="560"/>
      <c r="J145" s="593" t="s">
        <v>316</v>
      </c>
      <c r="K145" s="582"/>
      <c r="L145" s="593" t="s">
        <v>316</v>
      </c>
      <c r="M145" s="582"/>
      <c r="N145" s="593" t="s">
        <v>316</v>
      </c>
    </row>
    <row r="146" spans="1:14" s="247" customFormat="1" ht="11.4" x14ac:dyDescent="0.25">
      <c r="B146" s="445" t="s">
        <v>317</v>
      </c>
      <c r="C146" s="325"/>
      <c r="D146" s="326"/>
      <c r="E146" s="326"/>
      <c r="F146" s="326"/>
      <c r="G146" s="326"/>
      <c r="H146" s="327"/>
      <c r="I146" s="560"/>
      <c r="J146" s="593" t="s">
        <v>318</v>
      </c>
      <c r="K146" s="582"/>
      <c r="L146" s="593" t="s">
        <v>318</v>
      </c>
      <c r="M146" s="582"/>
      <c r="N146" s="593" t="s">
        <v>318</v>
      </c>
    </row>
    <row r="147" spans="1:14" s="247" customFormat="1" ht="11.4" x14ac:dyDescent="0.25">
      <c r="B147" s="445" t="s">
        <v>319</v>
      </c>
      <c r="C147" s="325"/>
      <c r="D147" s="326"/>
      <c r="E147" s="326"/>
      <c r="F147" s="326"/>
      <c r="G147" s="326"/>
      <c r="H147" s="327"/>
      <c r="I147" s="560"/>
      <c r="J147" s="593" t="s">
        <v>320</v>
      </c>
      <c r="K147" s="582"/>
      <c r="L147" s="593" t="s">
        <v>320</v>
      </c>
      <c r="M147" s="582"/>
      <c r="N147" s="593" t="s">
        <v>320</v>
      </c>
    </row>
    <row r="148" spans="1:14" s="247" customFormat="1" ht="11.4" x14ac:dyDescent="0.25">
      <c r="B148" s="445" t="s">
        <v>321</v>
      </c>
      <c r="C148" s="325"/>
      <c r="D148" s="326"/>
      <c r="E148" s="326"/>
      <c r="F148" s="326"/>
      <c r="G148" s="326"/>
      <c r="H148" s="327"/>
      <c r="I148" s="560"/>
      <c r="J148" s="593" t="s">
        <v>322</v>
      </c>
      <c r="K148" s="582"/>
      <c r="L148" s="593" t="s">
        <v>322</v>
      </c>
      <c r="M148" s="582"/>
      <c r="N148" s="593" t="s">
        <v>322</v>
      </c>
    </row>
    <row r="149" spans="1:14" s="247" customFormat="1" ht="11.4" x14ac:dyDescent="0.25">
      <c r="B149" s="445" t="s">
        <v>323</v>
      </c>
      <c r="C149" s="325"/>
      <c r="D149" s="326"/>
      <c r="E149" s="326"/>
      <c r="F149" s="326"/>
      <c r="G149" s="326"/>
      <c r="H149" s="327"/>
      <c r="I149" s="560"/>
      <c r="J149" s="593" t="s">
        <v>688</v>
      </c>
      <c r="K149" s="582"/>
      <c r="L149" s="593" t="s">
        <v>688</v>
      </c>
      <c r="M149" s="582"/>
      <c r="N149" s="593" t="s">
        <v>688</v>
      </c>
    </row>
    <row r="150" spans="1:14" s="314" customFormat="1" x14ac:dyDescent="0.25">
      <c r="B150" s="446" t="s">
        <v>414</v>
      </c>
      <c r="C150" s="321"/>
      <c r="D150" s="322"/>
      <c r="E150" s="322"/>
      <c r="F150" s="322"/>
      <c r="G150" s="322"/>
      <c r="H150" s="323"/>
      <c r="I150" s="560"/>
      <c r="J150" s="593" t="s">
        <v>415</v>
      </c>
      <c r="K150" s="582"/>
      <c r="L150" s="593" t="s">
        <v>415</v>
      </c>
      <c r="M150" s="582"/>
      <c r="N150" s="593" t="s">
        <v>416</v>
      </c>
    </row>
    <row r="151" spans="1:14" s="267" customFormat="1" x14ac:dyDescent="0.25">
      <c r="B151" s="443" t="s">
        <v>417</v>
      </c>
      <c r="C151" s="328"/>
      <c r="D151" s="329"/>
      <c r="E151" s="329"/>
      <c r="F151" s="329"/>
      <c r="G151" s="329"/>
      <c r="H151" s="330"/>
      <c r="I151" s="560"/>
      <c r="J151" s="593" t="s">
        <v>418</v>
      </c>
      <c r="K151" s="582"/>
      <c r="L151" s="593" t="s">
        <v>418</v>
      </c>
      <c r="M151" s="582"/>
      <c r="N151" s="593" t="s">
        <v>418</v>
      </c>
    </row>
    <row r="152" spans="1:14" s="267" customFormat="1" x14ac:dyDescent="0.25">
      <c r="B152" s="443" t="s">
        <v>419</v>
      </c>
      <c r="C152" s="328"/>
      <c r="D152" s="329"/>
      <c r="E152" s="329"/>
      <c r="F152" s="329"/>
      <c r="G152" s="329"/>
      <c r="H152" s="330"/>
      <c r="I152" s="560"/>
      <c r="J152" s="593" t="s">
        <v>420</v>
      </c>
      <c r="K152" s="582"/>
      <c r="L152" s="593" t="s">
        <v>420</v>
      </c>
      <c r="M152" s="582"/>
      <c r="N152" s="593" t="s">
        <v>421</v>
      </c>
    </row>
    <row r="153" spans="1:14" ht="13.8" thickBot="1" x14ac:dyDescent="0.3">
      <c r="A153" s="520"/>
      <c r="B153" s="689"/>
      <c r="C153" s="690"/>
      <c r="D153" s="691"/>
      <c r="E153" s="691"/>
      <c r="F153" s="691"/>
      <c r="G153" s="691"/>
      <c r="H153" s="692"/>
      <c r="I153" s="693"/>
      <c r="J153" s="695"/>
      <c r="K153" s="694"/>
      <c r="L153" s="695"/>
      <c r="M153" s="694"/>
      <c r="N153" s="695"/>
    </row>
    <row r="154" spans="1:14" s="280" customFormat="1" ht="27" customHeight="1" x14ac:dyDescent="0.25">
      <c r="A154" s="174"/>
      <c r="B154" s="705" t="s">
        <v>622</v>
      </c>
      <c r="C154" s="706" t="str">
        <f t="shared" ref="C154:H154" si="32">C$4</f>
        <v>Boekjaar 1</v>
      </c>
      <c r="D154" s="707" t="str">
        <f t="shared" si="32"/>
        <v>Boekjaar 2</v>
      </c>
      <c r="E154" s="707" t="str">
        <f t="shared" si="32"/>
        <v>Boekjaar 3</v>
      </c>
      <c r="F154" s="707" t="str">
        <f t="shared" si="32"/>
        <v>Boekjaar 4</v>
      </c>
      <c r="G154" s="707" t="str">
        <f t="shared" si="32"/>
        <v>Boekjaar 5</v>
      </c>
      <c r="H154" s="708" t="str">
        <f t="shared" si="32"/>
        <v>Boekjaar 6</v>
      </c>
      <c r="I154" s="557"/>
      <c r="J154" s="827" t="s">
        <v>678</v>
      </c>
      <c r="K154" s="217"/>
      <c r="L154" s="827" t="s">
        <v>679</v>
      </c>
      <c r="M154" s="217"/>
      <c r="N154" s="598" t="s">
        <v>680</v>
      </c>
    </row>
    <row r="155" spans="1:14" s="483" customFormat="1" ht="10.199999999999999" x14ac:dyDescent="0.25">
      <c r="B155" s="685"/>
      <c r="C155" s="686"/>
      <c r="D155" s="687"/>
      <c r="E155" s="687"/>
      <c r="F155" s="687"/>
      <c r="G155" s="687"/>
      <c r="H155" s="688"/>
      <c r="I155" s="558"/>
      <c r="J155" s="603"/>
      <c r="K155" s="607"/>
      <c r="L155" s="603"/>
      <c r="M155" s="607"/>
      <c r="N155" s="603"/>
    </row>
    <row r="156" spans="1:14" s="324" customFormat="1" x14ac:dyDescent="0.25">
      <c r="A156" s="239"/>
      <c r="B156" s="443" t="s">
        <v>422</v>
      </c>
      <c r="C156" s="315">
        <f t="shared" ref="C156:H156" si="33">SUM(C157:C158)</f>
        <v>0</v>
      </c>
      <c r="D156" s="316">
        <f t="shared" si="33"/>
        <v>0</v>
      </c>
      <c r="E156" s="316">
        <f t="shared" si="33"/>
        <v>0</v>
      </c>
      <c r="F156" s="316">
        <f t="shared" si="33"/>
        <v>0</v>
      </c>
      <c r="G156" s="316">
        <f t="shared" si="33"/>
        <v>0</v>
      </c>
      <c r="H156" s="317">
        <f t="shared" si="33"/>
        <v>0</v>
      </c>
      <c r="I156" s="561"/>
      <c r="J156" s="593" t="s">
        <v>685</v>
      </c>
      <c r="K156" s="583"/>
      <c r="L156" s="595" t="s">
        <v>184</v>
      </c>
      <c r="M156" s="583"/>
      <c r="N156" s="595" t="s">
        <v>185</v>
      </c>
    </row>
    <row r="157" spans="1:14" s="247" customFormat="1" ht="11.4" x14ac:dyDescent="0.25">
      <c r="B157" s="444" t="s">
        <v>423</v>
      </c>
      <c r="C157" s="325"/>
      <c r="D157" s="326"/>
      <c r="E157" s="326"/>
      <c r="F157" s="326"/>
      <c r="G157" s="326"/>
      <c r="H157" s="327"/>
      <c r="I157" s="561"/>
      <c r="J157" s="595" t="s">
        <v>330</v>
      </c>
      <c r="K157" s="583"/>
      <c r="L157" s="595" t="s">
        <v>330</v>
      </c>
      <c r="M157" s="583"/>
      <c r="N157" s="595" t="s">
        <v>330</v>
      </c>
    </row>
    <row r="158" spans="1:14" s="247" customFormat="1" ht="11.4" x14ac:dyDescent="0.25">
      <c r="B158" s="444" t="s">
        <v>424</v>
      </c>
      <c r="C158" s="325"/>
      <c r="D158" s="326"/>
      <c r="E158" s="326"/>
      <c r="F158" s="326"/>
      <c r="G158" s="326"/>
      <c r="H158" s="327"/>
      <c r="I158" s="560"/>
      <c r="J158" s="593" t="s">
        <v>688</v>
      </c>
      <c r="K158" s="582"/>
      <c r="L158" s="593" t="s">
        <v>688</v>
      </c>
      <c r="M158" s="582"/>
      <c r="N158" s="593" t="s">
        <v>688</v>
      </c>
    </row>
    <row r="159" spans="1:14" s="267" customFormat="1" x14ac:dyDescent="0.25">
      <c r="A159" s="210"/>
      <c r="B159" s="443" t="s">
        <v>425</v>
      </c>
      <c r="C159" s="315"/>
      <c r="D159" s="316"/>
      <c r="E159" s="316"/>
      <c r="F159" s="316"/>
      <c r="G159" s="316"/>
      <c r="H159" s="317"/>
      <c r="I159" s="561"/>
      <c r="J159" s="595" t="s">
        <v>426</v>
      </c>
      <c r="K159" s="583"/>
      <c r="L159" s="595" t="s">
        <v>426</v>
      </c>
      <c r="M159" s="583"/>
      <c r="N159" s="595" t="s">
        <v>632</v>
      </c>
    </row>
    <row r="160" spans="1:14" s="267" customFormat="1" x14ac:dyDescent="0.25">
      <c r="A160" s="210"/>
      <c r="B160" s="443" t="s">
        <v>427</v>
      </c>
      <c r="C160" s="315">
        <f t="shared" ref="C160:H160" si="34">SUM(C161,C164)</f>
        <v>0</v>
      </c>
      <c r="D160" s="316">
        <f t="shared" si="34"/>
        <v>0</v>
      </c>
      <c r="E160" s="316">
        <f t="shared" si="34"/>
        <v>0</v>
      </c>
      <c r="F160" s="316">
        <f t="shared" si="34"/>
        <v>0</v>
      </c>
      <c r="G160" s="316">
        <f t="shared" si="34"/>
        <v>0</v>
      </c>
      <c r="H160" s="317">
        <f t="shared" si="34"/>
        <v>0</v>
      </c>
      <c r="I160" s="559"/>
      <c r="J160" s="592"/>
      <c r="K160" s="608"/>
      <c r="L160" s="592"/>
      <c r="M160" s="608"/>
      <c r="N160" s="592"/>
    </row>
    <row r="161" spans="1:14" s="314" customFormat="1" x14ac:dyDescent="0.25">
      <c r="B161" s="446" t="s">
        <v>428</v>
      </c>
      <c r="C161" s="321">
        <f t="shared" ref="C161:H161" si="35">SUM(C162:C163)</f>
        <v>0</v>
      </c>
      <c r="D161" s="322">
        <f t="shared" si="35"/>
        <v>0</v>
      </c>
      <c r="E161" s="322">
        <f t="shared" si="35"/>
        <v>0</v>
      </c>
      <c r="F161" s="322">
        <f t="shared" si="35"/>
        <v>0</v>
      </c>
      <c r="G161" s="322">
        <f t="shared" si="35"/>
        <v>0</v>
      </c>
      <c r="H161" s="323">
        <f t="shared" si="35"/>
        <v>0</v>
      </c>
      <c r="I161" s="560"/>
      <c r="J161" s="593"/>
      <c r="K161" s="582"/>
      <c r="L161" s="593"/>
      <c r="M161" s="582"/>
      <c r="N161" s="593"/>
    </row>
    <row r="162" spans="1:14" s="247" customFormat="1" ht="11.4" x14ac:dyDescent="0.25">
      <c r="B162" s="445" t="s">
        <v>429</v>
      </c>
      <c r="C162" s="325"/>
      <c r="D162" s="326"/>
      <c r="E162" s="326"/>
      <c r="F162" s="326"/>
      <c r="G162" s="326"/>
      <c r="H162" s="327"/>
      <c r="I162" s="560"/>
      <c r="J162" s="593" t="s">
        <v>690</v>
      </c>
      <c r="K162" s="582"/>
      <c r="L162" s="593" t="s">
        <v>430</v>
      </c>
      <c r="M162" s="582"/>
      <c r="N162" s="593" t="s">
        <v>431</v>
      </c>
    </row>
    <row r="163" spans="1:14" s="247" customFormat="1" ht="11.4" x14ac:dyDescent="0.25">
      <c r="B163" s="445" t="s">
        <v>432</v>
      </c>
      <c r="C163" s="325"/>
      <c r="D163" s="326"/>
      <c r="E163" s="326"/>
      <c r="F163" s="326"/>
      <c r="G163" s="326"/>
      <c r="H163" s="327"/>
      <c r="I163" s="560"/>
      <c r="J163" s="593" t="s">
        <v>689</v>
      </c>
      <c r="K163" s="582"/>
      <c r="L163" s="593" t="s">
        <v>410</v>
      </c>
      <c r="M163" s="582"/>
      <c r="N163" s="593" t="s">
        <v>411</v>
      </c>
    </row>
    <row r="164" spans="1:14" s="314" customFormat="1" x14ac:dyDescent="0.25">
      <c r="B164" s="446" t="s">
        <v>433</v>
      </c>
      <c r="C164" s="321"/>
      <c r="D164" s="322"/>
      <c r="E164" s="322"/>
      <c r="F164" s="322"/>
      <c r="G164" s="322"/>
      <c r="H164" s="323"/>
      <c r="I164" s="560"/>
      <c r="J164" s="593" t="s">
        <v>434</v>
      </c>
      <c r="K164" s="582"/>
      <c r="L164" s="593" t="s">
        <v>434</v>
      </c>
      <c r="M164" s="582"/>
      <c r="N164" s="593" t="s">
        <v>435</v>
      </c>
    </row>
    <row r="165" spans="1:14" s="267" customFormat="1" x14ac:dyDescent="0.25">
      <c r="B165" s="443" t="s">
        <v>600</v>
      </c>
      <c r="C165" s="328"/>
      <c r="D165" s="329"/>
      <c r="E165" s="329"/>
      <c r="F165" s="329"/>
      <c r="G165" s="329"/>
      <c r="H165" s="330"/>
      <c r="I165" s="560"/>
      <c r="J165" s="593" t="s">
        <v>418</v>
      </c>
      <c r="K165" s="582"/>
      <c r="L165" s="593" t="s">
        <v>418</v>
      </c>
      <c r="M165" s="582"/>
      <c r="N165" s="593" t="s">
        <v>418</v>
      </c>
    </row>
    <row r="166" spans="1:14" s="267" customFormat="1" x14ac:dyDescent="0.25">
      <c r="B166" s="443" t="s">
        <v>606</v>
      </c>
      <c r="C166" s="328"/>
      <c r="D166" s="329"/>
      <c r="E166" s="329"/>
      <c r="F166" s="329"/>
      <c r="G166" s="329"/>
      <c r="H166" s="330"/>
      <c r="I166" s="560"/>
      <c r="J166" s="593" t="s">
        <v>438</v>
      </c>
      <c r="K166" s="582"/>
      <c r="L166" s="593" t="s">
        <v>438</v>
      </c>
      <c r="M166" s="582"/>
      <c r="N166" s="593" t="s">
        <v>438</v>
      </c>
    </row>
    <row r="167" spans="1:14" s="267" customFormat="1" ht="26.4" x14ac:dyDescent="0.25">
      <c r="B167" s="681" t="s">
        <v>613</v>
      </c>
      <c r="C167" s="328"/>
      <c r="D167" s="329"/>
      <c r="E167" s="329"/>
      <c r="F167" s="329"/>
      <c r="G167" s="329"/>
      <c r="H167" s="330"/>
      <c r="I167" s="560"/>
      <c r="J167" s="593" t="s">
        <v>607</v>
      </c>
      <c r="K167" s="582"/>
      <c r="L167" s="593" t="s">
        <v>607</v>
      </c>
      <c r="M167" s="582"/>
      <c r="N167" s="593" t="s">
        <v>607</v>
      </c>
    </row>
    <row r="168" spans="1:14" ht="13.8" thickBot="1" x14ac:dyDescent="0.3">
      <c r="A168" s="520"/>
      <c r="B168" s="446"/>
      <c r="C168" s="696"/>
      <c r="D168" s="697"/>
      <c r="E168" s="697"/>
      <c r="F168" s="697"/>
      <c r="G168" s="697"/>
      <c r="H168" s="698"/>
      <c r="I168" s="693"/>
      <c r="J168" s="695"/>
      <c r="K168" s="694"/>
      <c r="L168" s="695"/>
      <c r="M168" s="694"/>
      <c r="N168" s="695"/>
    </row>
    <row r="169" spans="1:14" s="506" customFormat="1" ht="24" customHeight="1" thickBot="1" x14ac:dyDescent="0.3">
      <c r="B169" s="684" t="s">
        <v>623</v>
      </c>
      <c r="C169" s="507">
        <f t="shared" ref="C169:H169" si="36">C155-C133</f>
        <v>0</v>
      </c>
      <c r="D169" s="508">
        <f t="shared" si="36"/>
        <v>0</v>
      </c>
      <c r="E169" s="508">
        <f t="shared" si="36"/>
        <v>0</v>
      </c>
      <c r="F169" s="508">
        <f t="shared" si="36"/>
        <v>0</v>
      </c>
      <c r="G169" s="508">
        <f t="shared" si="36"/>
        <v>0</v>
      </c>
      <c r="H169" s="509">
        <f t="shared" si="36"/>
        <v>0</v>
      </c>
      <c r="I169" s="563"/>
      <c r="J169" s="633"/>
      <c r="K169" s="610"/>
      <c r="L169" s="633"/>
      <c r="M169" s="610"/>
      <c r="N169" s="633"/>
    </row>
    <row r="170" spans="1:14" ht="13.8" thickBot="1" x14ac:dyDescent="0.3"/>
    <row r="171" spans="1:14" s="486" customFormat="1" ht="24" customHeight="1" thickBot="1" x14ac:dyDescent="0.3">
      <c r="A171" s="483"/>
      <c r="B171" s="684" t="s">
        <v>700</v>
      </c>
      <c r="C171" s="498">
        <f t="shared" ref="C171:H171" si="37">C130+C169</f>
        <v>0</v>
      </c>
      <c r="D171" s="499">
        <f t="shared" si="37"/>
        <v>0</v>
      </c>
      <c r="E171" s="499">
        <f t="shared" si="37"/>
        <v>0</v>
      </c>
      <c r="F171" s="499">
        <f t="shared" si="37"/>
        <v>0</v>
      </c>
      <c r="G171" s="499">
        <f t="shared" si="37"/>
        <v>0</v>
      </c>
      <c r="H171" s="500">
        <f t="shared" si="37"/>
        <v>0</v>
      </c>
      <c r="I171" s="575"/>
      <c r="J171" s="632" t="s">
        <v>441</v>
      </c>
      <c r="K171" s="630"/>
      <c r="L171" s="632" t="s">
        <v>441</v>
      </c>
      <c r="M171" s="630"/>
      <c r="N171" s="632" t="s">
        <v>441</v>
      </c>
    </row>
  </sheetData>
  <mergeCells count="1">
    <mergeCell ref="B2:H2"/>
  </mergeCells>
  <conditionalFormatting sqref="C103:D103 C131:D131 F131:H131 F103:H103">
    <cfRule type="cellIs" dxfId="462" priority="47" stopIfTrue="1" operator="equal">
      <formula>0</formula>
    </cfRule>
    <cfRule type="cellIs" dxfId="461" priority="48" stopIfTrue="1" operator="lessThan">
      <formula>0</formula>
    </cfRule>
  </conditionalFormatting>
  <conditionalFormatting sqref="F89:H89 C89:D89 J109:K119 C119:H120 C101:D101 F101:H101 C73:H88 C104:H109 J78:K88">
    <cfRule type="cellIs" dxfId="460" priority="49" stopIfTrue="1" operator="lessThan">
      <formula>0</formula>
    </cfRule>
  </conditionalFormatting>
  <conditionalFormatting sqref="C110:D118 F110:H118">
    <cfRule type="cellIs" dxfId="459" priority="46" stopIfTrue="1" operator="lessThan">
      <formula>0</formula>
    </cfRule>
  </conditionalFormatting>
  <conditionalFormatting sqref="J103:K103 J131:K131">
    <cfRule type="cellIs" dxfId="458" priority="41" stopIfTrue="1" operator="equal">
      <formula>0</formula>
    </cfRule>
    <cfRule type="cellIs" dxfId="457" priority="42" stopIfTrue="1" operator="lessThan">
      <formula>0</formula>
    </cfRule>
  </conditionalFormatting>
  <conditionalFormatting sqref="J89:K89 J101:K101">
    <cfRule type="cellIs" dxfId="456" priority="43" stopIfTrue="1" operator="lessThan">
      <formula>0</formula>
    </cfRule>
  </conditionalFormatting>
  <conditionalFormatting sqref="E89 E101">
    <cfRule type="cellIs" dxfId="455" priority="39" stopIfTrue="1" operator="lessThan">
      <formula>0</formula>
    </cfRule>
  </conditionalFormatting>
  <conditionalFormatting sqref="E131 E103">
    <cfRule type="cellIs" dxfId="454" priority="37" stopIfTrue="1" operator="equal">
      <formula>0</formula>
    </cfRule>
    <cfRule type="cellIs" dxfId="453" priority="38" stopIfTrue="1" operator="lessThan">
      <formula>0</formula>
    </cfRule>
  </conditionalFormatting>
  <conditionalFormatting sqref="E110:E118">
    <cfRule type="cellIs" dxfId="452" priority="36" stopIfTrue="1" operator="lessThan">
      <formula>0</formula>
    </cfRule>
  </conditionalFormatting>
  <conditionalFormatting sqref="C72:D72 F72:H72">
    <cfRule type="cellIs" dxfId="451" priority="32" stopIfTrue="1" operator="lessThan">
      <formula>0</formula>
    </cfRule>
  </conditionalFormatting>
  <conditionalFormatting sqref="E72">
    <cfRule type="cellIs" dxfId="450" priority="31" stopIfTrue="1" operator="lessThan">
      <formula>0</formula>
    </cfRule>
  </conditionalFormatting>
  <conditionalFormatting sqref="C128:D128 F128:H128">
    <cfRule type="cellIs" dxfId="449" priority="28" stopIfTrue="1" operator="equal">
      <formula>0</formula>
    </cfRule>
    <cfRule type="cellIs" dxfId="448" priority="29" stopIfTrue="1" operator="lessThan">
      <formula>0</formula>
    </cfRule>
  </conditionalFormatting>
  <conditionalFormatting sqref="F127:H127 C127:D127">
    <cfRule type="cellIs" dxfId="447" priority="30" stopIfTrue="1" operator="lessThan">
      <formula>0</formula>
    </cfRule>
  </conditionalFormatting>
  <conditionalFormatting sqref="J128:K128">
    <cfRule type="cellIs" dxfId="446" priority="25" stopIfTrue="1" operator="equal">
      <formula>0</formula>
    </cfRule>
    <cfRule type="cellIs" dxfId="445" priority="26" stopIfTrue="1" operator="lessThan">
      <formula>0</formula>
    </cfRule>
  </conditionalFormatting>
  <conditionalFormatting sqref="J127:K127">
    <cfRule type="cellIs" dxfId="444" priority="27" stopIfTrue="1" operator="lessThan">
      <formula>0</formula>
    </cfRule>
  </conditionalFormatting>
  <conditionalFormatting sqref="E127">
    <cfRule type="cellIs" dxfId="443" priority="24" stopIfTrue="1" operator="lessThan">
      <formula>0</formula>
    </cfRule>
  </conditionalFormatting>
  <conditionalFormatting sqref="E128">
    <cfRule type="cellIs" dxfId="442" priority="22" stopIfTrue="1" operator="equal">
      <formula>0</formula>
    </cfRule>
    <cfRule type="cellIs" dxfId="441" priority="23" stopIfTrue="1" operator="lessThan">
      <formula>0</formula>
    </cfRule>
  </conditionalFormatting>
  <conditionalFormatting sqref="N78:N88 N109:N119">
    <cfRule type="cellIs" dxfId="440" priority="21" stopIfTrue="1" operator="lessThan">
      <formula>0</formula>
    </cfRule>
  </conditionalFormatting>
  <conditionalFormatting sqref="N103 N131">
    <cfRule type="cellIs" dxfId="439" priority="18" stopIfTrue="1" operator="equal">
      <formula>0</formula>
    </cfRule>
    <cfRule type="cellIs" dxfId="438" priority="19" stopIfTrue="1" operator="lessThan">
      <formula>0</formula>
    </cfRule>
  </conditionalFormatting>
  <conditionalFormatting sqref="N89 N101">
    <cfRule type="cellIs" dxfId="437" priority="20" stopIfTrue="1" operator="lessThan">
      <formula>0</formula>
    </cfRule>
  </conditionalFormatting>
  <conditionalFormatting sqref="N128">
    <cfRule type="cellIs" dxfId="436" priority="15" stopIfTrue="1" operator="equal">
      <formula>0</formula>
    </cfRule>
    <cfRule type="cellIs" dxfId="435" priority="16" stopIfTrue="1" operator="lessThan">
      <formula>0</formula>
    </cfRule>
  </conditionalFormatting>
  <conditionalFormatting sqref="N127">
    <cfRule type="cellIs" dxfId="434" priority="17" stopIfTrue="1" operator="lessThan">
      <formula>0</formula>
    </cfRule>
  </conditionalFormatting>
  <conditionalFormatting sqref="I109:I119 I78:I88">
    <cfRule type="cellIs" dxfId="433" priority="14" stopIfTrue="1" operator="lessThan">
      <formula>0</formula>
    </cfRule>
  </conditionalFormatting>
  <conditionalFormatting sqref="I103 I131">
    <cfRule type="cellIs" dxfId="432" priority="11" stopIfTrue="1" operator="equal">
      <formula>0</formula>
    </cfRule>
    <cfRule type="cellIs" dxfId="431" priority="12" stopIfTrue="1" operator="lessThan">
      <formula>0</formula>
    </cfRule>
  </conditionalFormatting>
  <conditionalFormatting sqref="I89 I101">
    <cfRule type="cellIs" dxfId="430" priority="13" stopIfTrue="1" operator="lessThan">
      <formula>0</formula>
    </cfRule>
  </conditionalFormatting>
  <conditionalFormatting sqref="I128">
    <cfRule type="cellIs" dxfId="429" priority="8" stopIfTrue="1" operator="equal">
      <formula>0</formula>
    </cfRule>
    <cfRule type="cellIs" dxfId="428" priority="9" stopIfTrue="1" operator="lessThan">
      <formula>0</formula>
    </cfRule>
  </conditionalFormatting>
  <conditionalFormatting sqref="I127">
    <cfRule type="cellIs" dxfId="427" priority="10" stopIfTrue="1" operator="lessThan">
      <formula>0</formula>
    </cfRule>
  </conditionalFormatting>
  <conditionalFormatting sqref="L109:M119 L78:M88">
    <cfRule type="cellIs" dxfId="426" priority="7" stopIfTrue="1" operator="lessThan">
      <formula>0</formula>
    </cfRule>
  </conditionalFormatting>
  <conditionalFormatting sqref="L103:M103 L131:M131">
    <cfRule type="cellIs" dxfId="425" priority="4" stopIfTrue="1" operator="equal">
      <formula>0</formula>
    </cfRule>
    <cfRule type="cellIs" dxfId="424" priority="5" stopIfTrue="1" operator="lessThan">
      <formula>0</formula>
    </cfRule>
  </conditionalFormatting>
  <conditionalFormatting sqref="L89:M89 L101:M101">
    <cfRule type="cellIs" dxfId="423" priority="6" stopIfTrue="1" operator="lessThan">
      <formula>0</formula>
    </cfRule>
  </conditionalFormatting>
  <conditionalFormatting sqref="L128:M128">
    <cfRule type="cellIs" dxfId="422" priority="1" stopIfTrue="1" operator="equal">
      <formula>0</formula>
    </cfRule>
    <cfRule type="cellIs" dxfId="421" priority="2" stopIfTrue="1" operator="lessThan">
      <formula>0</formula>
    </cfRule>
  </conditionalFormatting>
  <conditionalFormatting sqref="L127:M127">
    <cfRule type="cellIs" dxfId="420" priority="3" stopIfTrue="1" operator="lessThan">
      <formula>0</formula>
    </cfRule>
  </conditionalFormatting>
  <pageMargins left="0.59055118110236227" right="0.59055118110236227" top="0.59055118110236227" bottom="0.59055118110236227" header="0.51181102362204722" footer="0.39370078740157483"/>
  <pageSetup paperSize="9" scale="85" fitToHeight="0" orientation="landscape" r:id="rId1"/>
  <headerFooter alignWithMargins="0"/>
  <rowBreaks count="4" manualBreakCount="4">
    <brk id="36" max="16383" man="1"/>
    <brk id="70" max="16383" man="1"/>
    <brk id="101" max="16383" man="1"/>
    <brk id="13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163"/>
  <sheetViews>
    <sheetView showGridLines="0" showRowColHeaders="0" showZeros="0" workbookViewId="0"/>
  </sheetViews>
  <sheetFormatPr defaultColWidth="9.109375" defaultRowHeight="13.2" outlineLevelCol="1" x14ac:dyDescent="0.25"/>
  <cols>
    <col min="1" max="1" width="1.6640625" style="113" customWidth="1"/>
    <col min="2" max="2" width="64.33203125" style="521" customWidth="1"/>
    <col min="3" max="8" width="12.6640625" style="520" customWidth="1"/>
    <col min="9" max="9" width="2.6640625" style="555" customWidth="1"/>
    <col min="10" max="10" width="10.6640625" style="337" hidden="1" customWidth="1" outlineLevel="1"/>
    <col min="11" max="11" width="2.6640625" style="555" customWidth="1" collapsed="1"/>
    <col min="12" max="12" width="63.6640625" style="548" hidden="1" customWidth="1" outlineLevel="1"/>
    <col min="13" max="13" width="9.109375" style="520" collapsed="1"/>
    <col min="14" max="16384" width="9.109375" style="520"/>
  </cols>
  <sheetData>
    <row r="1" spans="1:12" s="364" customFormat="1" ht="4.2" x14ac:dyDescent="0.25">
      <c r="B1" s="439"/>
      <c r="I1" s="554"/>
      <c r="J1" s="366"/>
      <c r="K1" s="554"/>
      <c r="L1" s="547"/>
    </row>
    <row r="2" spans="1:12" s="241" customFormat="1" ht="17.399999999999999" x14ac:dyDescent="0.3">
      <c r="A2" s="239"/>
      <c r="B2" s="440" t="s">
        <v>281</v>
      </c>
      <c r="I2" s="555"/>
      <c r="J2" s="337"/>
      <c r="K2" s="555"/>
      <c r="L2" s="548"/>
    </row>
    <row r="3" spans="1:12" s="113" customFormat="1" ht="10.8" thickBot="1" x14ac:dyDescent="0.25">
      <c r="B3" s="441" t="str">
        <f>Intro!A20</f>
        <v>Versie 3/4/2018</v>
      </c>
      <c r="I3" s="555"/>
      <c r="J3" s="337"/>
      <c r="K3" s="555"/>
      <c r="L3" s="548"/>
    </row>
    <row r="4" spans="1:12" s="253" customFormat="1" ht="27" customHeight="1" thickBot="1" x14ac:dyDescent="0.3">
      <c r="A4" s="242"/>
      <c r="B4" s="442" t="s">
        <v>282</v>
      </c>
      <c r="C4" s="93" t="s">
        <v>5</v>
      </c>
      <c r="D4" s="56" t="s">
        <v>6</v>
      </c>
      <c r="E4" s="56" t="s">
        <v>7</v>
      </c>
      <c r="F4" s="56" t="s">
        <v>24</v>
      </c>
      <c r="G4" s="56" t="s">
        <v>25</v>
      </c>
      <c r="H4" s="55" t="s">
        <v>26</v>
      </c>
      <c r="I4" s="557"/>
      <c r="J4" s="606" t="s">
        <v>86</v>
      </c>
      <c r="K4" s="605"/>
      <c r="L4" s="598" t="s">
        <v>87</v>
      </c>
    </row>
    <row r="5" spans="1:12" s="477" customFormat="1" ht="24" customHeight="1" x14ac:dyDescent="0.25">
      <c r="A5" s="471"/>
      <c r="B5" s="472" t="s">
        <v>283</v>
      </c>
      <c r="C5" s="473">
        <f t="shared" ref="C5:H5" si="0">SUM(C6,C26,C31)</f>
        <v>0</v>
      </c>
      <c r="D5" s="474">
        <f t="shared" si="0"/>
        <v>0</v>
      </c>
      <c r="E5" s="474">
        <f t="shared" si="0"/>
        <v>0</v>
      </c>
      <c r="F5" s="474">
        <f t="shared" si="0"/>
        <v>0</v>
      </c>
      <c r="G5" s="474">
        <f t="shared" si="0"/>
        <v>0</v>
      </c>
      <c r="H5" s="475">
        <f t="shared" si="0"/>
        <v>0</v>
      </c>
      <c r="I5" s="558"/>
      <c r="J5" s="629"/>
      <c r="K5" s="607"/>
      <c r="L5" s="603"/>
    </row>
    <row r="6" spans="1:12" s="246" customFormat="1" x14ac:dyDescent="0.25">
      <c r="A6" s="245"/>
      <c r="B6" s="443" t="s">
        <v>284</v>
      </c>
      <c r="C6" s="315">
        <f t="shared" ref="C6:H6" si="1">SUM(C7,C8,C13,C14,C25)</f>
        <v>0</v>
      </c>
      <c r="D6" s="316">
        <f t="shared" si="1"/>
        <v>0</v>
      </c>
      <c r="E6" s="316">
        <f t="shared" si="1"/>
        <v>0</v>
      </c>
      <c r="F6" s="316">
        <f t="shared" si="1"/>
        <v>0</v>
      </c>
      <c r="G6" s="316">
        <f t="shared" si="1"/>
        <v>0</v>
      </c>
      <c r="H6" s="317">
        <f t="shared" si="1"/>
        <v>0</v>
      </c>
      <c r="I6" s="559"/>
      <c r="J6" s="589"/>
      <c r="K6" s="608"/>
      <c r="L6" s="592"/>
    </row>
    <row r="7" spans="1:12" s="247" customFormat="1" ht="11.4" x14ac:dyDescent="0.25">
      <c r="B7" s="444" t="s">
        <v>203</v>
      </c>
      <c r="C7" s="92"/>
      <c r="D7" s="23"/>
      <c r="E7" s="23"/>
      <c r="F7" s="23"/>
      <c r="G7" s="23"/>
      <c r="H7" s="24"/>
      <c r="I7" s="560"/>
      <c r="J7" s="587" t="s">
        <v>285</v>
      </c>
      <c r="K7" s="582"/>
      <c r="L7" s="593" t="s">
        <v>285</v>
      </c>
    </row>
    <row r="8" spans="1:12" s="247" customFormat="1" ht="11.4" x14ac:dyDescent="0.25">
      <c r="B8" s="444" t="s">
        <v>205</v>
      </c>
      <c r="C8" s="92">
        <f t="shared" ref="C8:H8" si="2">SUM(C9:C12)</f>
        <v>0</v>
      </c>
      <c r="D8" s="23">
        <f t="shared" si="2"/>
        <v>0</v>
      </c>
      <c r="E8" s="23">
        <f t="shared" si="2"/>
        <v>0</v>
      </c>
      <c r="F8" s="23">
        <f t="shared" si="2"/>
        <v>0</v>
      </c>
      <c r="G8" s="23">
        <f t="shared" si="2"/>
        <v>0</v>
      </c>
      <c r="H8" s="24">
        <f t="shared" si="2"/>
        <v>0</v>
      </c>
      <c r="I8" s="560"/>
      <c r="J8" s="587"/>
      <c r="K8" s="582"/>
      <c r="L8" s="593"/>
    </row>
    <row r="9" spans="1:12" s="247" customFormat="1" ht="11.4" x14ac:dyDescent="0.25">
      <c r="B9" s="445" t="s">
        <v>442</v>
      </c>
      <c r="C9" s="325"/>
      <c r="D9" s="326"/>
      <c r="E9" s="326"/>
      <c r="F9" s="326"/>
      <c r="G9" s="326"/>
      <c r="H9" s="327"/>
      <c r="I9" s="560"/>
      <c r="J9" s="587" t="s">
        <v>443</v>
      </c>
      <c r="K9" s="582"/>
      <c r="L9" s="593" t="s">
        <v>443</v>
      </c>
    </row>
    <row r="10" spans="1:12" s="247" customFormat="1" ht="11.4" x14ac:dyDescent="0.25">
      <c r="B10" s="445" t="s">
        <v>444</v>
      </c>
      <c r="C10" s="325"/>
      <c r="D10" s="326"/>
      <c r="E10" s="326"/>
      <c r="F10" s="326"/>
      <c r="G10" s="326"/>
      <c r="H10" s="327"/>
      <c r="I10" s="560"/>
      <c r="J10" s="587" t="s">
        <v>445</v>
      </c>
      <c r="K10" s="582"/>
      <c r="L10" s="593" t="s">
        <v>445</v>
      </c>
    </row>
    <row r="11" spans="1:12" s="247" customFormat="1" ht="11.4" x14ac:dyDescent="0.25">
      <c r="B11" s="445" t="s">
        <v>446</v>
      </c>
      <c r="C11" s="325"/>
      <c r="D11" s="326"/>
      <c r="E11" s="326"/>
      <c r="F11" s="326"/>
      <c r="G11" s="326"/>
      <c r="H11" s="327"/>
      <c r="I11" s="560"/>
      <c r="J11" s="587" t="s">
        <v>299</v>
      </c>
      <c r="K11" s="582"/>
      <c r="L11" s="593" t="s">
        <v>299</v>
      </c>
    </row>
    <row r="12" spans="1:12" s="247" customFormat="1" ht="11.4" x14ac:dyDescent="0.25">
      <c r="B12" s="445" t="s">
        <v>447</v>
      </c>
      <c r="C12" s="325"/>
      <c r="D12" s="326"/>
      <c r="E12" s="326"/>
      <c r="F12" s="326"/>
      <c r="G12" s="326"/>
      <c r="H12" s="327"/>
      <c r="I12" s="560"/>
      <c r="J12" s="587" t="s">
        <v>301</v>
      </c>
      <c r="K12" s="582"/>
      <c r="L12" s="593" t="s">
        <v>301</v>
      </c>
    </row>
    <row r="13" spans="1:12" s="247" customFormat="1" ht="11.4" x14ac:dyDescent="0.25">
      <c r="B13" s="444" t="s">
        <v>302</v>
      </c>
      <c r="C13" s="92"/>
      <c r="D13" s="23"/>
      <c r="E13" s="23"/>
      <c r="F13" s="23"/>
      <c r="G13" s="23"/>
      <c r="H13" s="24"/>
      <c r="I13" s="560"/>
      <c r="J13" s="587" t="s">
        <v>211</v>
      </c>
      <c r="K13" s="582"/>
      <c r="L13" s="593"/>
    </row>
    <row r="14" spans="1:12" s="247" customFormat="1" ht="11.4" x14ac:dyDescent="0.25">
      <c r="B14" s="444" t="s">
        <v>303</v>
      </c>
      <c r="C14" s="92">
        <f t="shared" ref="C14:H14" si="3">SUM(C15:C24)</f>
        <v>0</v>
      </c>
      <c r="D14" s="23">
        <f t="shared" si="3"/>
        <v>0</v>
      </c>
      <c r="E14" s="23">
        <f t="shared" si="3"/>
        <v>0</v>
      </c>
      <c r="F14" s="23">
        <f t="shared" si="3"/>
        <v>0</v>
      </c>
      <c r="G14" s="23">
        <f t="shared" si="3"/>
        <v>0</v>
      </c>
      <c r="H14" s="24">
        <f t="shared" si="3"/>
        <v>0</v>
      </c>
      <c r="I14" s="560"/>
      <c r="J14" s="587" t="s">
        <v>213</v>
      </c>
      <c r="K14" s="582"/>
      <c r="L14" s="593" t="s">
        <v>214</v>
      </c>
    </row>
    <row r="15" spans="1:12" s="247" customFormat="1" ht="11.4" x14ac:dyDescent="0.25">
      <c r="B15" s="437" t="s">
        <v>304</v>
      </c>
      <c r="C15" s="325"/>
      <c r="D15" s="326"/>
      <c r="E15" s="326"/>
      <c r="F15" s="326"/>
      <c r="G15" s="326"/>
      <c r="H15" s="327"/>
      <c r="I15" s="560"/>
      <c r="J15" s="587"/>
      <c r="K15" s="582"/>
      <c r="L15" s="593"/>
    </row>
    <row r="16" spans="1:12" s="247" customFormat="1" ht="11.4" x14ac:dyDescent="0.25">
      <c r="B16" s="437" t="s">
        <v>306</v>
      </c>
      <c r="C16" s="325"/>
      <c r="D16" s="326"/>
      <c r="E16" s="326"/>
      <c r="F16" s="326"/>
      <c r="G16" s="326"/>
      <c r="H16" s="327"/>
      <c r="I16" s="560"/>
      <c r="J16" s="587"/>
      <c r="K16" s="582"/>
      <c r="L16" s="593"/>
    </row>
    <row r="17" spans="1:12" s="247" customFormat="1" ht="11.4" x14ac:dyDescent="0.25">
      <c r="B17" s="437" t="s">
        <v>308</v>
      </c>
      <c r="C17" s="325"/>
      <c r="D17" s="326"/>
      <c r="E17" s="326"/>
      <c r="F17" s="326"/>
      <c r="G17" s="326"/>
      <c r="H17" s="327"/>
      <c r="I17" s="560"/>
      <c r="J17" s="587"/>
      <c r="K17" s="582"/>
      <c r="L17" s="593"/>
    </row>
    <row r="18" spans="1:12" s="247" customFormat="1" ht="11.4" x14ac:dyDescent="0.25">
      <c r="B18" s="437" t="s">
        <v>309</v>
      </c>
      <c r="C18" s="325"/>
      <c r="D18" s="326"/>
      <c r="E18" s="326"/>
      <c r="F18" s="326"/>
      <c r="G18" s="326"/>
      <c r="H18" s="327"/>
      <c r="I18" s="560"/>
      <c r="J18" s="587"/>
      <c r="K18" s="582"/>
      <c r="L18" s="593"/>
    </row>
    <row r="19" spans="1:12" s="247" customFormat="1" ht="11.4" x14ac:dyDescent="0.25">
      <c r="B19" s="437" t="s">
        <v>311</v>
      </c>
      <c r="C19" s="325"/>
      <c r="D19" s="326"/>
      <c r="E19" s="326"/>
      <c r="F19" s="326"/>
      <c r="G19" s="326"/>
      <c r="H19" s="327"/>
      <c r="I19" s="560"/>
      <c r="J19" s="587"/>
      <c r="K19" s="582"/>
      <c r="L19" s="593"/>
    </row>
    <row r="20" spans="1:12" s="247" customFormat="1" ht="11.4" x14ac:dyDescent="0.25">
      <c r="B20" s="437" t="s">
        <v>313</v>
      </c>
      <c r="C20" s="325"/>
      <c r="D20" s="326"/>
      <c r="E20" s="326"/>
      <c r="F20" s="326"/>
      <c r="G20" s="326"/>
      <c r="H20" s="327"/>
      <c r="I20" s="560"/>
      <c r="J20" s="587"/>
      <c r="K20" s="582"/>
      <c r="L20" s="593"/>
    </row>
    <row r="21" spans="1:12" s="247" customFormat="1" ht="11.4" x14ac:dyDescent="0.25">
      <c r="B21" s="437" t="s">
        <v>315</v>
      </c>
      <c r="C21" s="325"/>
      <c r="D21" s="326"/>
      <c r="E21" s="326"/>
      <c r="F21" s="326"/>
      <c r="G21" s="326"/>
      <c r="H21" s="327"/>
      <c r="I21" s="560"/>
      <c r="J21" s="587"/>
      <c r="K21" s="582"/>
      <c r="L21" s="593"/>
    </row>
    <row r="22" spans="1:12" s="247" customFormat="1" ht="11.4" x14ac:dyDescent="0.25">
      <c r="B22" s="437" t="s">
        <v>317</v>
      </c>
      <c r="C22" s="325"/>
      <c r="D22" s="326"/>
      <c r="E22" s="326"/>
      <c r="F22" s="326"/>
      <c r="G22" s="326"/>
      <c r="H22" s="327"/>
      <c r="I22" s="560"/>
      <c r="J22" s="587"/>
      <c r="K22" s="582"/>
      <c r="L22" s="593"/>
    </row>
    <row r="23" spans="1:12" s="247" customFormat="1" ht="11.4" x14ac:dyDescent="0.25">
      <c r="B23" s="437" t="s">
        <v>319</v>
      </c>
      <c r="C23" s="325"/>
      <c r="D23" s="326"/>
      <c r="E23" s="326"/>
      <c r="F23" s="326"/>
      <c r="G23" s="326"/>
      <c r="H23" s="327"/>
      <c r="I23" s="560"/>
      <c r="J23" s="587"/>
      <c r="K23" s="582"/>
      <c r="L23" s="593"/>
    </row>
    <row r="24" spans="1:12" s="247" customFormat="1" ht="11.4" x14ac:dyDescent="0.25">
      <c r="B24" s="437" t="s">
        <v>323</v>
      </c>
      <c r="C24" s="325"/>
      <c r="D24" s="326"/>
      <c r="E24" s="326"/>
      <c r="F24" s="326"/>
      <c r="G24" s="326"/>
      <c r="H24" s="327"/>
      <c r="I24" s="560"/>
      <c r="J24" s="587"/>
      <c r="K24" s="582"/>
      <c r="L24" s="593"/>
    </row>
    <row r="25" spans="1:12" s="247" customFormat="1" ht="11.4" x14ac:dyDescent="0.25">
      <c r="B25" s="444" t="s">
        <v>324</v>
      </c>
      <c r="C25" s="92"/>
      <c r="D25" s="23"/>
      <c r="E25" s="23"/>
      <c r="F25" s="23"/>
      <c r="G25" s="23"/>
      <c r="H25" s="24"/>
      <c r="I25" s="560"/>
      <c r="J25" s="587" t="s">
        <v>216</v>
      </c>
      <c r="K25" s="582"/>
      <c r="L25" s="593" t="s">
        <v>325</v>
      </c>
    </row>
    <row r="26" spans="1:12" s="246" customFormat="1" x14ac:dyDescent="0.25">
      <c r="A26" s="245"/>
      <c r="B26" s="443" t="s">
        <v>326</v>
      </c>
      <c r="C26" s="318">
        <f t="shared" ref="C26:H26" si="4">SUM(C27,C30)</f>
        <v>0</v>
      </c>
      <c r="D26" s="319">
        <f t="shared" si="4"/>
        <v>0</v>
      </c>
      <c r="E26" s="319">
        <f t="shared" si="4"/>
        <v>0</v>
      </c>
      <c r="F26" s="319">
        <f t="shared" si="4"/>
        <v>0</v>
      </c>
      <c r="G26" s="319">
        <f t="shared" si="4"/>
        <v>0</v>
      </c>
      <c r="H26" s="320">
        <f t="shared" si="4"/>
        <v>0</v>
      </c>
      <c r="I26" s="560"/>
      <c r="J26" s="587"/>
      <c r="K26" s="582"/>
      <c r="L26" s="593"/>
    </row>
    <row r="27" spans="1:12" s="250" customFormat="1" x14ac:dyDescent="0.25">
      <c r="B27" s="446" t="s">
        <v>327</v>
      </c>
      <c r="C27" s="321">
        <f t="shared" ref="C27:H27" si="5">SUM(C28:C29)</f>
        <v>0</v>
      </c>
      <c r="D27" s="322">
        <f t="shared" si="5"/>
        <v>0</v>
      </c>
      <c r="E27" s="322">
        <f t="shared" si="5"/>
        <v>0</v>
      </c>
      <c r="F27" s="322">
        <f t="shared" si="5"/>
        <v>0</v>
      </c>
      <c r="G27" s="322">
        <f t="shared" si="5"/>
        <v>0</v>
      </c>
      <c r="H27" s="323">
        <f t="shared" si="5"/>
        <v>0</v>
      </c>
      <c r="I27" s="560"/>
      <c r="J27" s="587" t="s">
        <v>328</v>
      </c>
      <c r="K27" s="582"/>
      <c r="L27" s="593" t="s">
        <v>328</v>
      </c>
    </row>
    <row r="28" spans="1:12" s="247" customFormat="1" ht="11.4" x14ac:dyDescent="0.25">
      <c r="B28" s="445" t="s">
        <v>329</v>
      </c>
      <c r="C28" s="325"/>
      <c r="D28" s="326"/>
      <c r="E28" s="326"/>
      <c r="F28" s="326"/>
      <c r="G28" s="326"/>
      <c r="H28" s="327"/>
      <c r="I28" s="560"/>
      <c r="J28" s="587"/>
      <c r="K28" s="582"/>
      <c r="L28" s="593"/>
    </row>
    <row r="29" spans="1:12" s="247" customFormat="1" ht="11.4" x14ac:dyDescent="0.25">
      <c r="B29" s="445" t="s">
        <v>331</v>
      </c>
      <c r="C29" s="325"/>
      <c r="D29" s="326"/>
      <c r="E29" s="326"/>
      <c r="F29" s="326"/>
      <c r="G29" s="326"/>
      <c r="H29" s="327"/>
      <c r="I29" s="560"/>
      <c r="J29" s="587"/>
      <c r="K29" s="582"/>
      <c r="L29" s="593"/>
    </row>
    <row r="30" spans="1:12" s="250" customFormat="1" x14ac:dyDescent="0.25">
      <c r="B30" s="446" t="s">
        <v>332</v>
      </c>
      <c r="C30" s="321"/>
      <c r="D30" s="322"/>
      <c r="E30" s="322"/>
      <c r="F30" s="322"/>
      <c r="G30" s="322"/>
      <c r="H30" s="323"/>
      <c r="I30" s="560"/>
      <c r="J30" s="587" t="s">
        <v>333</v>
      </c>
      <c r="K30" s="582"/>
      <c r="L30" s="593" t="s">
        <v>334</v>
      </c>
    </row>
    <row r="31" spans="1:12" s="246" customFormat="1" x14ac:dyDescent="0.25">
      <c r="A31" s="245"/>
      <c r="B31" s="443" t="s">
        <v>335</v>
      </c>
      <c r="C31" s="318"/>
      <c r="D31" s="319"/>
      <c r="E31" s="319"/>
      <c r="F31" s="319"/>
      <c r="G31" s="319"/>
      <c r="H31" s="320"/>
      <c r="I31" s="560"/>
      <c r="J31" s="587" t="s">
        <v>255</v>
      </c>
      <c r="K31" s="582"/>
      <c r="L31" s="593" t="s">
        <v>336</v>
      </c>
    </row>
    <row r="32" spans="1:12" s="243" customFormat="1" ht="10.8" thickBot="1" x14ac:dyDescent="0.3">
      <c r="B32" s="447"/>
      <c r="C32" s="381"/>
      <c r="D32" s="382"/>
      <c r="E32" s="382"/>
      <c r="F32" s="382"/>
      <c r="G32" s="382"/>
      <c r="H32" s="383"/>
      <c r="I32" s="561"/>
      <c r="J32" s="590"/>
      <c r="K32" s="583"/>
      <c r="L32" s="596"/>
    </row>
    <row r="33" spans="1:12" s="253" customFormat="1" ht="27" customHeight="1" thickBot="1" x14ac:dyDescent="0.3">
      <c r="A33" s="242"/>
      <c r="B33" s="442" t="s">
        <v>282</v>
      </c>
      <c r="C33" s="93" t="str">
        <f t="shared" ref="C33:H33" si="6">C$4</f>
        <v>Boekjaar 1</v>
      </c>
      <c r="D33" s="56" t="str">
        <f t="shared" si="6"/>
        <v>Boekjaar 2</v>
      </c>
      <c r="E33" s="56" t="str">
        <f t="shared" si="6"/>
        <v>Boekjaar 3</v>
      </c>
      <c r="F33" s="56" t="str">
        <f t="shared" si="6"/>
        <v>Boekjaar 4</v>
      </c>
      <c r="G33" s="56" t="str">
        <f t="shared" si="6"/>
        <v>Boekjaar 5</v>
      </c>
      <c r="H33" s="55" t="str">
        <f t="shared" si="6"/>
        <v>Boekjaar 6</v>
      </c>
      <c r="I33" s="557"/>
      <c r="J33" s="606" t="str">
        <f>J$4</f>
        <v>Code BBC</v>
      </c>
      <c r="K33" s="605"/>
      <c r="L33" s="598" t="str">
        <f>L$4</f>
        <v>Code VEN</v>
      </c>
    </row>
    <row r="34" spans="1:12" s="477" customFormat="1" ht="24" customHeight="1" x14ac:dyDescent="0.25">
      <c r="A34" s="471"/>
      <c r="B34" s="478" t="s">
        <v>337</v>
      </c>
      <c r="C34" s="479">
        <f t="shared" ref="C34:H34" si="7">SUM(C35,C62,C63)</f>
        <v>0</v>
      </c>
      <c r="D34" s="480">
        <f t="shared" si="7"/>
        <v>0</v>
      </c>
      <c r="E34" s="480">
        <f t="shared" si="7"/>
        <v>0</v>
      </c>
      <c r="F34" s="480">
        <f t="shared" si="7"/>
        <v>0</v>
      </c>
      <c r="G34" s="480">
        <f t="shared" si="7"/>
        <v>0</v>
      </c>
      <c r="H34" s="481">
        <f t="shared" si="7"/>
        <v>0</v>
      </c>
      <c r="I34" s="558"/>
      <c r="J34" s="611"/>
      <c r="K34" s="607"/>
      <c r="L34" s="603"/>
    </row>
    <row r="35" spans="1:12" s="246" customFormat="1" x14ac:dyDescent="0.25">
      <c r="A35" s="245"/>
      <c r="B35" s="443" t="s">
        <v>338</v>
      </c>
      <c r="C35" s="315">
        <f t="shared" ref="C35:H35" si="8">SUM(C36:C37,C43,C60,C61)</f>
        <v>0</v>
      </c>
      <c r="D35" s="316">
        <f t="shared" si="8"/>
        <v>0</v>
      </c>
      <c r="E35" s="316">
        <f t="shared" si="8"/>
        <v>0</v>
      </c>
      <c r="F35" s="316">
        <f t="shared" si="8"/>
        <v>0</v>
      </c>
      <c r="G35" s="316">
        <f t="shared" si="8"/>
        <v>0</v>
      </c>
      <c r="H35" s="317">
        <f t="shared" si="8"/>
        <v>0</v>
      </c>
      <c r="I35" s="559"/>
      <c r="J35" s="589"/>
      <c r="K35" s="608"/>
      <c r="L35" s="592"/>
    </row>
    <row r="36" spans="1:12" s="247" customFormat="1" ht="11.4" x14ac:dyDescent="0.25">
      <c r="B36" s="444" t="s">
        <v>339</v>
      </c>
      <c r="C36" s="92"/>
      <c r="D36" s="23"/>
      <c r="E36" s="23"/>
      <c r="F36" s="23"/>
      <c r="G36" s="23"/>
      <c r="H36" s="24"/>
      <c r="I36" s="560"/>
      <c r="J36" s="587" t="s">
        <v>340</v>
      </c>
      <c r="K36" s="582"/>
      <c r="L36" s="593" t="s">
        <v>340</v>
      </c>
    </row>
    <row r="37" spans="1:12" s="247" customFormat="1" ht="11.4" x14ac:dyDescent="0.25">
      <c r="B37" s="444" t="s">
        <v>341</v>
      </c>
      <c r="C37" s="92">
        <f t="shared" ref="C37:H37" si="9">C38+C42</f>
        <v>0</v>
      </c>
      <c r="D37" s="23">
        <f t="shared" si="9"/>
        <v>0</v>
      </c>
      <c r="E37" s="23">
        <f t="shared" si="9"/>
        <v>0</v>
      </c>
      <c r="F37" s="23">
        <f t="shared" si="9"/>
        <v>0</v>
      </c>
      <c r="G37" s="23">
        <f t="shared" si="9"/>
        <v>0</v>
      </c>
      <c r="H37" s="24">
        <f t="shared" si="9"/>
        <v>0</v>
      </c>
      <c r="I37" s="562"/>
      <c r="J37" s="612"/>
      <c r="K37" s="609"/>
      <c r="L37" s="640"/>
    </row>
    <row r="38" spans="1:12" s="247" customFormat="1" ht="11.4" x14ac:dyDescent="0.25">
      <c r="B38" s="445" t="s">
        <v>342</v>
      </c>
      <c r="C38" s="325">
        <f t="shared" ref="C38:H38" si="10">SUM(C39:C41)</f>
        <v>0</v>
      </c>
      <c r="D38" s="326">
        <f t="shared" si="10"/>
        <v>0</v>
      </c>
      <c r="E38" s="326">
        <f t="shared" si="10"/>
        <v>0</v>
      </c>
      <c r="F38" s="326">
        <f t="shared" si="10"/>
        <v>0</v>
      </c>
      <c r="G38" s="326">
        <f t="shared" si="10"/>
        <v>0</v>
      </c>
      <c r="H38" s="327">
        <f t="shared" si="10"/>
        <v>0</v>
      </c>
      <c r="I38" s="562"/>
      <c r="J38" s="612"/>
      <c r="K38" s="609"/>
      <c r="L38" s="640"/>
    </row>
    <row r="39" spans="1:12" s="247" customFormat="1" ht="11.4" x14ac:dyDescent="0.25">
      <c r="B39" s="437" t="s">
        <v>343</v>
      </c>
      <c r="C39" s="325"/>
      <c r="D39" s="326"/>
      <c r="E39" s="326"/>
      <c r="F39" s="326"/>
      <c r="G39" s="326"/>
      <c r="H39" s="327"/>
      <c r="I39" s="560"/>
      <c r="J39" s="587" t="s">
        <v>344</v>
      </c>
      <c r="K39" s="582"/>
      <c r="L39" s="593"/>
    </row>
    <row r="40" spans="1:12" s="247" customFormat="1" ht="11.4" x14ac:dyDescent="0.25">
      <c r="B40" s="437" t="s">
        <v>345</v>
      </c>
      <c r="C40" s="325"/>
      <c r="D40" s="326"/>
      <c r="E40" s="326"/>
      <c r="F40" s="326"/>
      <c r="G40" s="326"/>
      <c r="H40" s="327"/>
      <c r="I40" s="560"/>
      <c r="J40" s="587" t="s">
        <v>346</v>
      </c>
      <c r="K40" s="582"/>
      <c r="L40" s="593"/>
    </row>
    <row r="41" spans="1:12" s="247" customFormat="1" ht="11.4" x14ac:dyDescent="0.25">
      <c r="B41" s="437" t="s">
        <v>347</v>
      </c>
      <c r="C41" s="325"/>
      <c r="D41" s="326"/>
      <c r="E41" s="326"/>
      <c r="F41" s="326"/>
      <c r="G41" s="326"/>
      <c r="H41" s="327"/>
      <c r="I41" s="560"/>
      <c r="J41" s="587" t="s">
        <v>348</v>
      </c>
      <c r="K41" s="582"/>
      <c r="L41" s="593"/>
    </row>
    <row r="42" spans="1:12" s="247" customFormat="1" ht="11.4" x14ac:dyDescent="0.25">
      <c r="B42" s="445" t="s">
        <v>349</v>
      </c>
      <c r="C42" s="325"/>
      <c r="D42" s="326"/>
      <c r="E42" s="326"/>
      <c r="F42" s="326"/>
      <c r="G42" s="326"/>
      <c r="H42" s="327"/>
      <c r="I42" s="560"/>
      <c r="J42" s="587" t="s">
        <v>350</v>
      </c>
      <c r="K42" s="582"/>
      <c r="L42" s="593"/>
    </row>
    <row r="43" spans="1:12" s="247" customFormat="1" ht="11.4" x14ac:dyDescent="0.25">
      <c r="B43" s="444" t="s">
        <v>233</v>
      </c>
      <c r="C43" s="92">
        <f t="shared" ref="C43:H43" si="11">C44+C53</f>
        <v>0</v>
      </c>
      <c r="D43" s="23">
        <f t="shared" si="11"/>
        <v>0</v>
      </c>
      <c r="E43" s="23">
        <f t="shared" si="11"/>
        <v>0</v>
      </c>
      <c r="F43" s="23">
        <f t="shared" si="11"/>
        <v>0</v>
      </c>
      <c r="G43" s="23">
        <f t="shared" si="11"/>
        <v>0</v>
      </c>
      <c r="H43" s="24">
        <f t="shared" si="11"/>
        <v>0</v>
      </c>
      <c r="I43" s="559"/>
      <c r="J43" s="589"/>
      <c r="K43" s="608"/>
      <c r="L43" s="592"/>
    </row>
    <row r="44" spans="1:12" s="247" customFormat="1" ht="11.4" x14ac:dyDescent="0.25">
      <c r="B44" s="445" t="s">
        <v>234</v>
      </c>
      <c r="C44" s="325">
        <f t="shared" ref="C44:H44" si="12">SUM(C45:C52)</f>
        <v>0</v>
      </c>
      <c r="D44" s="326">
        <f t="shared" si="12"/>
        <v>0</v>
      </c>
      <c r="E44" s="326">
        <f t="shared" si="12"/>
        <v>0</v>
      </c>
      <c r="F44" s="326">
        <f t="shared" si="12"/>
        <v>0</v>
      </c>
      <c r="G44" s="326">
        <f t="shared" si="12"/>
        <v>0</v>
      </c>
      <c r="H44" s="327">
        <f t="shared" si="12"/>
        <v>0</v>
      </c>
      <c r="I44" s="559"/>
      <c r="J44" s="589"/>
      <c r="K44" s="608"/>
      <c r="L44" s="592"/>
    </row>
    <row r="45" spans="1:12" s="247" customFormat="1" ht="11.4" x14ac:dyDescent="0.25">
      <c r="B45" s="437" t="s">
        <v>351</v>
      </c>
      <c r="C45" s="325"/>
      <c r="D45" s="326"/>
      <c r="E45" s="326"/>
      <c r="F45" s="326"/>
      <c r="G45" s="326"/>
      <c r="H45" s="327"/>
      <c r="I45" s="560"/>
      <c r="J45" s="587" t="s">
        <v>352</v>
      </c>
      <c r="K45" s="582"/>
      <c r="L45" s="593"/>
    </row>
    <row r="46" spans="1:12" s="247" customFormat="1" ht="11.4" x14ac:dyDescent="0.25">
      <c r="B46" s="437" t="s">
        <v>353</v>
      </c>
      <c r="C46" s="325"/>
      <c r="D46" s="326"/>
      <c r="E46" s="326"/>
      <c r="F46" s="326"/>
      <c r="G46" s="326"/>
      <c r="H46" s="327"/>
      <c r="I46" s="560"/>
      <c r="J46" s="587" t="s">
        <v>236</v>
      </c>
      <c r="K46" s="582"/>
      <c r="L46" s="593" t="s">
        <v>236</v>
      </c>
    </row>
    <row r="47" spans="1:12" s="247" customFormat="1" ht="11.4" x14ac:dyDescent="0.25">
      <c r="B47" s="438" t="s">
        <v>354</v>
      </c>
      <c r="C47" s="325"/>
      <c r="D47" s="326"/>
      <c r="E47" s="326"/>
      <c r="F47" s="326"/>
      <c r="G47" s="326"/>
      <c r="H47" s="327"/>
      <c r="I47" s="560"/>
      <c r="J47" s="587"/>
      <c r="K47" s="582"/>
      <c r="L47" s="593"/>
    </row>
    <row r="48" spans="1:12" s="247" customFormat="1" ht="11.4" x14ac:dyDescent="0.25">
      <c r="B48" s="438" t="s">
        <v>356</v>
      </c>
      <c r="C48" s="325"/>
      <c r="D48" s="326"/>
      <c r="E48" s="326"/>
      <c r="F48" s="326"/>
      <c r="G48" s="326"/>
      <c r="H48" s="327"/>
      <c r="I48" s="560"/>
      <c r="J48" s="587"/>
      <c r="K48" s="582"/>
      <c r="L48" s="593"/>
    </row>
    <row r="49" spans="1:12" s="247" customFormat="1" ht="11.4" x14ac:dyDescent="0.25">
      <c r="B49" s="438" t="s">
        <v>358</v>
      </c>
      <c r="C49" s="325"/>
      <c r="D49" s="326"/>
      <c r="E49" s="326"/>
      <c r="F49" s="326"/>
      <c r="G49" s="326"/>
      <c r="H49" s="327"/>
      <c r="I49" s="560"/>
      <c r="J49" s="587"/>
      <c r="K49" s="582"/>
      <c r="L49" s="593"/>
    </row>
    <row r="50" spans="1:12" s="247" customFormat="1" ht="11.4" x14ac:dyDescent="0.25">
      <c r="B50" s="438" t="s">
        <v>360</v>
      </c>
      <c r="C50" s="325"/>
      <c r="D50" s="326"/>
      <c r="E50" s="326"/>
      <c r="F50" s="326"/>
      <c r="G50" s="326"/>
      <c r="H50" s="327"/>
      <c r="I50" s="560"/>
      <c r="J50" s="587"/>
      <c r="K50" s="582"/>
      <c r="L50" s="593"/>
    </row>
    <row r="51" spans="1:12" s="247" customFormat="1" ht="11.4" x14ac:dyDescent="0.25">
      <c r="B51" s="438" t="s">
        <v>362</v>
      </c>
      <c r="C51" s="325"/>
      <c r="D51" s="326"/>
      <c r="E51" s="326"/>
      <c r="F51" s="326"/>
      <c r="G51" s="326"/>
      <c r="H51" s="327"/>
      <c r="I51" s="560"/>
      <c r="J51" s="587"/>
      <c r="K51" s="582"/>
      <c r="L51" s="593"/>
    </row>
    <row r="52" spans="1:12" s="247" customFormat="1" ht="11.4" x14ac:dyDescent="0.25">
      <c r="B52" s="438" t="s">
        <v>364</v>
      </c>
      <c r="C52" s="325"/>
      <c r="D52" s="326"/>
      <c r="E52" s="326"/>
      <c r="F52" s="326"/>
      <c r="G52" s="326"/>
      <c r="H52" s="327"/>
      <c r="I52" s="560"/>
      <c r="J52" s="587"/>
      <c r="K52" s="582"/>
      <c r="L52" s="593"/>
    </row>
    <row r="53" spans="1:12" s="247" customFormat="1" ht="11.4" x14ac:dyDescent="0.25">
      <c r="B53" s="445" t="s">
        <v>237</v>
      </c>
      <c r="C53" s="325">
        <f t="shared" ref="C53:H53" si="13">SUM(C54:C59)</f>
        <v>0</v>
      </c>
      <c r="D53" s="326">
        <f t="shared" si="13"/>
        <v>0</v>
      </c>
      <c r="E53" s="326">
        <f t="shared" si="13"/>
        <v>0</v>
      </c>
      <c r="F53" s="326">
        <f t="shared" si="13"/>
        <v>0</v>
      </c>
      <c r="G53" s="326">
        <f t="shared" si="13"/>
        <v>0</v>
      </c>
      <c r="H53" s="327">
        <f t="shared" si="13"/>
        <v>0</v>
      </c>
      <c r="I53" s="560"/>
      <c r="J53" s="587" t="s">
        <v>238</v>
      </c>
      <c r="K53" s="582"/>
      <c r="L53" s="593" t="s">
        <v>238</v>
      </c>
    </row>
    <row r="54" spans="1:12" s="247" customFormat="1" ht="11.4" x14ac:dyDescent="0.25">
      <c r="B54" s="438" t="s">
        <v>354</v>
      </c>
      <c r="C54" s="325"/>
      <c r="D54" s="326"/>
      <c r="E54" s="326"/>
      <c r="F54" s="326"/>
      <c r="G54" s="326"/>
      <c r="H54" s="327"/>
      <c r="I54" s="560"/>
      <c r="J54" s="587"/>
      <c r="K54" s="582"/>
      <c r="L54" s="593"/>
    </row>
    <row r="55" spans="1:12" s="247" customFormat="1" ht="11.4" x14ac:dyDescent="0.25">
      <c r="B55" s="438" t="s">
        <v>356</v>
      </c>
      <c r="C55" s="325"/>
      <c r="D55" s="326"/>
      <c r="E55" s="326"/>
      <c r="F55" s="326"/>
      <c r="G55" s="326"/>
      <c r="H55" s="327"/>
      <c r="I55" s="560"/>
      <c r="J55" s="587"/>
      <c r="K55" s="582"/>
      <c r="L55" s="593"/>
    </row>
    <row r="56" spans="1:12" s="247" customFormat="1" ht="11.4" x14ac:dyDescent="0.25">
      <c r="B56" s="438" t="s">
        <v>358</v>
      </c>
      <c r="C56" s="325"/>
      <c r="D56" s="326"/>
      <c r="E56" s="326"/>
      <c r="F56" s="326"/>
      <c r="G56" s="326"/>
      <c r="H56" s="327"/>
      <c r="I56" s="560"/>
      <c r="J56" s="587"/>
      <c r="K56" s="582"/>
      <c r="L56" s="593"/>
    </row>
    <row r="57" spans="1:12" s="247" customFormat="1" ht="11.4" x14ac:dyDescent="0.25">
      <c r="B57" s="438" t="s">
        <v>360</v>
      </c>
      <c r="C57" s="325"/>
      <c r="D57" s="326"/>
      <c r="E57" s="326"/>
      <c r="F57" s="326"/>
      <c r="G57" s="326"/>
      <c r="H57" s="327"/>
      <c r="I57" s="560"/>
      <c r="J57" s="587"/>
      <c r="K57" s="582"/>
      <c r="L57" s="593"/>
    </row>
    <row r="58" spans="1:12" s="247" customFormat="1" ht="11.4" x14ac:dyDescent="0.25">
      <c r="B58" s="438" t="s">
        <v>362</v>
      </c>
      <c r="C58" s="325"/>
      <c r="D58" s="326"/>
      <c r="E58" s="326"/>
      <c r="F58" s="326"/>
      <c r="G58" s="326"/>
      <c r="H58" s="327"/>
      <c r="I58" s="560"/>
      <c r="J58" s="587"/>
      <c r="K58" s="582"/>
      <c r="L58" s="593"/>
    </row>
    <row r="59" spans="1:12" s="247" customFormat="1" ht="11.4" x14ac:dyDescent="0.25">
      <c r="B59" s="438" t="s">
        <v>364</v>
      </c>
      <c r="C59" s="325"/>
      <c r="D59" s="326"/>
      <c r="E59" s="326"/>
      <c r="F59" s="326"/>
      <c r="G59" s="326"/>
      <c r="H59" s="327"/>
      <c r="I59" s="560"/>
      <c r="J59" s="587"/>
      <c r="K59" s="582"/>
      <c r="L59" s="593"/>
    </row>
    <row r="60" spans="1:12" s="247" customFormat="1" ht="11.4" x14ac:dyDescent="0.25">
      <c r="B60" s="444" t="s">
        <v>239</v>
      </c>
      <c r="C60" s="92"/>
      <c r="D60" s="23"/>
      <c r="E60" s="23"/>
      <c r="F60" s="23"/>
      <c r="G60" s="23"/>
      <c r="H60" s="24"/>
      <c r="I60" s="560"/>
      <c r="J60" s="587" t="s">
        <v>240</v>
      </c>
      <c r="K60" s="582"/>
      <c r="L60" s="593"/>
    </row>
    <row r="61" spans="1:12" s="247" customFormat="1" ht="11.4" x14ac:dyDescent="0.25">
      <c r="B61" s="444" t="s">
        <v>365</v>
      </c>
      <c r="C61" s="92"/>
      <c r="D61" s="23"/>
      <c r="E61" s="23"/>
      <c r="F61" s="23"/>
      <c r="G61" s="23"/>
      <c r="H61" s="24"/>
      <c r="I61" s="560"/>
      <c r="J61" s="587" t="s">
        <v>366</v>
      </c>
      <c r="K61" s="582"/>
      <c r="L61" s="593" t="s">
        <v>367</v>
      </c>
    </row>
    <row r="62" spans="1:12" s="246" customFormat="1" x14ac:dyDescent="0.25">
      <c r="A62" s="245"/>
      <c r="B62" s="443" t="s">
        <v>368</v>
      </c>
      <c r="C62" s="318"/>
      <c r="D62" s="319"/>
      <c r="E62" s="319"/>
      <c r="F62" s="319"/>
      <c r="G62" s="319"/>
      <c r="H62" s="320"/>
      <c r="I62" s="560"/>
      <c r="J62" s="587" t="s">
        <v>245</v>
      </c>
      <c r="K62" s="582"/>
      <c r="L62" s="593" t="s">
        <v>246</v>
      </c>
    </row>
    <row r="63" spans="1:12" s="246" customFormat="1" x14ac:dyDescent="0.25">
      <c r="A63" s="245"/>
      <c r="B63" s="443" t="s">
        <v>369</v>
      </c>
      <c r="C63" s="318"/>
      <c r="D63" s="319"/>
      <c r="E63" s="319"/>
      <c r="F63" s="319"/>
      <c r="G63" s="319"/>
      <c r="H63" s="320"/>
      <c r="I63" s="560"/>
      <c r="J63" s="587" t="s">
        <v>258</v>
      </c>
      <c r="K63" s="582"/>
      <c r="L63" s="593" t="s">
        <v>258</v>
      </c>
    </row>
    <row r="64" spans="1:12" s="243" customFormat="1" ht="10.8" thickBot="1" x14ac:dyDescent="0.3">
      <c r="B64" s="448"/>
      <c r="C64" s="254"/>
      <c r="D64" s="255"/>
      <c r="E64" s="255"/>
      <c r="F64" s="255"/>
      <c r="G64" s="255"/>
      <c r="H64" s="256"/>
      <c r="I64" s="561"/>
      <c r="J64" s="585"/>
      <c r="K64" s="583"/>
      <c r="L64" s="596"/>
    </row>
    <row r="65" spans="1:12" s="477" customFormat="1" ht="24" customHeight="1" thickBot="1" x14ac:dyDescent="0.3">
      <c r="A65" s="471"/>
      <c r="B65" s="490" t="s">
        <v>370</v>
      </c>
      <c r="C65" s="502">
        <f t="shared" ref="C65:H65" si="14">C34-C5</f>
        <v>0</v>
      </c>
      <c r="D65" s="503">
        <f t="shared" si="14"/>
        <v>0</v>
      </c>
      <c r="E65" s="503">
        <f t="shared" si="14"/>
        <v>0</v>
      </c>
      <c r="F65" s="503">
        <f t="shared" si="14"/>
        <v>0</v>
      </c>
      <c r="G65" s="503">
        <f t="shared" si="14"/>
        <v>0</v>
      </c>
      <c r="H65" s="504">
        <f t="shared" si="14"/>
        <v>0</v>
      </c>
      <c r="I65" s="563"/>
      <c r="J65" s="613"/>
      <c r="K65" s="610"/>
      <c r="L65" s="633"/>
    </row>
    <row r="66" spans="1:12" s="245" customFormat="1" ht="10.8" thickBot="1" x14ac:dyDescent="0.3">
      <c r="B66" s="449"/>
      <c r="C66" s="311"/>
      <c r="D66" s="311"/>
      <c r="E66" s="311"/>
      <c r="F66" s="311"/>
      <c r="G66" s="311"/>
      <c r="H66" s="311"/>
      <c r="I66" s="340"/>
      <c r="J66" s="340"/>
      <c r="K66" s="340"/>
      <c r="L66" s="549"/>
    </row>
    <row r="67" spans="1:12" s="266" customFormat="1" ht="27" customHeight="1" thickBot="1" x14ac:dyDescent="0.3">
      <c r="A67" s="265"/>
      <c r="B67" s="458" t="s">
        <v>371</v>
      </c>
      <c r="C67" s="93" t="str">
        <f t="shared" ref="C67:H67" si="15">C$4</f>
        <v>Boekjaar 1</v>
      </c>
      <c r="D67" s="56" t="str">
        <f t="shared" si="15"/>
        <v>Boekjaar 2</v>
      </c>
      <c r="E67" s="56" t="str">
        <f t="shared" si="15"/>
        <v>Boekjaar 3</v>
      </c>
      <c r="F67" s="56" t="str">
        <f t="shared" si="15"/>
        <v>Boekjaar 4</v>
      </c>
      <c r="G67" s="56" t="str">
        <f t="shared" si="15"/>
        <v>Boekjaar 5</v>
      </c>
      <c r="H67" s="55" t="str">
        <f t="shared" si="15"/>
        <v>Boekjaar 6</v>
      </c>
      <c r="I67" s="564"/>
      <c r="J67" s="615" t="str">
        <f>J$4</f>
        <v>Code BBC</v>
      </c>
      <c r="K67" s="614"/>
      <c r="L67" s="638" t="str">
        <f>L$4</f>
        <v>Code VEN</v>
      </c>
    </row>
    <row r="68" spans="1:12" s="486" customFormat="1" ht="24" customHeight="1" x14ac:dyDescent="0.25">
      <c r="A68" s="483"/>
      <c r="B68" s="472" t="s">
        <v>283</v>
      </c>
      <c r="C68" s="484">
        <f t="shared" ref="C68:H68" si="16">SUM(C69,C74,C84,C85)</f>
        <v>0</v>
      </c>
      <c r="D68" s="474">
        <f t="shared" si="16"/>
        <v>0</v>
      </c>
      <c r="E68" s="474">
        <f t="shared" si="16"/>
        <v>0</v>
      </c>
      <c r="F68" s="474">
        <f t="shared" si="16"/>
        <v>0</v>
      </c>
      <c r="G68" s="474">
        <f t="shared" si="16"/>
        <v>0</v>
      </c>
      <c r="H68" s="475">
        <f t="shared" si="16"/>
        <v>0</v>
      </c>
      <c r="I68" s="565"/>
      <c r="J68" s="620"/>
      <c r="K68" s="616"/>
      <c r="L68" s="639"/>
    </row>
    <row r="69" spans="1:12" s="267" customFormat="1" x14ac:dyDescent="0.25">
      <c r="A69" s="210"/>
      <c r="B69" s="450" t="s">
        <v>372</v>
      </c>
      <c r="C69" s="379">
        <f t="shared" ref="C69:H69" si="17">SUM(C70:C73)</f>
        <v>0</v>
      </c>
      <c r="D69" s="21">
        <f t="shared" si="17"/>
        <v>0</v>
      </c>
      <c r="E69" s="21">
        <f t="shared" si="17"/>
        <v>0</v>
      </c>
      <c r="F69" s="21">
        <f t="shared" si="17"/>
        <v>0</v>
      </c>
      <c r="G69" s="21">
        <f t="shared" si="17"/>
        <v>0</v>
      </c>
      <c r="H69" s="22">
        <f t="shared" si="17"/>
        <v>0</v>
      </c>
      <c r="I69" s="566"/>
      <c r="J69" s="621"/>
      <c r="K69" s="617"/>
      <c r="L69" s="637" t="s">
        <v>373</v>
      </c>
    </row>
    <row r="70" spans="1:12" s="267" customFormat="1" x14ac:dyDescent="0.25">
      <c r="A70" s="210"/>
      <c r="B70" s="451" t="s">
        <v>111</v>
      </c>
      <c r="C70" s="533"/>
      <c r="D70" s="527"/>
      <c r="E70" s="527"/>
      <c r="F70" s="527"/>
      <c r="G70" s="527"/>
      <c r="H70" s="526"/>
      <c r="I70" s="567"/>
      <c r="J70" s="622" t="s">
        <v>112</v>
      </c>
      <c r="K70" s="618"/>
      <c r="L70" s="594"/>
    </row>
    <row r="71" spans="1:12" s="267" customFormat="1" x14ac:dyDescent="0.25">
      <c r="A71" s="210"/>
      <c r="B71" s="452" t="s">
        <v>113</v>
      </c>
      <c r="C71" s="533"/>
      <c r="D71" s="527"/>
      <c r="E71" s="527"/>
      <c r="F71" s="527"/>
      <c r="G71" s="527"/>
      <c r="H71" s="526"/>
      <c r="I71" s="567"/>
      <c r="J71" s="622" t="s">
        <v>114</v>
      </c>
      <c r="K71" s="618"/>
      <c r="L71" s="594"/>
    </row>
    <row r="72" spans="1:12" s="267" customFormat="1" x14ac:dyDescent="0.25">
      <c r="A72" s="210"/>
      <c r="B72" s="451" t="s">
        <v>115</v>
      </c>
      <c r="C72" s="533"/>
      <c r="D72" s="527"/>
      <c r="E72" s="527"/>
      <c r="F72" s="527"/>
      <c r="G72" s="527"/>
      <c r="H72" s="526"/>
      <c r="I72" s="567"/>
      <c r="J72" s="622" t="s">
        <v>116</v>
      </c>
      <c r="K72" s="618"/>
      <c r="L72" s="594"/>
    </row>
    <row r="73" spans="1:12" s="267" customFormat="1" x14ac:dyDescent="0.25">
      <c r="A73" s="210"/>
      <c r="B73" s="451" t="s">
        <v>117</v>
      </c>
      <c r="C73" s="533"/>
      <c r="D73" s="527"/>
      <c r="E73" s="527"/>
      <c r="F73" s="527"/>
      <c r="G73" s="527"/>
      <c r="H73" s="526"/>
      <c r="I73" s="567"/>
      <c r="J73" s="622" t="s">
        <v>118</v>
      </c>
      <c r="K73" s="618"/>
      <c r="L73" s="594"/>
    </row>
    <row r="74" spans="1:12" s="267" customFormat="1" x14ac:dyDescent="0.25">
      <c r="A74" s="210"/>
      <c r="B74" s="450" t="s">
        <v>374</v>
      </c>
      <c r="C74" s="379">
        <f t="shared" ref="C74:H74" si="18">C75+C81</f>
        <v>0</v>
      </c>
      <c r="D74" s="21">
        <f t="shared" si="18"/>
        <v>0</v>
      </c>
      <c r="E74" s="21">
        <f t="shared" si="18"/>
        <v>0</v>
      </c>
      <c r="F74" s="21">
        <f t="shared" si="18"/>
        <v>0</v>
      </c>
      <c r="G74" s="21">
        <f t="shared" si="18"/>
        <v>0</v>
      </c>
      <c r="H74" s="22">
        <f t="shared" si="18"/>
        <v>0</v>
      </c>
      <c r="I74" s="561"/>
      <c r="J74" s="585"/>
      <c r="K74" s="583"/>
      <c r="L74" s="595"/>
    </row>
    <row r="75" spans="1:12" s="267" customFormat="1" x14ac:dyDescent="0.25">
      <c r="A75" s="210"/>
      <c r="B75" s="451" t="s">
        <v>375</v>
      </c>
      <c r="C75" s="532">
        <f t="shared" ref="C75:H75" si="19">SUM(C76:C80)</f>
        <v>0</v>
      </c>
      <c r="D75" s="25">
        <f t="shared" si="19"/>
        <v>0</v>
      </c>
      <c r="E75" s="25">
        <f t="shared" si="19"/>
        <v>0</v>
      </c>
      <c r="F75" s="25">
        <f t="shared" si="19"/>
        <v>0</v>
      </c>
      <c r="G75" s="25">
        <f t="shared" si="19"/>
        <v>0</v>
      </c>
      <c r="H75" s="26">
        <f t="shared" si="19"/>
        <v>0</v>
      </c>
      <c r="I75" s="561"/>
      <c r="J75" s="585"/>
      <c r="K75" s="583"/>
      <c r="L75" s="595"/>
    </row>
    <row r="76" spans="1:12" s="268" customFormat="1" ht="12" x14ac:dyDescent="0.25">
      <c r="A76" s="210"/>
      <c r="B76" s="453" t="s">
        <v>121</v>
      </c>
      <c r="C76" s="380"/>
      <c r="D76" s="33"/>
      <c r="E76" s="33"/>
      <c r="F76" s="33"/>
      <c r="G76" s="33"/>
      <c r="H76" s="34"/>
      <c r="I76" s="568"/>
      <c r="J76" s="623" t="s">
        <v>376</v>
      </c>
      <c r="K76" s="619"/>
      <c r="L76" s="600" t="s">
        <v>377</v>
      </c>
    </row>
    <row r="77" spans="1:12" s="268" customFormat="1" ht="12" x14ac:dyDescent="0.25">
      <c r="A77" s="210"/>
      <c r="B77" s="453" t="s">
        <v>124</v>
      </c>
      <c r="C77" s="380"/>
      <c r="D77" s="33"/>
      <c r="E77" s="33"/>
      <c r="F77" s="33"/>
      <c r="G77" s="33"/>
      <c r="H77" s="34"/>
      <c r="I77" s="568"/>
      <c r="J77" s="623" t="s">
        <v>125</v>
      </c>
      <c r="K77" s="619"/>
      <c r="L77" s="600" t="s">
        <v>126</v>
      </c>
    </row>
    <row r="78" spans="1:12" s="269" customFormat="1" ht="11.4" x14ac:dyDescent="0.2">
      <c r="A78" s="232"/>
      <c r="B78" s="453" t="s">
        <v>378</v>
      </c>
      <c r="C78" s="380"/>
      <c r="D78" s="33"/>
      <c r="E78" s="33"/>
      <c r="F78" s="33"/>
      <c r="G78" s="33"/>
      <c r="H78" s="34"/>
      <c r="I78" s="568"/>
      <c r="J78" s="623" t="s">
        <v>379</v>
      </c>
      <c r="K78" s="619"/>
      <c r="L78" s="600" t="s">
        <v>380</v>
      </c>
    </row>
    <row r="79" spans="1:12" s="268" customFormat="1" ht="12" x14ac:dyDescent="0.25">
      <c r="A79" s="210"/>
      <c r="B79" s="453" t="s">
        <v>148</v>
      </c>
      <c r="C79" s="380"/>
      <c r="D79" s="33"/>
      <c r="E79" s="33"/>
      <c r="F79" s="33"/>
      <c r="G79" s="33"/>
      <c r="H79" s="34"/>
      <c r="I79" s="568"/>
      <c r="J79" s="623" t="s">
        <v>381</v>
      </c>
      <c r="K79" s="619"/>
      <c r="L79" s="600" t="s">
        <v>381</v>
      </c>
    </row>
    <row r="80" spans="1:12" s="268" customFormat="1" ht="12" x14ac:dyDescent="0.25">
      <c r="A80" s="210"/>
      <c r="B80" s="453" t="s">
        <v>382</v>
      </c>
      <c r="C80" s="380"/>
      <c r="D80" s="33"/>
      <c r="E80" s="33"/>
      <c r="F80" s="33"/>
      <c r="G80" s="33"/>
      <c r="H80" s="34"/>
      <c r="I80" s="568"/>
      <c r="J80" s="623" t="s">
        <v>137</v>
      </c>
      <c r="K80" s="619"/>
      <c r="L80" s="600" t="s">
        <v>138</v>
      </c>
    </row>
    <row r="81" spans="1:12" s="233" customFormat="1" x14ac:dyDescent="0.25">
      <c r="A81" s="232"/>
      <c r="B81" s="451" t="s">
        <v>383</v>
      </c>
      <c r="C81" s="532">
        <f t="shared" ref="C81:H81" si="20">SUM(C82:C83)</f>
        <v>0</v>
      </c>
      <c r="D81" s="25">
        <f t="shared" si="20"/>
        <v>0</v>
      </c>
      <c r="E81" s="25">
        <f t="shared" si="20"/>
        <v>0</v>
      </c>
      <c r="F81" s="25">
        <f t="shared" si="20"/>
        <v>0</v>
      </c>
      <c r="G81" s="25">
        <f t="shared" si="20"/>
        <v>0</v>
      </c>
      <c r="H81" s="26">
        <f t="shared" si="20"/>
        <v>0</v>
      </c>
      <c r="I81" s="561"/>
      <c r="J81" s="585"/>
      <c r="K81" s="583"/>
      <c r="L81" s="595"/>
    </row>
    <row r="82" spans="1:12" s="269" customFormat="1" ht="11.4" x14ac:dyDescent="0.2">
      <c r="A82" s="232"/>
      <c r="B82" s="453" t="s">
        <v>384</v>
      </c>
      <c r="C82" s="380"/>
      <c r="D82" s="33"/>
      <c r="E82" s="33"/>
      <c r="F82" s="33"/>
      <c r="G82" s="33"/>
      <c r="H82" s="34"/>
      <c r="I82" s="568"/>
      <c r="J82" s="623" t="s">
        <v>152</v>
      </c>
      <c r="K82" s="619"/>
      <c r="L82" s="600" t="s">
        <v>153</v>
      </c>
    </row>
    <row r="83" spans="1:12" s="269" customFormat="1" ht="11.4" x14ac:dyDescent="0.2">
      <c r="A83" s="232"/>
      <c r="B83" s="453" t="s">
        <v>154</v>
      </c>
      <c r="C83" s="380"/>
      <c r="D83" s="33"/>
      <c r="E83" s="33"/>
      <c r="F83" s="33"/>
      <c r="G83" s="33"/>
      <c r="H83" s="34"/>
      <c r="I83" s="568"/>
      <c r="J83" s="623" t="s">
        <v>155</v>
      </c>
      <c r="K83" s="619"/>
      <c r="L83" s="600" t="s">
        <v>156</v>
      </c>
    </row>
    <row r="84" spans="1:12" s="233" customFormat="1" x14ac:dyDescent="0.25">
      <c r="A84" s="232"/>
      <c r="B84" s="443" t="s">
        <v>385</v>
      </c>
      <c r="C84" s="379"/>
      <c r="D84" s="30"/>
      <c r="E84" s="30"/>
      <c r="F84" s="30"/>
      <c r="G84" s="30"/>
      <c r="H84" s="31"/>
      <c r="I84" s="561"/>
      <c r="J84" s="585" t="s">
        <v>158</v>
      </c>
      <c r="K84" s="583"/>
      <c r="L84" s="595" t="s">
        <v>386</v>
      </c>
    </row>
    <row r="85" spans="1:12" s="531" customFormat="1" x14ac:dyDescent="0.25">
      <c r="A85" s="312"/>
      <c r="B85" s="443" t="s">
        <v>387</v>
      </c>
      <c r="C85" s="379">
        <f t="shared" ref="C85:H85" si="21">SUM(C86:C95)</f>
        <v>0</v>
      </c>
      <c r="D85" s="30">
        <f t="shared" si="21"/>
        <v>0</v>
      </c>
      <c r="E85" s="30">
        <f t="shared" si="21"/>
        <v>0</v>
      </c>
      <c r="F85" s="30">
        <f t="shared" si="21"/>
        <v>0</v>
      </c>
      <c r="G85" s="30">
        <f t="shared" si="21"/>
        <v>0</v>
      </c>
      <c r="H85" s="31">
        <f t="shared" si="21"/>
        <v>0</v>
      </c>
      <c r="I85" s="561"/>
      <c r="J85" s="585" t="s">
        <v>225</v>
      </c>
      <c r="K85" s="583"/>
      <c r="L85" s="595" t="s">
        <v>225</v>
      </c>
    </row>
    <row r="86" spans="1:12" s="247" customFormat="1" ht="11.4" x14ac:dyDescent="0.25">
      <c r="B86" s="445" t="s">
        <v>304</v>
      </c>
      <c r="C86" s="325"/>
      <c r="D86" s="326"/>
      <c r="E86" s="326"/>
      <c r="F86" s="326"/>
      <c r="G86" s="326"/>
      <c r="H86" s="327"/>
      <c r="I86" s="560"/>
      <c r="J86" s="587"/>
      <c r="K86" s="582"/>
      <c r="L86" s="593"/>
    </row>
    <row r="87" spans="1:12" s="247" customFormat="1" ht="11.4" x14ac:dyDescent="0.25">
      <c r="B87" s="445" t="s">
        <v>388</v>
      </c>
      <c r="C87" s="325"/>
      <c r="D87" s="326"/>
      <c r="E87" s="326"/>
      <c r="F87" s="326"/>
      <c r="G87" s="326"/>
      <c r="H87" s="327"/>
      <c r="I87" s="560"/>
      <c r="J87" s="587"/>
      <c r="K87" s="582"/>
      <c r="L87" s="593"/>
    </row>
    <row r="88" spans="1:12" s="247" customFormat="1" ht="11.4" x14ac:dyDescent="0.25">
      <c r="B88" s="445" t="s">
        <v>389</v>
      </c>
      <c r="C88" s="325"/>
      <c r="D88" s="326"/>
      <c r="E88" s="326"/>
      <c r="F88" s="326"/>
      <c r="G88" s="326"/>
      <c r="H88" s="327"/>
      <c r="I88" s="560"/>
      <c r="J88" s="587"/>
      <c r="K88" s="582"/>
      <c r="L88" s="593"/>
    </row>
    <row r="89" spans="1:12" s="247" customFormat="1" ht="11.4" x14ac:dyDescent="0.25">
      <c r="B89" s="445" t="s">
        <v>309</v>
      </c>
      <c r="C89" s="325"/>
      <c r="D89" s="326"/>
      <c r="E89" s="326"/>
      <c r="F89" s="326"/>
      <c r="G89" s="326"/>
      <c r="H89" s="327"/>
      <c r="I89" s="560"/>
      <c r="J89" s="587"/>
      <c r="K89" s="582"/>
      <c r="L89" s="593"/>
    </row>
    <row r="90" spans="1:12" s="247" customFormat="1" ht="11.4" x14ac:dyDescent="0.25">
      <c r="B90" s="445" t="s">
        <v>311</v>
      </c>
      <c r="C90" s="325"/>
      <c r="D90" s="326"/>
      <c r="E90" s="326"/>
      <c r="F90" s="326"/>
      <c r="G90" s="326"/>
      <c r="H90" s="327"/>
      <c r="I90" s="560"/>
      <c r="J90" s="587"/>
      <c r="K90" s="582"/>
      <c r="L90" s="593"/>
    </row>
    <row r="91" spans="1:12" s="247" customFormat="1" ht="11.4" x14ac:dyDescent="0.25">
      <c r="B91" s="445" t="s">
        <v>313</v>
      </c>
      <c r="C91" s="325"/>
      <c r="D91" s="326"/>
      <c r="E91" s="326"/>
      <c r="F91" s="326"/>
      <c r="G91" s="326"/>
      <c r="H91" s="327"/>
      <c r="I91" s="560"/>
      <c r="J91" s="587"/>
      <c r="K91" s="582"/>
      <c r="L91" s="593"/>
    </row>
    <row r="92" spans="1:12" s="247" customFormat="1" ht="11.4" x14ac:dyDescent="0.25">
      <c r="B92" s="445" t="s">
        <v>315</v>
      </c>
      <c r="C92" s="325"/>
      <c r="D92" s="326"/>
      <c r="E92" s="326"/>
      <c r="F92" s="326"/>
      <c r="G92" s="326"/>
      <c r="H92" s="327"/>
      <c r="I92" s="560"/>
      <c r="J92" s="587"/>
      <c r="K92" s="582"/>
      <c r="L92" s="593"/>
    </row>
    <row r="93" spans="1:12" s="247" customFormat="1" ht="11.4" x14ac:dyDescent="0.25">
      <c r="B93" s="445" t="s">
        <v>317</v>
      </c>
      <c r="C93" s="325"/>
      <c r="D93" s="326"/>
      <c r="E93" s="326"/>
      <c r="F93" s="326"/>
      <c r="G93" s="326"/>
      <c r="H93" s="327"/>
      <c r="I93" s="560"/>
      <c r="J93" s="587"/>
      <c r="K93" s="582"/>
      <c r="L93" s="593"/>
    </row>
    <row r="94" spans="1:12" s="247" customFormat="1" ht="11.4" x14ac:dyDescent="0.25">
      <c r="B94" s="445" t="s">
        <v>319</v>
      </c>
      <c r="C94" s="325"/>
      <c r="D94" s="326"/>
      <c r="E94" s="326"/>
      <c r="F94" s="326"/>
      <c r="G94" s="326"/>
      <c r="H94" s="327"/>
      <c r="I94" s="560"/>
      <c r="J94" s="587"/>
      <c r="K94" s="582"/>
      <c r="L94" s="593"/>
    </row>
    <row r="95" spans="1:12" s="247" customFormat="1" ht="11.4" x14ac:dyDescent="0.25">
      <c r="B95" s="445" t="s">
        <v>323</v>
      </c>
      <c r="C95" s="325"/>
      <c r="D95" s="326"/>
      <c r="E95" s="326"/>
      <c r="F95" s="326"/>
      <c r="G95" s="326"/>
      <c r="H95" s="327"/>
      <c r="I95" s="560"/>
      <c r="J95" s="587"/>
      <c r="K95" s="582"/>
      <c r="L95" s="593"/>
    </row>
    <row r="96" spans="1:12" s="270" customFormat="1" ht="10.8" thickBot="1" x14ac:dyDescent="0.25">
      <c r="B96" s="454"/>
      <c r="C96" s="530"/>
      <c r="D96" s="382"/>
      <c r="E96" s="382"/>
      <c r="F96" s="382"/>
      <c r="G96" s="382"/>
      <c r="H96" s="529"/>
      <c r="I96" s="561"/>
      <c r="J96" s="590"/>
      <c r="K96" s="583"/>
      <c r="L96" s="596"/>
    </row>
    <row r="97" spans="1:12" s="266" customFormat="1" ht="27" customHeight="1" thickBot="1" x14ac:dyDescent="0.3">
      <c r="A97" s="265"/>
      <c r="B97" s="458" t="s">
        <v>371</v>
      </c>
      <c r="C97" s="459" t="str">
        <f t="shared" ref="C97:H97" si="22">C$4</f>
        <v>Boekjaar 1</v>
      </c>
      <c r="D97" s="93" t="str">
        <f t="shared" si="22"/>
        <v>Boekjaar 2</v>
      </c>
      <c r="E97" s="56" t="str">
        <f t="shared" si="22"/>
        <v>Boekjaar 3</v>
      </c>
      <c r="F97" s="56" t="str">
        <f t="shared" si="22"/>
        <v>Boekjaar 4</v>
      </c>
      <c r="G97" s="56" t="str">
        <f t="shared" si="22"/>
        <v>Boekjaar 5</v>
      </c>
      <c r="H97" s="55" t="str">
        <f t="shared" si="22"/>
        <v>Boekjaar 6</v>
      </c>
      <c r="I97" s="564"/>
      <c r="J97" s="615" t="str">
        <f>J$4</f>
        <v>Code BBC</v>
      </c>
      <c r="K97" s="614"/>
      <c r="L97" s="638" t="str">
        <f>L$4</f>
        <v>Code VEN</v>
      </c>
    </row>
    <row r="98" spans="1:12" s="471" customFormat="1" ht="24" customHeight="1" x14ac:dyDescent="0.25">
      <c r="B98" s="478" t="s">
        <v>337</v>
      </c>
      <c r="C98" s="487">
        <f t="shared" ref="C98:H98" si="23">SUM(C99,C104,C114,C115)</f>
        <v>0</v>
      </c>
      <c r="D98" s="487">
        <f t="shared" si="23"/>
        <v>0</v>
      </c>
      <c r="E98" s="487">
        <f t="shared" si="23"/>
        <v>0</v>
      </c>
      <c r="F98" s="487">
        <f t="shared" si="23"/>
        <v>0</v>
      </c>
      <c r="G98" s="487">
        <f t="shared" si="23"/>
        <v>0</v>
      </c>
      <c r="H98" s="488">
        <f t="shared" si="23"/>
        <v>0</v>
      </c>
      <c r="I98" s="569"/>
      <c r="J98" s="625"/>
      <c r="K98" s="624"/>
      <c r="L98" s="636"/>
    </row>
    <row r="99" spans="1:12" s="267" customFormat="1" x14ac:dyDescent="0.25">
      <c r="A99" s="210"/>
      <c r="B99" s="450" t="s">
        <v>390</v>
      </c>
      <c r="C99" s="28">
        <f t="shared" ref="C99:H99" si="24">SUM(C100:C103)</f>
        <v>0</v>
      </c>
      <c r="D99" s="28">
        <f t="shared" si="24"/>
        <v>0</v>
      </c>
      <c r="E99" s="21">
        <f t="shared" si="24"/>
        <v>0</v>
      </c>
      <c r="F99" s="21">
        <f t="shared" si="24"/>
        <v>0</v>
      </c>
      <c r="G99" s="21">
        <f t="shared" si="24"/>
        <v>0</v>
      </c>
      <c r="H99" s="22">
        <f t="shared" si="24"/>
        <v>0</v>
      </c>
      <c r="I99" s="570"/>
      <c r="J99" s="621"/>
      <c r="K99" s="617"/>
      <c r="L99" s="637" t="s">
        <v>373</v>
      </c>
    </row>
    <row r="100" spans="1:12" s="267" customFormat="1" x14ac:dyDescent="0.25">
      <c r="A100" s="210"/>
      <c r="B100" s="451" t="s">
        <v>111</v>
      </c>
      <c r="C100" s="528"/>
      <c r="D100" s="528"/>
      <c r="E100" s="527"/>
      <c r="F100" s="527"/>
      <c r="G100" s="527"/>
      <c r="H100" s="526"/>
      <c r="I100" s="571"/>
      <c r="J100" s="622" t="s">
        <v>112</v>
      </c>
      <c r="K100" s="618"/>
      <c r="L100" s="594"/>
    </row>
    <row r="101" spans="1:12" s="267" customFormat="1" x14ac:dyDescent="0.25">
      <c r="A101" s="210"/>
      <c r="B101" s="452" t="s">
        <v>113</v>
      </c>
      <c r="C101" s="528"/>
      <c r="D101" s="528"/>
      <c r="E101" s="527"/>
      <c r="F101" s="527"/>
      <c r="G101" s="527"/>
      <c r="H101" s="526"/>
      <c r="I101" s="571"/>
      <c r="J101" s="622" t="s">
        <v>114</v>
      </c>
      <c r="K101" s="618"/>
      <c r="L101" s="594"/>
    </row>
    <row r="102" spans="1:12" s="267" customFormat="1" x14ac:dyDescent="0.25">
      <c r="A102" s="210"/>
      <c r="B102" s="451" t="s">
        <v>115</v>
      </c>
      <c r="C102" s="528"/>
      <c r="D102" s="528"/>
      <c r="E102" s="527"/>
      <c r="F102" s="527"/>
      <c r="G102" s="527"/>
      <c r="H102" s="526"/>
      <c r="I102" s="571"/>
      <c r="J102" s="622" t="s">
        <v>116</v>
      </c>
      <c r="K102" s="618"/>
      <c r="L102" s="594"/>
    </row>
    <row r="103" spans="1:12" s="267" customFormat="1" x14ac:dyDescent="0.25">
      <c r="A103" s="210"/>
      <c r="B103" s="451" t="s">
        <v>117</v>
      </c>
      <c r="C103" s="528"/>
      <c r="D103" s="528"/>
      <c r="E103" s="527"/>
      <c r="F103" s="527"/>
      <c r="G103" s="527"/>
      <c r="H103" s="526"/>
      <c r="I103" s="571"/>
      <c r="J103" s="622" t="s">
        <v>118</v>
      </c>
      <c r="K103" s="618"/>
      <c r="L103" s="594"/>
    </row>
    <row r="104" spans="1:12" s="267" customFormat="1" x14ac:dyDescent="0.25">
      <c r="A104" s="210"/>
      <c r="B104" s="450" t="s">
        <v>391</v>
      </c>
      <c r="C104" s="28">
        <f t="shared" ref="C104:H104" si="25">SUM(C105,C111)</f>
        <v>0</v>
      </c>
      <c r="D104" s="28">
        <f t="shared" si="25"/>
        <v>0</v>
      </c>
      <c r="E104" s="21">
        <f t="shared" si="25"/>
        <v>0</v>
      </c>
      <c r="F104" s="21">
        <f t="shared" si="25"/>
        <v>0</v>
      </c>
      <c r="G104" s="21">
        <f t="shared" si="25"/>
        <v>0</v>
      </c>
      <c r="H104" s="22">
        <f t="shared" si="25"/>
        <v>0</v>
      </c>
      <c r="I104" s="572"/>
      <c r="J104" s="585"/>
      <c r="K104" s="583"/>
      <c r="L104" s="595"/>
    </row>
    <row r="105" spans="1:12" s="267" customFormat="1" x14ac:dyDescent="0.25">
      <c r="A105" s="210"/>
      <c r="B105" s="451" t="s">
        <v>375</v>
      </c>
      <c r="C105" s="525">
        <f t="shared" ref="C105:H105" si="26">SUM(C106:C110)</f>
        <v>0</v>
      </c>
      <c r="D105" s="525">
        <f t="shared" si="26"/>
        <v>0</v>
      </c>
      <c r="E105" s="25">
        <f t="shared" si="26"/>
        <v>0</v>
      </c>
      <c r="F105" s="25">
        <f t="shared" si="26"/>
        <v>0</v>
      </c>
      <c r="G105" s="25">
        <f t="shared" si="26"/>
        <v>0</v>
      </c>
      <c r="H105" s="26">
        <f t="shared" si="26"/>
        <v>0</v>
      </c>
      <c r="I105" s="572"/>
      <c r="J105" s="585"/>
      <c r="K105" s="583"/>
      <c r="L105" s="595"/>
    </row>
    <row r="106" spans="1:12" s="268" customFormat="1" ht="12" x14ac:dyDescent="0.25">
      <c r="A106" s="210"/>
      <c r="B106" s="453" t="s">
        <v>121</v>
      </c>
      <c r="C106" s="32"/>
      <c r="D106" s="32"/>
      <c r="E106" s="33"/>
      <c r="F106" s="33"/>
      <c r="G106" s="33"/>
      <c r="H106" s="34"/>
      <c r="I106" s="573"/>
      <c r="J106" s="623" t="s">
        <v>376</v>
      </c>
      <c r="K106" s="619"/>
      <c r="L106" s="600" t="s">
        <v>377</v>
      </c>
    </row>
    <row r="107" spans="1:12" s="268" customFormat="1" ht="12" x14ac:dyDescent="0.25">
      <c r="A107" s="210"/>
      <c r="B107" s="453" t="s">
        <v>124</v>
      </c>
      <c r="C107" s="32"/>
      <c r="D107" s="32"/>
      <c r="E107" s="33"/>
      <c r="F107" s="33"/>
      <c r="G107" s="33"/>
      <c r="H107" s="34"/>
      <c r="I107" s="573"/>
      <c r="J107" s="623" t="s">
        <v>125</v>
      </c>
      <c r="K107" s="619"/>
      <c r="L107" s="600" t="s">
        <v>126</v>
      </c>
    </row>
    <row r="108" spans="1:12" s="269" customFormat="1" ht="11.4" x14ac:dyDescent="0.2">
      <c r="A108" s="232"/>
      <c r="B108" s="453" t="s">
        <v>378</v>
      </c>
      <c r="C108" s="32"/>
      <c r="D108" s="32"/>
      <c r="E108" s="33"/>
      <c r="F108" s="33"/>
      <c r="G108" s="33"/>
      <c r="H108" s="34"/>
      <c r="I108" s="573"/>
      <c r="J108" s="623" t="s">
        <v>379</v>
      </c>
      <c r="K108" s="619"/>
      <c r="L108" s="600" t="s">
        <v>380</v>
      </c>
    </row>
    <row r="109" spans="1:12" s="268" customFormat="1" ht="12" x14ac:dyDescent="0.25">
      <c r="A109" s="210"/>
      <c r="B109" s="453" t="s">
        <v>148</v>
      </c>
      <c r="C109" s="32"/>
      <c r="D109" s="32"/>
      <c r="E109" s="33"/>
      <c r="F109" s="33"/>
      <c r="G109" s="33"/>
      <c r="H109" s="34"/>
      <c r="I109" s="573"/>
      <c r="J109" s="623" t="s">
        <v>381</v>
      </c>
      <c r="K109" s="619"/>
      <c r="L109" s="600" t="s">
        <v>381</v>
      </c>
    </row>
    <row r="110" spans="1:12" s="268" customFormat="1" ht="12" x14ac:dyDescent="0.25">
      <c r="A110" s="210"/>
      <c r="B110" s="453" t="s">
        <v>382</v>
      </c>
      <c r="C110" s="32"/>
      <c r="D110" s="32"/>
      <c r="E110" s="33"/>
      <c r="F110" s="33"/>
      <c r="G110" s="33"/>
      <c r="H110" s="34"/>
      <c r="I110" s="573"/>
      <c r="J110" s="623" t="s">
        <v>137</v>
      </c>
      <c r="K110" s="619"/>
      <c r="L110" s="600" t="s">
        <v>138</v>
      </c>
    </row>
    <row r="111" spans="1:12" s="233" customFormat="1" x14ac:dyDescent="0.25">
      <c r="A111" s="232"/>
      <c r="B111" s="451" t="s">
        <v>383</v>
      </c>
      <c r="C111" s="525">
        <f t="shared" ref="C111:H111" si="27">SUM(C112:C113)</f>
        <v>0</v>
      </c>
      <c r="D111" s="525">
        <f t="shared" si="27"/>
        <v>0</v>
      </c>
      <c r="E111" s="25">
        <f t="shared" si="27"/>
        <v>0</v>
      </c>
      <c r="F111" s="25">
        <f t="shared" si="27"/>
        <v>0</v>
      </c>
      <c r="G111" s="25">
        <f t="shared" si="27"/>
        <v>0</v>
      </c>
      <c r="H111" s="26">
        <f t="shared" si="27"/>
        <v>0</v>
      </c>
      <c r="I111" s="572"/>
      <c r="J111" s="585"/>
      <c r="K111" s="583"/>
      <c r="L111" s="595"/>
    </row>
    <row r="112" spans="1:12" s="269" customFormat="1" ht="11.4" x14ac:dyDescent="0.2">
      <c r="A112" s="232"/>
      <c r="B112" s="453" t="s">
        <v>384</v>
      </c>
      <c r="C112" s="32"/>
      <c r="D112" s="32"/>
      <c r="E112" s="33"/>
      <c r="F112" s="33"/>
      <c r="G112" s="33"/>
      <c r="H112" s="34"/>
      <c r="I112" s="573"/>
      <c r="J112" s="623" t="s">
        <v>152</v>
      </c>
      <c r="K112" s="619"/>
      <c r="L112" s="600" t="s">
        <v>153</v>
      </c>
    </row>
    <row r="113" spans="1:12" s="269" customFormat="1" ht="11.4" x14ac:dyDescent="0.2">
      <c r="A113" s="232"/>
      <c r="B113" s="453" t="s">
        <v>154</v>
      </c>
      <c r="C113" s="32"/>
      <c r="D113" s="32"/>
      <c r="E113" s="33"/>
      <c r="F113" s="33"/>
      <c r="G113" s="33"/>
      <c r="H113" s="34"/>
      <c r="I113" s="573"/>
      <c r="J113" s="623" t="s">
        <v>155</v>
      </c>
      <c r="K113" s="619"/>
      <c r="L113" s="600" t="s">
        <v>156</v>
      </c>
    </row>
    <row r="114" spans="1:12" s="233" customFormat="1" x14ac:dyDescent="0.25">
      <c r="A114" s="232"/>
      <c r="B114" s="443" t="s">
        <v>392</v>
      </c>
      <c r="C114" s="28"/>
      <c r="D114" s="29"/>
      <c r="E114" s="30"/>
      <c r="F114" s="30"/>
      <c r="G114" s="30"/>
      <c r="H114" s="31"/>
      <c r="I114" s="572"/>
      <c r="J114" s="585" t="s">
        <v>158</v>
      </c>
      <c r="K114" s="583"/>
      <c r="L114" s="595" t="s">
        <v>386</v>
      </c>
    </row>
    <row r="115" spans="1:12" s="276" customFormat="1" x14ac:dyDescent="0.2">
      <c r="B115" s="443" t="s">
        <v>393</v>
      </c>
      <c r="C115" s="68">
        <f t="shared" ref="C115:H115" si="28">SUM(C116:C121)</f>
        <v>0</v>
      </c>
      <c r="D115" s="68">
        <f t="shared" si="28"/>
        <v>0</v>
      </c>
      <c r="E115" s="69">
        <f t="shared" si="28"/>
        <v>0</v>
      </c>
      <c r="F115" s="69">
        <f t="shared" si="28"/>
        <v>0</v>
      </c>
      <c r="G115" s="69">
        <f t="shared" si="28"/>
        <v>0</v>
      </c>
      <c r="H115" s="70">
        <f t="shared" si="28"/>
        <v>0</v>
      </c>
      <c r="I115" s="572"/>
      <c r="J115" s="585" t="s">
        <v>394</v>
      </c>
      <c r="K115" s="583"/>
      <c r="L115" s="595" t="s">
        <v>395</v>
      </c>
    </row>
    <row r="116" spans="1:12" s="247" customFormat="1" ht="11.4" x14ac:dyDescent="0.25">
      <c r="B116" s="445" t="s">
        <v>354</v>
      </c>
      <c r="C116" s="325"/>
      <c r="D116" s="326"/>
      <c r="E116" s="326"/>
      <c r="F116" s="326"/>
      <c r="G116" s="326"/>
      <c r="H116" s="327"/>
      <c r="I116" s="560"/>
      <c r="J116" s="587"/>
      <c r="K116" s="582"/>
      <c r="L116" s="593"/>
    </row>
    <row r="117" spans="1:12" s="247" customFormat="1" ht="11.4" x14ac:dyDescent="0.25">
      <c r="B117" s="445" t="s">
        <v>356</v>
      </c>
      <c r="C117" s="325"/>
      <c r="D117" s="326"/>
      <c r="E117" s="326"/>
      <c r="F117" s="326"/>
      <c r="G117" s="326"/>
      <c r="H117" s="327"/>
      <c r="I117" s="560"/>
      <c r="J117" s="587"/>
      <c r="K117" s="582"/>
      <c r="L117" s="593"/>
    </row>
    <row r="118" spans="1:12" s="247" customFormat="1" ht="11.4" x14ac:dyDescent="0.25">
      <c r="B118" s="445" t="s">
        <v>358</v>
      </c>
      <c r="C118" s="325"/>
      <c r="D118" s="326"/>
      <c r="E118" s="326"/>
      <c r="F118" s="326"/>
      <c r="G118" s="326"/>
      <c r="H118" s="327"/>
      <c r="I118" s="560"/>
      <c r="J118" s="587"/>
      <c r="K118" s="582"/>
      <c r="L118" s="593"/>
    </row>
    <row r="119" spans="1:12" s="247" customFormat="1" ht="11.4" x14ac:dyDescent="0.25">
      <c r="B119" s="445" t="s">
        <v>360</v>
      </c>
      <c r="C119" s="325"/>
      <c r="D119" s="326"/>
      <c r="E119" s="326"/>
      <c r="F119" s="326"/>
      <c r="G119" s="326"/>
      <c r="H119" s="327"/>
      <c r="I119" s="560"/>
      <c r="J119" s="587"/>
      <c r="K119" s="582"/>
      <c r="L119" s="593"/>
    </row>
    <row r="120" spans="1:12" s="247" customFormat="1" ht="11.4" x14ac:dyDescent="0.25">
      <c r="B120" s="445" t="s">
        <v>362</v>
      </c>
      <c r="C120" s="325"/>
      <c r="D120" s="326"/>
      <c r="E120" s="326"/>
      <c r="F120" s="326"/>
      <c r="G120" s="326"/>
      <c r="H120" s="327"/>
      <c r="I120" s="560"/>
      <c r="J120" s="587"/>
      <c r="K120" s="582"/>
      <c r="L120" s="593"/>
    </row>
    <row r="121" spans="1:12" s="247" customFormat="1" ht="11.4" x14ac:dyDescent="0.25">
      <c r="B121" s="445" t="s">
        <v>364</v>
      </c>
      <c r="C121" s="325"/>
      <c r="D121" s="326"/>
      <c r="E121" s="326"/>
      <c r="F121" s="326"/>
      <c r="G121" s="326"/>
      <c r="H121" s="327"/>
      <c r="I121" s="560"/>
      <c r="J121" s="587"/>
      <c r="K121" s="582"/>
      <c r="L121" s="593"/>
    </row>
    <row r="122" spans="1:12" s="270" customFormat="1" ht="10.8" thickBot="1" x14ac:dyDescent="0.25">
      <c r="B122" s="455"/>
      <c r="C122" s="254"/>
      <c r="D122" s="254"/>
      <c r="E122" s="255"/>
      <c r="F122" s="255"/>
      <c r="G122" s="255"/>
      <c r="H122" s="522"/>
      <c r="I122" s="561"/>
      <c r="J122" s="590"/>
      <c r="K122" s="583"/>
      <c r="L122" s="596"/>
    </row>
    <row r="123" spans="1:12" s="471" customFormat="1" ht="24" customHeight="1" thickBot="1" x14ac:dyDescent="0.3">
      <c r="B123" s="490" t="s">
        <v>398</v>
      </c>
      <c r="C123" s="491">
        <f t="shared" ref="C123:H123" si="29">C98-C68</f>
        <v>0</v>
      </c>
      <c r="D123" s="491">
        <f t="shared" si="29"/>
        <v>0</v>
      </c>
      <c r="E123" s="491">
        <f t="shared" si="29"/>
        <v>0</v>
      </c>
      <c r="F123" s="491">
        <f t="shared" si="29"/>
        <v>0</v>
      </c>
      <c r="G123" s="491">
        <f t="shared" si="29"/>
        <v>0</v>
      </c>
      <c r="H123" s="492">
        <f t="shared" si="29"/>
        <v>0</v>
      </c>
      <c r="I123" s="569"/>
      <c r="J123" s="626"/>
      <c r="K123" s="624"/>
      <c r="L123" s="635"/>
    </row>
    <row r="124" spans="1:12" ht="13.8" thickBot="1" x14ac:dyDescent="0.3"/>
    <row r="125" spans="1:12" s="486" customFormat="1" ht="24" customHeight="1" thickBot="1" x14ac:dyDescent="0.3">
      <c r="A125" s="483"/>
      <c r="B125" s="497" t="s">
        <v>399</v>
      </c>
      <c r="C125" s="498">
        <f t="shared" ref="C125:H125" si="30">C65+C123</f>
        <v>0</v>
      </c>
      <c r="D125" s="499">
        <f t="shared" si="30"/>
        <v>0</v>
      </c>
      <c r="E125" s="499">
        <f t="shared" si="30"/>
        <v>0</v>
      </c>
      <c r="F125" s="499">
        <f t="shared" si="30"/>
        <v>0</v>
      </c>
      <c r="G125" s="499">
        <f t="shared" si="30"/>
        <v>0</v>
      </c>
      <c r="H125" s="500">
        <f t="shared" si="30"/>
        <v>0</v>
      </c>
      <c r="I125" s="574"/>
      <c r="J125" s="628"/>
      <c r="K125" s="627"/>
      <c r="L125" s="634"/>
    </row>
    <row r="126" spans="1:12" s="314" customFormat="1" ht="13.8" thickBot="1" x14ac:dyDescent="0.3">
      <c r="B126" s="457"/>
      <c r="I126" s="556"/>
      <c r="J126" s="348"/>
      <c r="K126" s="556"/>
      <c r="L126" s="553"/>
    </row>
    <row r="127" spans="1:12" s="280" customFormat="1" ht="27" customHeight="1" thickBot="1" x14ac:dyDescent="0.3">
      <c r="A127" s="174"/>
      <c r="B127" s="442" t="s">
        <v>400</v>
      </c>
      <c r="C127" s="93" t="str">
        <f t="shared" ref="C127:H127" si="31">C$4</f>
        <v>Boekjaar 1</v>
      </c>
      <c r="D127" s="56" t="str">
        <f t="shared" si="31"/>
        <v>Boekjaar 2</v>
      </c>
      <c r="E127" s="56" t="str">
        <f t="shared" si="31"/>
        <v>Boekjaar 3</v>
      </c>
      <c r="F127" s="56" t="str">
        <f t="shared" si="31"/>
        <v>Boekjaar 4</v>
      </c>
      <c r="G127" s="56" t="str">
        <f t="shared" si="31"/>
        <v>Boekjaar 5</v>
      </c>
      <c r="H127" s="55" t="str">
        <f t="shared" si="31"/>
        <v>Boekjaar 6</v>
      </c>
      <c r="I127" s="557"/>
      <c r="J127" s="606" t="str">
        <f>J$4</f>
        <v>Code BBC</v>
      </c>
      <c r="K127" s="605"/>
      <c r="L127" s="598" t="str">
        <f>L$4</f>
        <v>Code VEN</v>
      </c>
    </row>
    <row r="128" spans="1:12" s="468" customFormat="1" ht="24" customHeight="1" x14ac:dyDescent="0.25">
      <c r="B128" s="472" t="s">
        <v>283</v>
      </c>
      <c r="C128" s="494">
        <f t="shared" ref="C128:H128" si="32">SUM(C129,C132,C133,C145,C146)</f>
        <v>0</v>
      </c>
      <c r="D128" s="495">
        <f t="shared" si="32"/>
        <v>0</v>
      </c>
      <c r="E128" s="495">
        <f t="shared" si="32"/>
        <v>0</v>
      </c>
      <c r="F128" s="495">
        <f t="shared" si="32"/>
        <v>0</v>
      </c>
      <c r="G128" s="495">
        <f t="shared" si="32"/>
        <v>0</v>
      </c>
      <c r="H128" s="496">
        <f t="shared" si="32"/>
        <v>0</v>
      </c>
      <c r="I128" s="558"/>
      <c r="J128" s="629"/>
      <c r="K128" s="607"/>
      <c r="L128" s="603"/>
    </row>
    <row r="129" spans="1:12" s="267" customFormat="1" x14ac:dyDescent="0.25">
      <c r="A129" s="210"/>
      <c r="B129" s="443" t="s">
        <v>401</v>
      </c>
      <c r="C129" s="315">
        <f t="shared" ref="C129:H129" si="33">SUM(C130:C131)</f>
        <v>0</v>
      </c>
      <c r="D129" s="316">
        <f t="shared" si="33"/>
        <v>0</v>
      </c>
      <c r="E129" s="316">
        <f t="shared" si="33"/>
        <v>0</v>
      </c>
      <c r="F129" s="316">
        <f t="shared" si="33"/>
        <v>0</v>
      </c>
      <c r="G129" s="316">
        <f t="shared" si="33"/>
        <v>0</v>
      </c>
      <c r="H129" s="317">
        <f t="shared" si="33"/>
        <v>0</v>
      </c>
      <c r="I129" s="559"/>
      <c r="J129" s="589"/>
      <c r="K129" s="608"/>
      <c r="L129" s="592"/>
    </row>
    <row r="130" spans="1:12" s="314" customFormat="1" x14ac:dyDescent="0.25">
      <c r="B130" s="446" t="s">
        <v>402</v>
      </c>
      <c r="C130" s="321"/>
      <c r="D130" s="322"/>
      <c r="E130" s="322"/>
      <c r="F130" s="322"/>
      <c r="G130" s="322"/>
      <c r="H130" s="323"/>
      <c r="I130" s="560"/>
      <c r="J130" s="587" t="s">
        <v>403</v>
      </c>
      <c r="K130" s="582"/>
      <c r="L130" s="593" t="s">
        <v>404</v>
      </c>
    </row>
    <row r="131" spans="1:12" s="314" customFormat="1" x14ac:dyDescent="0.25">
      <c r="B131" s="446" t="s">
        <v>405</v>
      </c>
      <c r="C131" s="321"/>
      <c r="D131" s="322"/>
      <c r="E131" s="322"/>
      <c r="F131" s="322"/>
      <c r="G131" s="322"/>
      <c r="H131" s="323"/>
      <c r="I131" s="560"/>
      <c r="J131" s="587" t="s">
        <v>184</v>
      </c>
      <c r="K131" s="582"/>
      <c r="L131" s="593" t="s">
        <v>185</v>
      </c>
    </row>
    <row r="132" spans="1:12" s="267" customFormat="1" x14ac:dyDescent="0.25">
      <c r="A132" s="210"/>
      <c r="B132" s="443" t="s">
        <v>406</v>
      </c>
      <c r="C132" s="315"/>
      <c r="D132" s="316"/>
      <c r="E132" s="316"/>
      <c r="F132" s="316"/>
      <c r="G132" s="316"/>
      <c r="H132" s="317"/>
      <c r="I132" s="561"/>
      <c r="J132" s="585" t="s">
        <v>407</v>
      </c>
      <c r="K132" s="583"/>
      <c r="L132" s="595" t="s">
        <v>407</v>
      </c>
    </row>
    <row r="133" spans="1:12" s="267" customFormat="1" x14ac:dyDescent="0.25">
      <c r="A133" s="210"/>
      <c r="B133" s="443" t="s">
        <v>408</v>
      </c>
      <c r="C133" s="318">
        <f t="shared" ref="C133:H133" si="34">SUM(C134,C144)</f>
        <v>0</v>
      </c>
      <c r="D133" s="319">
        <f t="shared" si="34"/>
        <v>0</v>
      </c>
      <c r="E133" s="319">
        <f t="shared" si="34"/>
        <v>0</v>
      </c>
      <c r="F133" s="319">
        <f t="shared" si="34"/>
        <v>0</v>
      </c>
      <c r="G133" s="319">
        <f t="shared" si="34"/>
        <v>0</v>
      </c>
      <c r="H133" s="320">
        <f t="shared" si="34"/>
        <v>0</v>
      </c>
      <c r="I133" s="560"/>
      <c r="J133" s="587"/>
      <c r="K133" s="582"/>
      <c r="L133" s="593"/>
    </row>
    <row r="134" spans="1:12" s="314" customFormat="1" x14ac:dyDescent="0.25">
      <c r="B134" s="446" t="s">
        <v>409</v>
      </c>
      <c r="C134" s="321">
        <f t="shared" ref="C134:H134" si="35">SUM(C135:C143)</f>
        <v>0</v>
      </c>
      <c r="D134" s="322">
        <f t="shared" si="35"/>
        <v>0</v>
      </c>
      <c r="E134" s="322">
        <f t="shared" si="35"/>
        <v>0</v>
      </c>
      <c r="F134" s="322">
        <f t="shared" si="35"/>
        <v>0</v>
      </c>
      <c r="G134" s="322">
        <f t="shared" si="35"/>
        <v>0</v>
      </c>
      <c r="H134" s="323">
        <f t="shared" si="35"/>
        <v>0</v>
      </c>
      <c r="I134" s="560"/>
      <c r="J134" s="587" t="s">
        <v>410</v>
      </c>
      <c r="K134" s="582"/>
      <c r="L134" s="593" t="s">
        <v>411</v>
      </c>
    </row>
    <row r="135" spans="1:12" s="247" customFormat="1" ht="11.4" x14ac:dyDescent="0.25">
      <c r="B135" s="445" t="s">
        <v>388</v>
      </c>
      <c r="C135" s="325"/>
      <c r="D135" s="326"/>
      <c r="E135" s="326"/>
      <c r="F135" s="326"/>
      <c r="G135" s="326"/>
      <c r="H135" s="327"/>
      <c r="I135" s="560"/>
      <c r="J135" s="587"/>
      <c r="K135" s="582"/>
      <c r="L135" s="593"/>
    </row>
    <row r="136" spans="1:12" s="247" customFormat="1" ht="11.4" x14ac:dyDescent="0.25">
      <c r="B136" s="445" t="s">
        <v>389</v>
      </c>
      <c r="C136" s="325"/>
      <c r="D136" s="326"/>
      <c r="E136" s="326"/>
      <c r="F136" s="326"/>
      <c r="G136" s="326"/>
      <c r="H136" s="327"/>
      <c r="I136" s="560"/>
      <c r="J136" s="587"/>
      <c r="K136" s="582"/>
      <c r="L136" s="593"/>
    </row>
    <row r="137" spans="1:12" s="247" customFormat="1" ht="11.4" x14ac:dyDescent="0.25">
      <c r="B137" s="445" t="s">
        <v>309</v>
      </c>
      <c r="C137" s="325"/>
      <c r="D137" s="326"/>
      <c r="E137" s="326"/>
      <c r="F137" s="326"/>
      <c r="G137" s="326"/>
      <c r="H137" s="327"/>
      <c r="I137" s="560"/>
      <c r="J137" s="587"/>
      <c r="K137" s="582"/>
      <c r="L137" s="593"/>
    </row>
    <row r="138" spans="1:12" s="247" customFormat="1" ht="11.4" x14ac:dyDescent="0.25">
      <c r="B138" s="445" t="s">
        <v>311</v>
      </c>
      <c r="C138" s="325"/>
      <c r="D138" s="326"/>
      <c r="E138" s="326"/>
      <c r="F138" s="326"/>
      <c r="G138" s="326"/>
      <c r="H138" s="327"/>
      <c r="I138" s="560"/>
      <c r="J138" s="587"/>
      <c r="K138" s="582"/>
      <c r="L138" s="593"/>
    </row>
    <row r="139" spans="1:12" s="247" customFormat="1" ht="11.4" x14ac:dyDescent="0.25">
      <c r="B139" s="445" t="s">
        <v>313</v>
      </c>
      <c r="C139" s="325"/>
      <c r="D139" s="326"/>
      <c r="E139" s="326"/>
      <c r="F139" s="326"/>
      <c r="G139" s="326"/>
      <c r="H139" s="327"/>
      <c r="I139" s="560"/>
      <c r="J139" s="587"/>
      <c r="K139" s="582"/>
      <c r="L139" s="593"/>
    </row>
    <row r="140" spans="1:12" s="247" customFormat="1" ht="11.4" x14ac:dyDescent="0.25">
      <c r="B140" s="445" t="s">
        <v>315</v>
      </c>
      <c r="C140" s="325"/>
      <c r="D140" s="326"/>
      <c r="E140" s="326"/>
      <c r="F140" s="326"/>
      <c r="G140" s="326"/>
      <c r="H140" s="327"/>
      <c r="I140" s="560"/>
      <c r="J140" s="587"/>
      <c r="K140" s="582"/>
      <c r="L140" s="593"/>
    </row>
    <row r="141" spans="1:12" s="247" customFormat="1" ht="11.4" x14ac:dyDescent="0.25">
      <c r="B141" s="445" t="s">
        <v>317</v>
      </c>
      <c r="C141" s="325"/>
      <c r="D141" s="326"/>
      <c r="E141" s="326"/>
      <c r="F141" s="326"/>
      <c r="G141" s="326"/>
      <c r="H141" s="327"/>
      <c r="I141" s="560"/>
      <c r="J141" s="587"/>
      <c r="K141" s="582"/>
      <c r="L141" s="593"/>
    </row>
    <row r="142" spans="1:12" s="247" customFormat="1" ht="11.4" x14ac:dyDescent="0.25">
      <c r="B142" s="445" t="s">
        <v>319</v>
      </c>
      <c r="C142" s="325"/>
      <c r="D142" s="326"/>
      <c r="E142" s="326"/>
      <c r="F142" s="326"/>
      <c r="G142" s="326"/>
      <c r="H142" s="327"/>
      <c r="I142" s="560"/>
      <c r="J142" s="587"/>
      <c r="K142" s="582"/>
      <c r="L142" s="593"/>
    </row>
    <row r="143" spans="1:12" s="247" customFormat="1" ht="11.4" x14ac:dyDescent="0.25">
      <c r="B143" s="445" t="s">
        <v>323</v>
      </c>
      <c r="C143" s="325"/>
      <c r="D143" s="326"/>
      <c r="E143" s="326"/>
      <c r="F143" s="326"/>
      <c r="G143" s="326"/>
      <c r="H143" s="327"/>
      <c r="I143" s="560"/>
      <c r="J143" s="587"/>
      <c r="K143" s="582"/>
      <c r="L143" s="593"/>
    </row>
    <row r="144" spans="1:12" s="314" customFormat="1" x14ac:dyDescent="0.25">
      <c r="B144" s="446" t="s">
        <v>414</v>
      </c>
      <c r="C144" s="321"/>
      <c r="D144" s="322"/>
      <c r="E144" s="322"/>
      <c r="F144" s="322"/>
      <c r="G144" s="322"/>
      <c r="H144" s="323"/>
      <c r="I144" s="560"/>
      <c r="J144" s="587" t="s">
        <v>415</v>
      </c>
      <c r="K144" s="582"/>
      <c r="L144" s="593" t="s">
        <v>416</v>
      </c>
    </row>
    <row r="145" spans="1:12" s="267" customFormat="1" x14ac:dyDescent="0.25">
      <c r="B145" s="443" t="s">
        <v>417</v>
      </c>
      <c r="C145" s="328"/>
      <c r="D145" s="329"/>
      <c r="E145" s="329"/>
      <c r="F145" s="329"/>
      <c r="G145" s="329"/>
      <c r="H145" s="330"/>
      <c r="I145" s="560"/>
      <c r="J145" s="587" t="s">
        <v>418</v>
      </c>
      <c r="K145" s="582"/>
      <c r="L145" s="593" t="s">
        <v>418</v>
      </c>
    </row>
    <row r="146" spans="1:12" s="267" customFormat="1" x14ac:dyDescent="0.25">
      <c r="B146" s="443" t="s">
        <v>419</v>
      </c>
      <c r="C146" s="328"/>
      <c r="D146" s="329"/>
      <c r="E146" s="329"/>
      <c r="F146" s="329"/>
      <c r="G146" s="329"/>
      <c r="H146" s="330"/>
      <c r="I146" s="560"/>
      <c r="J146" s="587" t="s">
        <v>420</v>
      </c>
      <c r="K146" s="582"/>
      <c r="L146" s="593" t="s">
        <v>421</v>
      </c>
    </row>
    <row r="147" spans="1:12" s="113" customFormat="1" ht="10.8" thickBot="1" x14ac:dyDescent="0.3">
      <c r="B147" s="447"/>
      <c r="C147" s="381"/>
      <c r="D147" s="382"/>
      <c r="E147" s="382"/>
      <c r="F147" s="382"/>
      <c r="G147" s="382"/>
      <c r="H147" s="383"/>
      <c r="I147" s="561"/>
      <c r="J147" s="590"/>
      <c r="K147" s="583"/>
      <c r="L147" s="596"/>
    </row>
    <row r="148" spans="1:12" s="468" customFormat="1" ht="24" customHeight="1" x14ac:dyDescent="0.25">
      <c r="B148" s="478" t="s">
        <v>337</v>
      </c>
      <c r="C148" s="494">
        <f t="shared" ref="C148:H148" si="36">SUM(C149,C152,C153,C158,C159)</f>
        <v>0</v>
      </c>
      <c r="D148" s="495">
        <f t="shared" si="36"/>
        <v>0</v>
      </c>
      <c r="E148" s="495">
        <f t="shared" si="36"/>
        <v>0</v>
      </c>
      <c r="F148" s="495">
        <f t="shared" si="36"/>
        <v>0</v>
      </c>
      <c r="G148" s="495">
        <f t="shared" si="36"/>
        <v>0</v>
      </c>
      <c r="H148" s="496">
        <f t="shared" si="36"/>
        <v>0</v>
      </c>
      <c r="I148" s="558"/>
      <c r="J148" s="629"/>
      <c r="K148" s="607"/>
      <c r="L148" s="603"/>
    </row>
    <row r="149" spans="1:12" s="324" customFormat="1" x14ac:dyDescent="0.25">
      <c r="A149" s="239"/>
      <c r="B149" s="443" t="s">
        <v>422</v>
      </c>
      <c r="C149" s="315">
        <f t="shared" ref="C149:H149" si="37">SUM(C150:C151)</f>
        <v>0</v>
      </c>
      <c r="D149" s="316">
        <f t="shared" si="37"/>
        <v>0</v>
      </c>
      <c r="E149" s="316">
        <f t="shared" si="37"/>
        <v>0</v>
      </c>
      <c r="F149" s="316">
        <f t="shared" si="37"/>
        <v>0</v>
      </c>
      <c r="G149" s="316">
        <f t="shared" si="37"/>
        <v>0</v>
      </c>
      <c r="H149" s="317">
        <f t="shared" si="37"/>
        <v>0</v>
      </c>
      <c r="I149" s="561"/>
      <c r="J149" s="585" t="s">
        <v>184</v>
      </c>
      <c r="K149" s="583"/>
      <c r="L149" s="595" t="s">
        <v>185</v>
      </c>
    </row>
    <row r="150" spans="1:12" s="247" customFormat="1" ht="11.4" x14ac:dyDescent="0.25">
      <c r="B150" s="444" t="s">
        <v>423</v>
      </c>
      <c r="C150" s="325"/>
      <c r="D150" s="326"/>
      <c r="E150" s="326"/>
      <c r="F150" s="326"/>
      <c r="G150" s="326"/>
      <c r="H150" s="327"/>
      <c r="I150" s="561"/>
      <c r="J150" s="585"/>
      <c r="K150" s="583"/>
      <c r="L150" s="595"/>
    </row>
    <row r="151" spans="1:12" s="247" customFormat="1" ht="11.4" x14ac:dyDescent="0.25">
      <c r="B151" s="444" t="s">
        <v>424</v>
      </c>
      <c r="C151" s="325"/>
      <c r="D151" s="326"/>
      <c r="E151" s="326"/>
      <c r="F151" s="326"/>
      <c r="G151" s="326"/>
      <c r="H151" s="327"/>
      <c r="I151" s="560"/>
      <c r="J151" s="587"/>
      <c r="K151" s="582"/>
      <c r="L151" s="593"/>
    </row>
    <row r="152" spans="1:12" s="267" customFormat="1" x14ac:dyDescent="0.25">
      <c r="A152" s="210"/>
      <c r="B152" s="443" t="s">
        <v>425</v>
      </c>
      <c r="C152" s="315"/>
      <c r="D152" s="316"/>
      <c r="E152" s="316"/>
      <c r="F152" s="316"/>
      <c r="G152" s="316"/>
      <c r="H152" s="317"/>
      <c r="I152" s="561"/>
      <c r="J152" s="585" t="s">
        <v>426</v>
      </c>
      <c r="K152" s="583"/>
      <c r="L152" s="595" t="s">
        <v>186</v>
      </c>
    </row>
    <row r="153" spans="1:12" s="267" customFormat="1" x14ac:dyDescent="0.25">
      <c r="A153" s="210"/>
      <c r="B153" s="443" t="s">
        <v>427</v>
      </c>
      <c r="C153" s="315">
        <f t="shared" ref="C153:H153" si="38">SUM(C154,C157)</f>
        <v>0</v>
      </c>
      <c r="D153" s="316">
        <f t="shared" si="38"/>
        <v>0</v>
      </c>
      <c r="E153" s="316">
        <f t="shared" si="38"/>
        <v>0</v>
      </c>
      <c r="F153" s="316">
        <f t="shared" si="38"/>
        <v>0</v>
      </c>
      <c r="G153" s="316">
        <f t="shared" si="38"/>
        <v>0</v>
      </c>
      <c r="H153" s="317">
        <f t="shared" si="38"/>
        <v>0</v>
      </c>
      <c r="I153" s="559"/>
      <c r="J153" s="589"/>
      <c r="K153" s="608"/>
      <c r="L153" s="592"/>
    </row>
    <row r="154" spans="1:12" s="314" customFormat="1" x14ac:dyDescent="0.25">
      <c r="B154" s="446" t="s">
        <v>428</v>
      </c>
      <c r="C154" s="321">
        <f t="shared" ref="C154:H154" si="39">SUM(C155:C156)</f>
        <v>0</v>
      </c>
      <c r="D154" s="322">
        <f t="shared" si="39"/>
        <v>0</v>
      </c>
      <c r="E154" s="322">
        <f t="shared" si="39"/>
        <v>0</v>
      </c>
      <c r="F154" s="322">
        <f t="shared" si="39"/>
        <v>0</v>
      </c>
      <c r="G154" s="322">
        <f t="shared" si="39"/>
        <v>0</v>
      </c>
      <c r="H154" s="323">
        <f t="shared" si="39"/>
        <v>0</v>
      </c>
      <c r="I154" s="560"/>
      <c r="J154" s="587"/>
      <c r="K154" s="582"/>
      <c r="L154" s="593"/>
    </row>
    <row r="155" spans="1:12" s="247" customFormat="1" ht="11.4" x14ac:dyDescent="0.25">
      <c r="B155" s="445" t="s">
        <v>429</v>
      </c>
      <c r="C155" s="325"/>
      <c r="D155" s="326"/>
      <c r="E155" s="326"/>
      <c r="F155" s="326"/>
      <c r="G155" s="326"/>
      <c r="H155" s="327"/>
      <c r="I155" s="560"/>
      <c r="J155" s="587" t="s">
        <v>430</v>
      </c>
      <c r="K155" s="582"/>
      <c r="L155" s="593" t="s">
        <v>431</v>
      </c>
    </row>
    <row r="156" spans="1:12" s="247" customFormat="1" ht="11.4" x14ac:dyDescent="0.25">
      <c r="B156" s="445" t="s">
        <v>432</v>
      </c>
      <c r="C156" s="325"/>
      <c r="D156" s="326"/>
      <c r="E156" s="326"/>
      <c r="F156" s="326"/>
      <c r="G156" s="326"/>
      <c r="H156" s="327"/>
      <c r="I156" s="560"/>
      <c r="J156" s="587" t="s">
        <v>410</v>
      </c>
      <c r="K156" s="582"/>
      <c r="L156" s="593" t="s">
        <v>411</v>
      </c>
    </row>
    <row r="157" spans="1:12" s="314" customFormat="1" x14ac:dyDescent="0.25">
      <c r="B157" s="446" t="s">
        <v>433</v>
      </c>
      <c r="C157" s="321"/>
      <c r="D157" s="322"/>
      <c r="E157" s="322"/>
      <c r="F157" s="322"/>
      <c r="G157" s="322"/>
      <c r="H157" s="323"/>
      <c r="I157" s="560"/>
      <c r="J157" s="587" t="s">
        <v>434</v>
      </c>
      <c r="K157" s="582"/>
      <c r="L157" s="593" t="s">
        <v>435</v>
      </c>
    </row>
    <row r="158" spans="1:12" s="267" customFormat="1" x14ac:dyDescent="0.25">
      <c r="B158" s="443" t="s">
        <v>436</v>
      </c>
      <c r="C158" s="328"/>
      <c r="D158" s="329"/>
      <c r="E158" s="329"/>
      <c r="F158" s="329"/>
      <c r="G158" s="329"/>
      <c r="H158" s="330"/>
      <c r="I158" s="560"/>
      <c r="J158" s="587" t="s">
        <v>418</v>
      </c>
      <c r="K158" s="582"/>
      <c r="L158" s="593" t="s">
        <v>418</v>
      </c>
    </row>
    <row r="159" spans="1:12" s="267" customFormat="1" x14ac:dyDescent="0.25">
      <c r="B159" s="443" t="s">
        <v>437</v>
      </c>
      <c r="C159" s="328"/>
      <c r="D159" s="329"/>
      <c r="E159" s="329"/>
      <c r="F159" s="329"/>
      <c r="G159" s="329"/>
      <c r="H159" s="330"/>
      <c r="I159" s="560"/>
      <c r="J159" s="587" t="s">
        <v>438</v>
      </c>
      <c r="K159" s="582"/>
      <c r="L159" s="593" t="s">
        <v>438</v>
      </c>
    </row>
    <row r="160" spans="1:12" s="113" customFormat="1" ht="10.8" thickBot="1" x14ac:dyDescent="0.3">
      <c r="B160" s="448"/>
      <c r="C160" s="254"/>
      <c r="D160" s="255"/>
      <c r="E160" s="255"/>
      <c r="F160" s="255"/>
      <c r="G160" s="255"/>
      <c r="H160" s="256"/>
      <c r="I160" s="561"/>
      <c r="J160" s="590"/>
      <c r="K160" s="583"/>
      <c r="L160" s="596"/>
    </row>
    <row r="161" spans="1:12" s="506" customFormat="1" ht="24" customHeight="1" thickBot="1" x14ac:dyDescent="0.3">
      <c r="B161" s="490" t="s">
        <v>439</v>
      </c>
      <c r="C161" s="507">
        <f t="shared" ref="C161:H161" si="40">C148-C128</f>
        <v>0</v>
      </c>
      <c r="D161" s="508">
        <f t="shared" si="40"/>
        <v>0</v>
      </c>
      <c r="E161" s="508">
        <f t="shared" si="40"/>
        <v>0</v>
      </c>
      <c r="F161" s="508">
        <f t="shared" si="40"/>
        <v>0</v>
      </c>
      <c r="G161" s="508">
        <f t="shared" si="40"/>
        <v>0</v>
      </c>
      <c r="H161" s="509">
        <f t="shared" si="40"/>
        <v>0</v>
      </c>
      <c r="I161" s="563"/>
      <c r="J161" s="613"/>
      <c r="K161" s="610"/>
      <c r="L161" s="633"/>
    </row>
    <row r="162" spans="1:12" ht="13.8" thickBot="1" x14ac:dyDescent="0.3"/>
    <row r="163" spans="1:12" s="486" customFormat="1" ht="24" customHeight="1" thickBot="1" x14ac:dyDescent="0.3">
      <c r="A163" s="483"/>
      <c r="B163" s="497" t="s">
        <v>440</v>
      </c>
      <c r="C163" s="498">
        <f t="shared" ref="C163:H163" si="41">C125+C161</f>
        <v>0</v>
      </c>
      <c r="D163" s="499">
        <f t="shared" si="41"/>
        <v>0</v>
      </c>
      <c r="E163" s="499">
        <f t="shared" si="41"/>
        <v>0</v>
      </c>
      <c r="F163" s="499">
        <f t="shared" si="41"/>
        <v>0</v>
      </c>
      <c r="G163" s="499">
        <f t="shared" si="41"/>
        <v>0</v>
      </c>
      <c r="H163" s="500">
        <f t="shared" si="41"/>
        <v>0</v>
      </c>
      <c r="I163" s="575"/>
      <c r="J163" s="631" t="s">
        <v>441</v>
      </c>
      <c r="K163" s="630"/>
      <c r="L163" s="632" t="s">
        <v>441</v>
      </c>
    </row>
  </sheetData>
  <conditionalFormatting sqref="C98:D98 C126:D126 F126:H126 F98:H98">
    <cfRule type="cellIs" dxfId="419" priority="34" stopIfTrue="1" operator="equal">
      <formula>0</formula>
    </cfRule>
    <cfRule type="cellIs" dxfId="418" priority="35" stopIfTrue="1" operator="lessThan">
      <formula>0</formula>
    </cfRule>
  </conditionalFormatting>
  <conditionalFormatting sqref="F85:H85 C85:D85 J104:K114 C114:H115 C96:D96 F96:H96 C69:H84 C99:H104 J74:K84">
    <cfRule type="cellIs" dxfId="417" priority="36" stopIfTrue="1" operator="lessThan">
      <formula>0</formula>
    </cfRule>
  </conditionalFormatting>
  <conditionalFormatting sqref="C105:D113 F105:H113">
    <cfRule type="cellIs" dxfId="416" priority="33" stopIfTrue="1" operator="lessThan">
      <formula>0</formula>
    </cfRule>
  </conditionalFormatting>
  <conditionalFormatting sqref="J98:K98 J126:K126">
    <cfRule type="cellIs" dxfId="415" priority="30" stopIfTrue="1" operator="equal">
      <formula>0</formula>
    </cfRule>
    <cfRule type="cellIs" dxfId="414" priority="31" stopIfTrue="1" operator="lessThan">
      <formula>0</formula>
    </cfRule>
  </conditionalFormatting>
  <conditionalFormatting sqref="J85:K85 J96:K96">
    <cfRule type="cellIs" dxfId="413" priority="32" stopIfTrue="1" operator="lessThan">
      <formula>0</formula>
    </cfRule>
  </conditionalFormatting>
  <conditionalFormatting sqref="E85 E96">
    <cfRule type="cellIs" dxfId="412" priority="29" stopIfTrue="1" operator="lessThan">
      <formula>0</formula>
    </cfRule>
  </conditionalFormatting>
  <conditionalFormatting sqref="E126 E98">
    <cfRule type="cellIs" dxfId="411" priority="27" stopIfTrue="1" operator="equal">
      <formula>0</formula>
    </cfRule>
    <cfRule type="cellIs" dxfId="410" priority="28" stopIfTrue="1" operator="lessThan">
      <formula>0</formula>
    </cfRule>
  </conditionalFormatting>
  <conditionalFormatting sqref="E105:E113">
    <cfRule type="cellIs" dxfId="409" priority="26" stopIfTrue="1" operator="lessThan">
      <formula>0</formula>
    </cfRule>
  </conditionalFormatting>
  <conditionalFormatting sqref="C68:D68 F68:H68">
    <cfRule type="cellIs" dxfId="408" priority="25" stopIfTrue="1" operator="lessThan">
      <formula>0</formula>
    </cfRule>
  </conditionalFormatting>
  <conditionalFormatting sqref="E68">
    <cfRule type="cellIs" dxfId="407" priority="24" stopIfTrue="1" operator="lessThan">
      <formula>0</formula>
    </cfRule>
  </conditionalFormatting>
  <conditionalFormatting sqref="C123:D123 F123:H123">
    <cfRule type="cellIs" dxfId="406" priority="21" stopIfTrue="1" operator="equal">
      <formula>0</formula>
    </cfRule>
    <cfRule type="cellIs" dxfId="405" priority="22" stopIfTrue="1" operator="lessThan">
      <formula>0</formula>
    </cfRule>
  </conditionalFormatting>
  <conditionalFormatting sqref="F122:H122 C122:D122">
    <cfRule type="cellIs" dxfId="404" priority="23" stopIfTrue="1" operator="lessThan">
      <formula>0</formula>
    </cfRule>
  </conditionalFormatting>
  <conditionalFormatting sqref="J123:K123">
    <cfRule type="cellIs" dxfId="403" priority="18" stopIfTrue="1" operator="equal">
      <formula>0</formula>
    </cfRule>
    <cfRule type="cellIs" dxfId="402" priority="19" stopIfTrue="1" operator="lessThan">
      <formula>0</formula>
    </cfRule>
  </conditionalFormatting>
  <conditionalFormatting sqref="J122:K122">
    <cfRule type="cellIs" dxfId="401" priority="20" stopIfTrue="1" operator="lessThan">
      <formula>0</formula>
    </cfRule>
  </conditionalFormatting>
  <conditionalFormatting sqref="E122">
    <cfRule type="cellIs" dxfId="400" priority="17" stopIfTrue="1" operator="lessThan">
      <formula>0</formula>
    </cfRule>
  </conditionalFormatting>
  <conditionalFormatting sqref="E123">
    <cfRule type="cellIs" dxfId="399" priority="15" stopIfTrue="1" operator="equal">
      <formula>0</formula>
    </cfRule>
    <cfRule type="cellIs" dxfId="398" priority="16" stopIfTrue="1" operator="lessThan">
      <formula>0</formula>
    </cfRule>
  </conditionalFormatting>
  <conditionalFormatting sqref="L74:L84 L104:L114">
    <cfRule type="cellIs" dxfId="397" priority="14" stopIfTrue="1" operator="lessThan">
      <formula>0</formula>
    </cfRule>
  </conditionalFormatting>
  <conditionalFormatting sqref="L98 L126">
    <cfRule type="cellIs" dxfId="396" priority="11" stopIfTrue="1" operator="equal">
      <formula>0</formula>
    </cfRule>
    <cfRule type="cellIs" dxfId="395" priority="12" stopIfTrue="1" operator="lessThan">
      <formula>0</formula>
    </cfRule>
  </conditionalFormatting>
  <conditionalFormatting sqref="L85 L96">
    <cfRule type="cellIs" dxfId="394" priority="13" stopIfTrue="1" operator="lessThan">
      <formula>0</formula>
    </cfRule>
  </conditionalFormatting>
  <conditionalFormatting sqref="L123">
    <cfRule type="cellIs" dxfId="393" priority="8" stopIfTrue="1" operator="equal">
      <formula>0</formula>
    </cfRule>
    <cfRule type="cellIs" dxfId="392" priority="9" stopIfTrue="1" operator="lessThan">
      <formula>0</formula>
    </cfRule>
  </conditionalFormatting>
  <conditionalFormatting sqref="L122">
    <cfRule type="cellIs" dxfId="391" priority="10" stopIfTrue="1" operator="lessThan">
      <formula>0</formula>
    </cfRule>
  </conditionalFormatting>
  <conditionalFormatting sqref="I104:I114 I74:I84">
    <cfRule type="cellIs" dxfId="390" priority="7" stopIfTrue="1" operator="lessThan">
      <formula>0</formula>
    </cfRule>
  </conditionalFormatting>
  <conditionalFormatting sqref="I98 I126">
    <cfRule type="cellIs" dxfId="389" priority="4" stopIfTrue="1" operator="equal">
      <formula>0</formula>
    </cfRule>
    <cfRule type="cellIs" dxfId="388" priority="5" stopIfTrue="1" operator="lessThan">
      <formula>0</formula>
    </cfRule>
  </conditionalFormatting>
  <conditionalFormatting sqref="I85 I96">
    <cfRule type="cellIs" dxfId="387" priority="6" stopIfTrue="1" operator="lessThan">
      <formula>0</formula>
    </cfRule>
  </conditionalFormatting>
  <conditionalFormatting sqref="I123">
    <cfRule type="cellIs" dxfId="386" priority="1" stopIfTrue="1" operator="equal">
      <formula>0</formula>
    </cfRule>
    <cfRule type="cellIs" dxfId="385" priority="2" stopIfTrue="1" operator="lessThan">
      <formula>0</formula>
    </cfRule>
  </conditionalFormatting>
  <conditionalFormatting sqref="I122">
    <cfRule type="cellIs" dxfId="384" priority="3" stopIfTrue="1" operator="lessThan">
      <formula>0</formula>
    </cfRule>
  </conditionalFormatting>
  <pageMargins left="0.59055118110236227" right="0.59055118110236227" top="0.59055118110236227" bottom="0.59055118110236227" header="0.51181102362204722" footer="0.39370078740157483"/>
  <pageSetup paperSize="9" scale="85" orientation="landscape" r:id="rId1"/>
  <headerFooter alignWithMargins="0"/>
  <rowBreaks count="4" manualBreakCount="4">
    <brk id="32" max="16383" man="1"/>
    <brk id="66" max="16383" man="1"/>
    <brk id="96" max="16383" man="1"/>
    <brk id="124" max="16383" man="1"/>
  </rowBreaks>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theme="4" tint="0.39997558519241921"/>
  </sheetPr>
  <dimension ref="A1:I160"/>
  <sheetViews>
    <sheetView showGridLines="0" showZeros="0" workbookViewId="0"/>
  </sheetViews>
  <sheetFormatPr defaultColWidth="9.109375" defaultRowHeight="13.2" outlineLevelRow="1" outlineLevelCol="1" x14ac:dyDescent="0.25"/>
  <cols>
    <col min="1" max="1" width="1.6640625" style="113" customWidth="1"/>
    <col min="2" max="2" width="64.33203125" style="456" customWidth="1"/>
    <col min="3" max="8" width="12.6640625" style="1" customWidth="1"/>
    <col min="9" max="9" width="12.88671875" style="337" customWidth="1" outlineLevel="1"/>
    <col min="10" max="16384" width="9.109375" style="1"/>
  </cols>
  <sheetData>
    <row r="1" spans="1:9" s="364" customFormat="1" ht="4.2" x14ac:dyDescent="0.25">
      <c r="B1" s="439"/>
      <c r="I1" s="366"/>
    </row>
    <row r="2" spans="1:9" s="241" customFormat="1" ht="17.399999999999999" x14ac:dyDescent="0.3">
      <c r="A2" s="239"/>
      <c r="B2" s="440" t="s">
        <v>281</v>
      </c>
      <c r="I2" s="337"/>
    </row>
    <row r="3" spans="1:9" s="113" customFormat="1" ht="10.8" thickBot="1" x14ac:dyDescent="0.25">
      <c r="B3" s="441" t="str">
        <f>Intro!A20</f>
        <v>Versie 3/4/2018</v>
      </c>
      <c r="I3" s="337"/>
    </row>
    <row r="4" spans="1:9" s="253" customFormat="1" ht="27" customHeight="1" thickBot="1" x14ac:dyDescent="0.3">
      <c r="A4" s="242"/>
      <c r="B4" s="442" t="s">
        <v>282</v>
      </c>
      <c r="C4" s="93" t="s">
        <v>5</v>
      </c>
      <c r="D4" s="56" t="s">
        <v>6</v>
      </c>
      <c r="E4" s="56" t="s">
        <v>7</v>
      </c>
      <c r="F4" s="56" t="s">
        <v>24</v>
      </c>
      <c r="G4" s="56" t="s">
        <v>25</v>
      </c>
      <c r="H4" s="55" t="s">
        <v>26</v>
      </c>
      <c r="I4" s="338" t="s">
        <v>448</v>
      </c>
    </row>
    <row r="5" spans="1:9" s="477" customFormat="1" ht="24" customHeight="1" x14ac:dyDescent="0.25">
      <c r="A5" s="471"/>
      <c r="B5" s="472" t="s">
        <v>283</v>
      </c>
      <c r="C5" s="473">
        <f t="shared" ref="C5:H5" si="0">SUM(C6,C26,C31)</f>
        <v>0</v>
      </c>
      <c r="D5" s="474">
        <f t="shared" si="0"/>
        <v>0</v>
      </c>
      <c r="E5" s="474">
        <f t="shared" si="0"/>
        <v>0</v>
      </c>
      <c r="F5" s="474">
        <f t="shared" si="0"/>
        <v>0</v>
      </c>
      <c r="G5" s="474">
        <f t="shared" si="0"/>
        <v>0</v>
      </c>
      <c r="H5" s="475">
        <f t="shared" si="0"/>
        <v>0</v>
      </c>
      <c r="I5" s="476"/>
    </row>
    <row r="6" spans="1:9" s="246" customFormat="1" x14ac:dyDescent="0.25">
      <c r="A6" s="245"/>
      <c r="B6" s="443" t="s">
        <v>284</v>
      </c>
      <c r="C6" s="315">
        <f t="shared" ref="C6:H6" si="1">SUM(C7,C8,C13,C14,C25)</f>
        <v>0</v>
      </c>
      <c r="D6" s="316">
        <f t="shared" si="1"/>
        <v>0</v>
      </c>
      <c r="E6" s="316">
        <f t="shared" si="1"/>
        <v>0</v>
      </c>
      <c r="F6" s="316">
        <f t="shared" si="1"/>
        <v>0</v>
      </c>
      <c r="G6" s="316">
        <f t="shared" si="1"/>
        <v>0</v>
      </c>
      <c r="H6" s="317">
        <f t="shared" si="1"/>
        <v>0</v>
      </c>
      <c r="I6" s="336"/>
    </row>
    <row r="7" spans="1:9" s="247" customFormat="1" ht="11.4" x14ac:dyDescent="0.25">
      <c r="B7" s="444" t="s">
        <v>203</v>
      </c>
      <c r="C7" s="92"/>
      <c r="D7" s="23"/>
      <c r="E7" s="23"/>
      <c r="F7" s="23"/>
      <c r="G7" s="23"/>
      <c r="H7" s="24"/>
      <c r="I7" s="335" t="s">
        <v>285</v>
      </c>
    </row>
    <row r="8" spans="1:9" s="247" customFormat="1" ht="11.4" x14ac:dyDescent="0.25">
      <c r="B8" s="444" t="s">
        <v>205</v>
      </c>
      <c r="C8" s="92">
        <f t="shared" ref="C8:H8" si="2">SUM(C9:C12)</f>
        <v>0</v>
      </c>
      <c r="D8" s="23">
        <f t="shared" si="2"/>
        <v>0</v>
      </c>
      <c r="E8" s="23">
        <f t="shared" si="2"/>
        <v>0</v>
      </c>
      <c r="F8" s="23">
        <f t="shared" si="2"/>
        <v>0</v>
      </c>
      <c r="G8" s="23">
        <f t="shared" si="2"/>
        <v>0</v>
      </c>
      <c r="H8" s="24">
        <f t="shared" si="2"/>
        <v>0</v>
      </c>
      <c r="I8" s="335"/>
    </row>
    <row r="9" spans="1:9" s="247" customFormat="1" ht="11.4" x14ac:dyDescent="0.25">
      <c r="B9" s="445" t="s">
        <v>442</v>
      </c>
      <c r="C9" s="325"/>
      <c r="D9" s="326"/>
      <c r="E9" s="326"/>
      <c r="F9" s="326"/>
      <c r="G9" s="326"/>
      <c r="H9" s="327"/>
      <c r="I9" s="335" t="s">
        <v>443</v>
      </c>
    </row>
    <row r="10" spans="1:9" s="247" customFormat="1" ht="11.4" x14ac:dyDescent="0.25">
      <c r="B10" s="445" t="s">
        <v>444</v>
      </c>
      <c r="C10" s="325"/>
      <c r="D10" s="326"/>
      <c r="E10" s="326"/>
      <c r="F10" s="326"/>
      <c r="G10" s="326"/>
      <c r="H10" s="327"/>
      <c r="I10" s="335" t="s">
        <v>445</v>
      </c>
    </row>
    <row r="11" spans="1:9" s="247" customFormat="1" ht="11.4" x14ac:dyDescent="0.25">
      <c r="B11" s="445" t="s">
        <v>446</v>
      </c>
      <c r="C11" s="325"/>
      <c r="D11" s="326"/>
      <c r="E11" s="326"/>
      <c r="F11" s="326"/>
      <c r="G11" s="326"/>
      <c r="H11" s="327"/>
      <c r="I11" s="335" t="s">
        <v>299</v>
      </c>
    </row>
    <row r="12" spans="1:9" s="247" customFormat="1" ht="11.4" x14ac:dyDescent="0.25">
      <c r="B12" s="445" t="s">
        <v>447</v>
      </c>
      <c r="C12" s="325"/>
      <c r="D12" s="326"/>
      <c r="E12" s="326"/>
      <c r="F12" s="326"/>
      <c r="G12" s="326"/>
      <c r="H12" s="327"/>
      <c r="I12" s="335" t="s">
        <v>301</v>
      </c>
    </row>
    <row r="13" spans="1:9" s="247" customFormat="1" ht="11.4" x14ac:dyDescent="0.25">
      <c r="B13" s="444" t="s">
        <v>302</v>
      </c>
      <c r="C13" s="92"/>
      <c r="D13" s="23"/>
      <c r="E13" s="23"/>
      <c r="F13" s="23"/>
      <c r="G13" s="23"/>
      <c r="H13" s="24"/>
      <c r="I13" s="335" t="s">
        <v>211</v>
      </c>
    </row>
    <row r="14" spans="1:9" s="247" customFormat="1" ht="11.4" x14ac:dyDescent="0.25">
      <c r="B14" s="444" t="s">
        <v>303</v>
      </c>
      <c r="C14" s="92">
        <f t="shared" ref="C14:H14" si="3">SUM(C15:C24)</f>
        <v>0</v>
      </c>
      <c r="D14" s="23">
        <f t="shared" si="3"/>
        <v>0</v>
      </c>
      <c r="E14" s="23">
        <f t="shared" si="3"/>
        <v>0</v>
      </c>
      <c r="F14" s="23">
        <f t="shared" si="3"/>
        <v>0</v>
      </c>
      <c r="G14" s="23">
        <f t="shared" si="3"/>
        <v>0</v>
      </c>
      <c r="H14" s="24">
        <f t="shared" si="3"/>
        <v>0</v>
      </c>
      <c r="I14" s="335" t="s">
        <v>213</v>
      </c>
    </row>
    <row r="15" spans="1:9" s="247" customFormat="1" ht="11.4" x14ac:dyDescent="0.25">
      <c r="B15" s="437" t="s">
        <v>304</v>
      </c>
      <c r="C15" s="325"/>
      <c r="D15" s="326"/>
      <c r="E15" s="326"/>
      <c r="F15" s="326"/>
      <c r="G15" s="326"/>
      <c r="H15" s="327"/>
      <c r="I15" s="335"/>
    </row>
    <row r="16" spans="1:9" s="247" customFormat="1" ht="11.4" x14ac:dyDescent="0.25">
      <c r="B16" s="437" t="s">
        <v>388</v>
      </c>
      <c r="C16" s="325"/>
      <c r="D16" s="326"/>
      <c r="E16" s="326"/>
      <c r="F16" s="326"/>
      <c r="G16" s="326"/>
      <c r="H16" s="327"/>
      <c r="I16" s="335"/>
    </row>
    <row r="17" spans="1:9" s="247" customFormat="1" ht="11.4" x14ac:dyDescent="0.25">
      <c r="B17" s="437" t="s">
        <v>389</v>
      </c>
      <c r="C17" s="325"/>
      <c r="D17" s="326"/>
      <c r="E17" s="326"/>
      <c r="F17" s="326"/>
      <c r="G17" s="326"/>
      <c r="H17" s="327"/>
      <c r="I17" s="335"/>
    </row>
    <row r="18" spans="1:9" s="247" customFormat="1" ht="11.4" x14ac:dyDescent="0.25">
      <c r="B18" s="437" t="s">
        <v>309</v>
      </c>
      <c r="C18" s="325"/>
      <c r="D18" s="326"/>
      <c r="E18" s="326"/>
      <c r="F18" s="326"/>
      <c r="G18" s="326"/>
      <c r="H18" s="327"/>
      <c r="I18" s="335"/>
    </row>
    <row r="19" spans="1:9" s="247" customFormat="1" ht="11.4" x14ac:dyDescent="0.25">
      <c r="B19" s="437" t="s">
        <v>311</v>
      </c>
      <c r="C19" s="325"/>
      <c r="D19" s="326"/>
      <c r="E19" s="326"/>
      <c r="F19" s="326"/>
      <c r="G19" s="326"/>
      <c r="H19" s="327"/>
      <c r="I19" s="335"/>
    </row>
    <row r="20" spans="1:9" s="247" customFormat="1" ht="11.4" x14ac:dyDescent="0.25">
      <c r="B20" s="437" t="s">
        <v>313</v>
      </c>
      <c r="C20" s="325"/>
      <c r="D20" s="326"/>
      <c r="E20" s="326"/>
      <c r="F20" s="326"/>
      <c r="G20" s="326"/>
      <c r="H20" s="327"/>
      <c r="I20" s="335"/>
    </row>
    <row r="21" spans="1:9" s="247" customFormat="1" ht="11.4" x14ac:dyDescent="0.25">
      <c r="B21" s="437" t="s">
        <v>315</v>
      </c>
      <c r="C21" s="325"/>
      <c r="D21" s="326"/>
      <c r="E21" s="326"/>
      <c r="F21" s="326"/>
      <c r="G21" s="326"/>
      <c r="H21" s="327"/>
      <c r="I21" s="335"/>
    </row>
    <row r="22" spans="1:9" s="247" customFormat="1" ht="11.4" x14ac:dyDescent="0.25">
      <c r="B22" s="437" t="s">
        <v>317</v>
      </c>
      <c r="C22" s="325"/>
      <c r="D22" s="326"/>
      <c r="E22" s="326"/>
      <c r="F22" s="326"/>
      <c r="G22" s="326"/>
      <c r="H22" s="327"/>
      <c r="I22" s="335"/>
    </row>
    <row r="23" spans="1:9" s="247" customFormat="1" ht="11.4" x14ac:dyDescent="0.25">
      <c r="B23" s="437" t="s">
        <v>319</v>
      </c>
      <c r="C23" s="325"/>
      <c r="D23" s="326"/>
      <c r="E23" s="326"/>
      <c r="F23" s="326"/>
      <c r="G23" s="326"/>
      <c r="H23" s="327"/>
      <c r="I23" s="335"/>
    </row>
    <row r="24" spans="1:9" s="247" customFormat="1" ht="11.4" x14ac:dyDescent="0.25">
      <c r="B24" s="437" t="s">
        <v>323</v>
      </c>
      <c r="C24" s="325"/>
      <c r="D24" s="326"/>
      <c r="E24" s="326"/>
      <c r="F24" s="326"/>
      <c r="G24" s="326"/>
      <c r="H24" s="327"/>
      <c r="I24" s="335"/>
    </row>
    <row r="25" spans="1:9" s="247" customFormat="1" ht="11.4" x14ac:dyDescent="0.25">
      <c r="B25" s="444" t="s">
        <v>324</v>
      </c>
      <c r="C25" s="92"/>
      <c r="D25" s="23"/>
      <c r="E25" s="23"/>
      <c r="F25" s="23"/>
      <c r="G25" s="23"/>
      <c r="H25" s="24"/>
      <c r="I25" s="335" t="s">
        <v>216</v>
      </c>
    </row>
    <row r="26" spans="1:9" s="246" customFormat="1" x14ac:dyDescent="0.25">
      <c r="A26" s="245"/>
      <c r="B26" s="443" t="s">
        <v>326</v>
      </c>
      <c r="C26" s="318">
        <f t="shared" ref="C26:H26" si="4">SUM(C27,C30)</f>
        <v>0</v>
      </c>
      <c r="D26" s="319">
        <f t="shared" si="4"/>
        <v>0</v>
      </c>
      <c r="E26" s="319">
        <f t="shared" si="4"/>
        <v>0</v>
      </c>
      <c r="F26" s="319">
        <f t="shared" si="4"/>
        <v>0</v>
      </c>
      <c r="G26" s="319">
        <f t="shared" si="4"/>
        <v>0</v>
      </c>
      <c r="H26" s="320">
        <f t="shared" si="4"/>
        <v>0</v>
      </c>
      <c r="I26" s="335" t="s">
        <v>219</v>
      </c>
    </row>
    <row r="27" spans="1:9" s="250" customFormat="1" x14ac:dyDescent="0.25">
      <c r="B27" s="446" t="s">
        <v>327</v>
      </c>
      <c r="C27" s="321">
        <f t="shared" ref="C27:H27" si="5">SUM(C28:C29)</f>
        <v>0</v>
      </c>
      <c r="D27" s="322">
        <f t="shared" si="5"/>
        <v>0</v>
      </c>
      <c r="E27" s="322">
        <f t="shared" si="5"/>
        <v>0</v>
      </c>
      <c r="F27" s="322">
        <f t="shared" si="5"/>
        <v>0</v>
      </c>
      <c r="G27" s="322">
        <f t="shared" si="5"/>
        <v>0</v>
      </c>
      <c r="H27" s="323">
        <f t="shared" si="5"/>
        <v>0</v>
      </c>
      <c r="I27" s="335" t="s">
        <v>328</v>
      </c>
    </row>
    <row r="28" spans="1:9" s="247" customFormat="1" ht="11.4" x14ac:dyDescent="0.25">
      <c r="B28" s="445" t="s">
        <v>329</v>
      </c>
      <c r="C28" s="325"/>
      <c r="D28" s="326"/>
      <c r="E28" s="326"/>
      <c r="F28" s="326"/>
      <c r="G28" s="326"/>
      <c r="H28" s="327"/>
      <c r="I28" s="335"/>
    </row>
    <row r="29" spans="1:9" s="247" customFormat="1" ht="11.4" x14ac:dyDescent="0.25">
      <c r="B29" s="445" t="s">
        <v>331</v>
      </c>
      <c r="C29" s="325"/>
      <c r="D29" s="326"/>
      <c r="E29" s="326"/>
      <c r="F29" s="326"/>
      <c r="G29" s="326"/>
      <c r="H29" s="327"/>
      <c r="I29" s="335"/>
    </row>
    <row r="30" spans="1:9" s="250" customFormat="1" x14ac:dyDescent="0.25">
      <c r="B30" s="446" t="s">
        <v>332</v>
      </c>
      <c r="C30" s="321"/>
      <c r="D30" s="322"/>
      <c r="E30" s="322"/>
      <c r="F30" s="322"/>
      <c r="G30" s="322"/>
      <c r="H30" s="323"/>
      <c r="I30" s="335" t="s">
        <v>449</v>
      </c>
    </row>
    <row r="31" spans="1:9" s="246" customFormat="1" x14ac:dyDescent="0.25">
      <c r="A31" s="245"/>
      <c r="B31" s="443" t="s">
        <v>335</v>
      </c>
      <c r="C31" s="318"/>
      <c r="D31" s="319"/>
      <c r="E31" s="319"/>
      <c r="F31" s="319"/>
      <c r="G31" s="319"/>
      <c r="H31" s="320"/>
      <c r="I31" s="335" t="s">
        <v>255</v>
      </c>
    </row>
    <row r="32" spans="1:9" s="243" customFormat="1" ht="10.8" thickBot="1" x14ac:dyDescent="0.3">
      <c r="B32" s="447"/>
      <c r="C32" s="381"/>
      <c r="D32" s="382"/>
      <c r="E32" s="382"/>
      <c r="F32" s="382"/>
      <c r="G32" s="382"/>
      <c r="H32" s="383"/>
      <c r="I32" s="384"/>
    </row>
    <row r="33" spans="1:9" s="253" customFormat="1" ht="27" customHeight="1" thickBot="1" x14ac:dyDescent="0.3">
      <c r="A33" s="242"/>
      <c r="B33" s="442" t="s">
        <v>282</v>
      </c>
      <c r="C33" s="93" t="str">
        <f t="shared" ref="C33:H33" si="6">C$4</f>
        <v>Boekjaar 1</v>
      </c>
      <c r="D33" s="56" t="str">
        <f t="shared" si="6"/>
        <v>Boekjaar 2</v>
      </c>
      <c r="E33" s="56" t="str">
        <f t="shared" si="6"/>
        <v>Boekjaar 3</v>
      </c>
      <c r="F33" s="56" t="str">
        <f t="shared" si="6"/>
        <v>Boekjaar 4</v>
      </c>
      <c r="G33" s="56" t="str">
        <f t="shared" si="6"/>
        <v>Boekjaar 5</v>
      </c>
      <c r="H33" s="55" t="str">
        <f t="shared" si="6"/>
        <v>Boekjaar 6</v>
      </c>
      <c r="I33" s="338" t="s">
        <v>448</v>
      </c>
    </row>
    <row r="34" spans="1:9" s="477" customFormat="1" ht="24" customHeight="1" x14ac:dyDescent="0.25">
      <c r="A34" s="471"/>
      <c r="B34" s="478" t="s">
        <v>337</v>
      </c>
      <c r="C34" s="479">
        <f t="shared" ref="C34:H34" si="7">SUM(C35,C63,C64)</f>
        <v>0</v>
      </c>
      <c r="D34" s="480">
        <f t="shared" si="7"/>
        <v>0</v>
      </c>
      <c r="E34" s="480">
        <f t="shared" si="7"/>
        <v>0</v>
      </c>
      <c r="F34" s="480">
        <f t="shared" si="7"/>
        <v>0</v>
      </c>
      <c r="G34" s="480">
        <f t="shared" si="7"/>
        <v>0</v>
      </c>
      <c r="H34" s="481">
        <f t="shared" si="7"/>
        <v>0</v>
      </c>
      <c r="I34" s="482"/>
    </row>
    <row r="35" spans="1:9" s="246" customFormat="1" x14ac:dyDescent="0.25">
      <c r="A35" s="245"/>
      <c r="B35" s="443" t="s">
        <v>338</v>
      </c>
      <c r="C35" s="315">
        <f t="shared" ref="C35:H35" si="8">SUM(C36:C37,C43,C61,C62)</f>
        <v>0</v>
      </c>
      <c r="D35" s="316">
        <f t="shared" si="8"/>
        <v>0</v>
      </c>
      <c r="E35" s="316">
        <f t="shared" si="8"/>
        <v>0</v>
      </c>
      <c r="F35" s="316">
        <f t="shared" si="8"/>
        <v>0</v>
      </c>
      <c r="G35" s="316">
        <f t="shared" si="8"/>
        <v>0</v>
      </c>
      <c r="H35" s="317">
        <f t="shared" si="8"/>
        <v>0</v>
      </c>
      <c r="I35" s="336"/>
    </row>
    <row r="36" spans="1:9" s="247" customFormat="1" ht="11.4" x14ac:dyDescent="0.25">
      <c r="B36" s="444" t="s">
        <v>339</v>
      </c>
      <c r="C36" s="92"/>
      <c r="D36" s="23"/>
      <c r="E36" s="23"/>
      <c r="F36" s="23"/>
      <c r="G36" s="23"/>
      <c r="H36" s="24"/>
      <c r="I36" s="335" t="s">
        <v>340</v>
      </c>
    </row>
    <row r="37" spans="1:9" s="247" customFormat="1" ht="11.4" x14ac:dyDescent="0.25">
      <c r="B37" s="444" t="s">
        <v>341</v>
      </c>
      <c r="C37" s="92">
        <f t="shared" ref="C37:H37" si="9">C38+C42</f>
        <v>0</v>
      </c>
      <c r="D37" s="23">
        <f t="shared" si="9"/>
        <v>0</v>
      </c>
      <c r="E37" s="23">
        <f t="shared" si="9"/>
        <v>0</v>
      </c>
      <c r="F37" s="23">
        <f t="shared" si="9"/>
        <v>0</v>
      </c>
      <c r="G37" s="23">
        <f t="shared" si="9"/>
        <v>0</v>
      </c>
      <c r="H37" s="24">
        <f t="shared" si="9"/>
        <v>0</v>
      </c>
      <c r="I37" s="339"/>
    </row>
    <row r="38" spans="1:9" s="247" customFormat="1" ht="11.4" x14ac:dyDescent="0.25">
      <c r="B38" s="445" t="s">
        <v>342</v>
      </c>
      <c r="C38" s="325">
        <f t="shared" ref="C38:H38" si="10">SUM(C39:C41)</f>
        <v>0</v>
      </c>
      <c r="D38" s="326">
        <f t="shared" si="10"/>
        <v>0</v>
      </c>
      <c r="E38" s="326">
        <f t="shared" si="10"/>
        <v>0</v>
      </c>
      <c r="F38" s="326">
        <f t="shared" si="10"/>
        <v>0</v>
      </c>
      <c r="G38" s="326">
        <f t="shared" si="10"/>
        <v>0</v>
      </c>
      <c r="H38" s="327">
        <f t="shared" si="10"/>
        <v>0</v>
      </c>
      <c r="I38" s="339"/>
    </row>
    <row r="39" spans="1:9" s="247" customFormat="1" ht="11.4" x14ac:dyDescent="0.25">
      <c r="B39" s="437" t="s">
        <v>343</v>
      </c>
      <c r="C39" s="325"/>
      <c r="D39" s="326"/>
      <c r="E39" s="326"/>
      <c r="F39" s="326"/>
      <c r="G39" s="326"/>
      <c r="H39" s="327"/>
      <c r="I39" s="335" t="s">
        <v>344</v>
      </c>
    </row>
    <row r="40" spans="1:9" s="247" customFormat="1" ht="11.4" x14ac:dyDescent="0.25">
      <c r="B40" s="437" t="s">
        <v>345</v>
      </c>
      <c r="C40" s="325"/>
      <c r="D40" s="326"/>
      <c r="E40" s="326"/>
      <c r="F40" s="326"/>
      <c r="G40" s="326"/>
      <c r="H40" s="327"/>
      <c r="I40" s="335" t="s">
        <v>346</v>
      </c>
    </row>
    <row r="41" spans="1:9" s="247" customFormat="1" ht="11.4" x14ac:dyDescent="0.25">
      <c r="B41" s="437" t="s">
        <v>347</v>
      </c>
      <c r="C41" s="325"/>
      <c r="D41" s="326"/>
      <c r="E41" s="326"/>
      <c r="F41" s="326"/>
      <c r="G41" s="326"/>
      <c r="H41" s="327"/>
      <c r="I41" s="335" t="s">
        <v>348</v>
      </c>
    </row>
    <row r="42" spans="1:9" s="247" customFormat="1" ht="11.4" x14ac:dyDescent="0.25">
      <c r="B42" s="445" t="s">
        <v>450</v>
      </c>
      <c r="C42" s="325"/>
      <c r="D42" s="326"/>
      <c r="E42" s="326"/>
      <c r="F42" s="326"/>
      <c r="G42" s="326"/>
      <c r="H42" s="327"/>
      <c r="I42" s="335" t="s">
        <v>350</v>
      </c>
    </row>
    <row r="43" spans="1:9" s="247" customFormat="1" ht="11.4" x14ac:dyDescent="0.25">
      <c r="B43" s="444" t="s">
        <v>233</v>
      </c>
      <c r="C43" s="92">
        <f t="shared" ref="C43:H43" si="11">C44+C54</f>
        <v>0</v>
      </c>
      <c r="D43" s="23">
        <f t="shared" si="11"/>
        <v>0</v>
      </c>
      <c r="E43" s="23">
        <f t="shared" si="11"/>
        <v>0</v>
      </c>
      <c r="F43" s="23">
        <f t="shared" si="11"/>
        <v>0</v>
      </c>
      <c r="G43" s="23">
        <f t="shared" si="11"/>
        <v>0</v>
      </c>
      <c r="H43" s="24">
        <f t="shared" si="11"/>
        <v>0</v>
      </c>
      <c r="I43" s="336"/>
    </row>
    <row r="44" spans="1:9" s="247" customFormat="1" ht="11.4" x14ac:dyDescent="0.25">
      <c r="B44" s="445" t="s">
        <v>234</v>
      </c>
      <c r="C44" s="325">
        <f t="shared" ref="C44:H44" si="12">SUM(C46:C53)</f>
        <v>0</v>
      </c>
      <c r="D44" s="326">
        <f t="shared" si="12"/>
        <v>0</v>
      </c>
      <c r="E44" s="326">
        <f t="shared" si="12"/>
        <v>0</v>
      </c>
      <c r="F44" s="326">
        <f t="shared" si="12"/>
        <v>0</v>
      </c>
      <c r="G44" s="326">
        <f t="shared" si="12"/>
        <v>0</v>
      </c>
      <c r="H44" s="327">
        <f t="shared" si="12"/>
        <v>0</v>
      </c>
      <c r="I44" s="336"/>
    </row>
    <row r="45" spans="1:9" s="247" customFormat="1" ht="11.4" x14ac:dyDescent="0.25">
      <c r="B45" s="437" t="s">
        <v>451</v>
      </c>
      <c r="C45" s="325"/>
      <c r="D45" s="326"/>
      <c r="E45" s="326"/>
      <c r="F45" s="326"/>
      <c r="G45" s="326"/>
      <c r="H45" s="327"/>
      <c r="I45" s="335" t="s">
        <v>352</v>
      </c>
    </row>
    <row r="46" spans="1:9" s="247" customFormat="1" ht="11.4" x14ac:dyDescent="0.25">
      <c r="B46" s="437" t="s">
        <v>351</v>
      </c>
      <c r="C46" s="325"/>
      <c r="D46" s="326"/>
      <c r="E46" s="326"/>
      <c r="F46" s="326"/>
      <c r="G46" s="326"/>
      <c r="H46" s="327"/>
      <c r="I46" s="335" t="s">
        <v>352</v>
      </c>
    </row>
    <row r="47" spans="1:9" s="247" customFormat="1" ht="11.4" x14ac:dyDescent="0.25">
      <c r="B47" s="437" t="s">
        <v>452</v>
      </c>
      <c r="C47" s="325"/>
      <c r="D47" s="326"/>
      <c r="E47" s="326"/>
      <c r="F47" s="326"/>
      <c r="G47" s="326"/>
      <c r="H47" s="327"/>
      <c r="I47" s="335" t="s">
        <v>236</v>
      </c>
    </row>
    <row r="48" spans="1:9" s="247" customFormat="1" ht="11.4" x14ac:dyDescent="0.25">
      <c r="B48" s="438" t="s">
        <v>354</v>
      </c>
      <c r="C48" s="325"/>
      <c r="D48" s="326"/>
      <c r="E48" s="326"/>
      <c r="F48" s="326"/>
      <c r="G48" s="326"/>
      <c r="H48" s="327"/>
      <c r="I48" s="335"/>
    </row>
    <row r="49" spans="1:9" s="247" customFormat="1" ht="11.4" x14ac:dyDescent="0.25">
      <c r="B49" s="438" t="s">
        <v>356</v>
      </c>
      <c r="C49" s="325"/>
      <c r="D49" s="326"/>
      <c r="E49" s="326"/>
      <c r="F49" s="326"/>
      <c r="G49" s="326"/>
      <c r="H49" s="327"/>
      <c r="I49" s="335"/>
    </row>
    <row r="50" spans="1:9" s="247" customFormat="1" ht="11.4" x14ac:dyDescent="0.25">
      <c r="B50" s="438" t="s">
        <v>358</v>
      </c>
      <c r="C50" s="325"/>
      <c r="D50" s="326"/>
      <c r="E50" s="326"/>
      <c r="F50" s="326"/>
      <c r="G50" s="326"/>
      <c r="H50" s="327"/>
      <c r="I50" s="335"/>
    </row>
    <row r="51" spans="1:9" s="247" customFormat="1" ht="11.4" x14ac:dyDescent="0.25">
      <c r="B51" s="438" t="s">
        <v>360</v>
      </c>
      <c r="C51" s="325"/>
      <c r="D51" s="326"/>
      <c r="E51" s="326"/>
      <c r="F51" s="326"/>
      <c r="G51" s="326"/>
      <c r="H51" s="327"/>
      <c r="I51" s="335"/>
    </row>
    <row r="52" spans="1:9" s="247" customFormat="1" ht="11.4" x14ac:dyDescent="0.25">
      <c r="B52" s="438" t="s">
        <v>362</v>
      </c>
      <c r="C52" s="325"/>
      <c r="D52" s="326"/>
      <c r="E52" s="326"/>
      <c r="F52" s="326"/>
      <c r="G52" s="326"/>
      <c r="H52" s="327"/>
      <c r="I52" s="335"/>
    </row>
    <row r="53" spans="1:9" s="247" customFormat="1" ht="11.4" x14ac:dyDescent="0.25">
      <c r="B53" s="438" t="s">
        <v>364</v>
      </c>
      <c r="C53" s="325"/>
      <c r="D53" s="326"/>
      <c r="E53" s="326"/>
      <c r="F53" s="326"/>
      <c r="G53" s="326"/>
      <c r="H53" s="327"/>
      <c r="I53" s="335"/>
    </row>
    <row r="54" spans="1:9" s="247" customFormat="1" ht="11.4" x14ac:dyDescent="0.25">
      <c r="B54" s="445" t="s">
        <v>237</v>
      </c>
      <c r="C54" s="325">
        <f t="shared" ref="C54:H54" si="13">SUM(C55:C60)</f>
        <v>0</v>
      </c>
      <c r="D54" s="326">
        <f t="shared" si="13"/>
        <v>0</v>
      </c>
      <c r="E54" s="326">
        <f t="shared" si="13"/>
        <v>0</v>
      </c>
      <c r="F54" s="326">
        <f t="shared" si="13"/>
        <v>0</v>
      </c>
      <c r="G54" s="326">
        <f t="shared" si="13"/>
        <v>0</v>
      </c>
      <c r="H54" s="327">
        <f t="shared" si="13"/>
        <v>0</v>
      </c>
      <c r="I54" s="335" t="s">
        <v>238</v>
      </c>
    </row>
    <row r="55" spans="1:9" s="247" customFormat="1" ht="11.4" x14ac:dyDescent="0.25">
      <c r="B55" s="438" t="s">
        <v>354</v>
      </c>
      <c r="C55" s="325"/>
      <c r="D55" s="326"/>
      <c r="E55" s="326"/>
      <c r="F55" s="326"/>
      <c r="G55" s="326"/>
      <c r="H55" s="327"/>
      <c r="I55" s="335"/>
    </row>
    <row r="56" spans="1:9" s="247" customFormat="1" ht="11.4" x14ac:dyDescent="0.25">
      <c r="B56" s="438" t="s">
        <v>356</v>
      </c>
      <c r="C56" s="325"/>
      <c r="D56" s="326"/>
      <c r="E56" s="326"/>
      <c r="F56" s="326"/>
      <c r="G56" s="326"/>
      <c r="H56" s="327"/>
      <c r="I56" s="335"/>
    </row>
    <row r="57" spans="1:9" s="247" customFormat="1" ht="11.4" x14ac:dyDescent="0.25">
      <c r="B57" s="438" t="s">
        <v>358</v>
      </c>
      <c r="C57" s="325"/>
      <c r="D57" s="326"/>
      <c r="E57" s="326"/>
      <c r="F57" s="326"/>
      <c r="G57" s="326"/>
      <c r="H57" s="327"/>
      <c r="I57" s="335"/>
    </row>
    <row r="58" spans="1:9" s="247" customFormat="1" ht="11.4" x14ac:dyDescent="0.25">
      <c r="B58" s="438" t="s">
        <v>360</v>
      </c>
      <c r="C58" s="325"/>
      <c r="D58" s="326"/>
      <c r="E58" s="326"/>
      <c r="F58" s="326"/>
      <c r="G58" s="326"/>
      <c r="H58" s="327"/>
      <c r="I58" s="335"/>
    </row>
    <row r="59" spans="1:9" s="247" customFormat="1" ht="11.4" x14ac:dyDescent="0.25">
      <c r="B59" s="438" t="s">
        <v>362</v>
      </c>
      <c r="C59" s="325"/>
      <c r="D59" s="326"/>
      <c r="E59" s="326"/>
      <c r="F59" s="326"/>
      <c r="G59" s="326"/>
      <c r="H59" s="327"/>
      <c r="I59" s="335"/>
    </row>
    <row r="60" spans="1:9" s="247" customFormat="1" ht="11.4" x14ac:dyDescent="0.25">
      <c r="B60" s="438" t="s">
        <v>364</v>
      </c>
      <c r="C60" s="325"/>
      <c r="D60" s="326"/>
      <c r="E60" s="326"/>
      <c r="F60" s="326"/>
      <c r="G60" s="326"/>
      <c r="H60" s="327"/>
      <c r="I60" s="335"/>
    </row>
    <row r="61" spans="1:9" s="247" customFormat="1" ht="11.4" x14ac:dyDescent="0.25">
      <c r="B61" s="444" t="s">
        <v>239</v>
      </c>
      <c r="C61" s="92"/>
      <c r="D61" s="23"/>
      <c r="E61" s="23"/>
      <c r="F61" s="23"/>
      <c r="G61" s="23"/>
      <c r="H61" s="24"/>
      <c r="I61" s="335" t="s">
        <v>240</v>
      </c>
    </row>
    <row r="62" spans="1:9" s="247" customFormat="1" ht="11.4" x14ac:dyDescent="0.25">
      <c r="B62" s="444" t="s">
        <v>365</v>
      </c>
      <c r="C62" s="92"/>
      <c r="D62" s="23"/>
      <c r="E62" s="23"/>
      <c r="F62" s="23"/>
      <c r="G62" s="23"/>
      <c r="H62" s="24"/>
      <c r="I62" s="335" t="s">
        <v>366</v>
      </c>
    </row>
    <row r="63" spans="1:9" s="246" customFormat="1" x14ac:dyDescent="0.25">
      <c r="A63" s="245"/>
      <c r="B63" s="443" t="s">
        <v>368</v>
      </c>
      <c r="C63" s="318"/>
      <c r="D63" s="319"/>
      <c r="E63" s="319"/>
      <c r="F63" s="319"/>
      <c r="G63" s="319"/>
      <c r="H63" s="320"/>
      <c r="I63" s="335" t="s">
        <v>245</v>
      </c>
    </row>
    <row r="64" spans="1:9" s="246" customFormat="1" x14ac:dyDescent="0.25">
      <c r="A64" s="245"/>
      <c r="B64" s="443" t="s">
        <v>369</v>
      </c>
      <c r="C64" s="318"/>
      <c r="D64" s="319"/>
      <c r="E64" s="319"/>
      <c r="F64" s="319"/>
      <c r="G64" s="319"/>
      <c r="H64" s="320"/>
      <c r="I64" s="335" t="s">
        <v>258</v>
      </c>
    </row>
    <row r="65" spans="1:9" s="243" customFormat="1" ht="10.8" thickBot="1" x14ac:dyDescent="0.3">
      <c r="B65" s="448"/>
      <c r="C65" s="254"/>
      <c r="D65" s="255"/>
      <c r="E65" s="255"/>
      <c r="F65" s="255"/>
      <c r="G65" s="255"/>
      <c r="H65" s="256"/>
      <c r="I65" s="334"/>
    </row>
    <row r="66" spans="1:9" s="477" customFormat="1" ht="24" customHeight="1" thickBot="1" x14ac:dyDescent="0.3">
      <c r="A66" s="471"/>
      <c r="B66" s="490" t="s">
        <v>370</v>
      </c>
      <c r="C66" s="502">
        <f t="shared" ref="C66:H66" si="14">C34-C5</f>
        <v>0</v>
      </c>
      <c r="D66" s="503">
        <f t="shared" si="14"/>
        <v>0</v>
      </c>
      <c r="E66" s="503">
        <f t="shared" si="14"/>
        <v>0</v>
      </c>
      <c r="F66" s="503">
        <f t="shared" si="14"/>
        <v>0</v>
      </c>
      <c r="G66" s="503">
        <f t="shared" si="14"/>
        <v>0</v>
      </c>
      <c r="H66" s="504">
        <f t="shared" si="14"/>
        <v>0</v>
      </c>
      <c r="I66" s="505"/>
    </row>
    <row r="67" spans="1:9" s="245" customFormat="1" ht="10.8" thickBot="1" x14ac:dyDescent="0.3">
      <c r="B67" s="449"/>
      <c r="C67" s="311"/>
      <c r="D67" s="311"/>
      <c r="E67" s="311"/>
      <c r="F67" s="311"/>
      <c r="G67" s="311"/>
      <c r="H67" s="311"/>
      <c r="I67" s="340"/>
    </row>
    <row r="68" spans="1:9" s="266" customFormat="1" ht="27" customHeight="1" thickBot="1" x14ac:dyDescent="0.3">
      <c r="A68" s="265"/>
      <c r="B68" s="458" t="s">
        <v>371</v>
      </c>
      <c r="C68" s="93" t="str">
        <f t="shared" ref="C68:H68" si="15">C$4</f>
        <v>Boekjaar 1</v>
      </c>
      <c r="D68" s="56" t="str">
        <f t="shared" si="15"/>
        <v>Boekjaar 2</v>
      </c>
      <c r="E68" s="56" t="str">
        <f t="shared" si="15"/>
        <v>Boekjaar 3</v>
      </c>
      <c r="F68" s="56" t="str">
        <f t="shared" si="15"/>
        <v>Boekjaar 4</v>
      </c>
      <c r="G68" s="56" t="str">
        <f t="shared" si="15"/>
        <v>Boekjaar 5</v>
      </c>
      <c r="H68" s="55" t="str">
        <f t="shared" si="15"/>
        <v>Boekjaar 6</v>
      </c>
      <c r="I68" s="341" t="s">
        <v>448</v>
      </c>
    </row>
    <row r="69" spans="1:9" s="486" customFormat="1" ht="24" customHeight="1" x14ac:dyDescent="0.25">
      <c r="A69" s="483"/>
      <c r="B69" s="472" t="s">
        <v>283</v>
      </c>
      <c r="C69" s="484">
        <f t="shared" ref="C69:H69" si="16">SUM(C70,C75,C86,C87)</f>
        <v>0</v>
      </c>
      <c r="D69" s="474">
        <f t="shared" si="16"/>
        <v>0</v>
      </c>
      <c r="E69" s="474">
        <f t="shared" si="16"/>
        <v>0</v>
      </c>
      <c r="F69" s="474">
        <f t="shared" si="16"/>
        <v>0</v>
      </c>
      <c r="G69" s="474">
        <f t="shared" si="16"/>
        <v>0</v>
      </c>
      <c r="H69" s="475">
        <f t="shared" si="16"/>
        <v>0</v>
      </c>
      <c r="I69" s="485"/>
    </row>
    <row r="70" spans="1:9" s="267" customFormat="1" x14ac:dyDescent="0.25">
      <c r="A70" s="210"/>
      <c r="B70" s="450" t="s">
        <v>372</v>
      </c>
      <c r="C70" s="379">
        <f t="shared" ref="C70:H70" si="17">SUM(C71:C74)</f>
        <v>0</v>
      </c>
      <c r="D70" s="21">
        <f t="shared" si="17"/>
        <v>0</v>
      </c>
      <c r="E70" s="21">
        <f t="shared" si="17"/>
        <v>0</v>
      </c>
      <c r="F70" s="21">
        <f t="shared" si="17"/>
        <v>0</v>
      </c>
      <c r="G70" s="21">
        <f t="shared" si="17"/>
        <v>0</v>
      </c>
      <c r="H70" s="22">
        <f t="shared" si="17"/>
        <v>0</v>
      </c>
      <c r="I70" s="342"/>
    </row>
    <row r="71" spans="1:9" s="267" customFormat="1" x14ac:dyDescent="0.25">
      <c r="A71" s="210"/>
      <c r="B71" s="451" t="s">
        <v>111</v>
      </c>
      <c r="C71" s="533"/>
      <c r="D71" s="527"/>
      <c r="E71" s="527"/>
      <c r="F71" s="527"/>
      <c r="G71" s="527"/>
      <c r="H71" s="526"/>
      <c r="I71" s="343" t="s">
        <v>112</v>
      </c>
    </row>
    <row r="72" spans="1:9" s="267" customFormat="1" x14ac:dyDescent="0.25">
      <c r="A72" s="210"/>
      <c r="B72" s="452" t="s">
        <v>113</v>
      </c>
      <c r="C72" s="533"/>
      <c r="D72" s="527"/>
      <c r="E72" s="527"/>
      <c r="F72" s="527"/>
      <c r="G72" s="527"/>
      <c r="H72" s="526"/>
      <c r="I72" s="343" t="s">
        <v>114</v>
      </c>
    </row>
    <row r="73" spans="1:9" s="267" customFormat="1" x14ac:dyDescent="0.25">
      <c r="A73" s="210"/>
      <c r="B73" s="451" t="s">
        <v>115</v>
      </c>
      <c r="C73" s="533"/>
      <c r="D73" s="527"/>
      <c r="E73" s="527"/>
      <c r="F73" s="527"/>
      <c r="G73" s="527"/>
      <c r="H73" s="526"/>
      <c r="I73" s="343" t="s">
        <v>116</v>
      </c>
    </row>
    <row r="74" spans="1:9" s="267" customFormat="1" x14ac:dyDescent="0.25">
      <c r="A74" s="210"/>
      <c r="B74" s="451" t="s">
        <v>117</v>
      </c>
      <c r="C74" s="533"/>
      <c r="D74" s="527"/>
      <c r="E74" s="527"/>
      <c r="F74" s="527"/>
      <c r="G74" s="527"/>
      <c r="H74" s="526"/>
      <c r="I74" s="343" t="s">
        <v>118</v>
      </c>
    </row>
    <row r="75" spans="1:9" s="267" customFormat="1" x14ac:dyDescent="0.25">
      <c r="A75" s="210"/>
      <c r="B75" s="450" t="s">
        <v>374</v>
      </c>
      <c r="C75" s="379">
        <f t="shared" ref="C75:H75" si="18">C76+C82+C85</f>
        <v>0</v>
      </c>
      <c r="D75" s="21">
        <f t="shared" si="18"/>
        <v>0</v>
      </c>
      <c r="E75" s="21">
        <f t="shared" si="18"/>
        <v>0</v>
      </c>
      <c r="F75" s="21">
        <f t="shared" si="18"/>
        <v>0</v>
      </c>
      <c r="G75" s="21">
        <f t="shared" si="18"/>
        <v>0</v>
      </c>
      <c r="H75" s="22">
        <f t="shared" si="18"/>
        <v>0</v>
      </c>
      <c r="I75" s="334"/>
    </row>
    <row r="76" spans="1:9" s="267" customFormat="1" x14ac:dyDescent="0.25">
      <c r="A76" s="210"/>
      <c r="B76" s="451" t="s">
        <v>375</v>
      </c>
      <c r="C76" s="532">
        <f t="shared" ref="C76:H76" si="19">SUM(C77:C81)</f>
        <v>0</v>
      </c>
      <c r="D76" s="25">
        <f t="shared" si="19"/>
        <v>0</v>
      </c>
      <c r="E76" s="25">
        <f t="shared" si="19"/>
        <v>0</v>
      </c>
      <c r="F76" s="25">
        <f t="shared" si="19"/>
        <v>0</v>
      </c>
      <c r="G76" s="25">
        <f t="shared" si="19"/>
        <v>0</v>
      </c>
      <c r="H76" s="26">
        <f t="shared" si="19"/>
        <v>0</v>
      </c>
      <c r="I76" s="334"/>
    </row>
    <row r="77" spans="1:9" s="268" customFormat="1" ht="12" x14ac:dyDescent="0.25">
      <c r="A77" s="210"/>
      <c r="B77" s="453" t="s">
        <v>121</v>
      </c>
      <c r="C77" s="380"/>
      <c r="D77" s="33"/>
      <c r="E77" s="33"/>
      <c r="F77" s="33"/>
      <c r="G77" s="33"/>
      <c r="H77" s="34"/>
      <c r="I77" s="511" t="s">
        <v>376</v>
      </c>
    </row>
    <row r="78" spans="1:9" s="268" customFormat="1" ht="12" x14ac:dyDescent="0.25">
      <c r="A78" s="210"/>
      <c r="B78" s="453" t="s">
        <v>124</v>
      </c>
      <c r="C78" s="380"/>
      <c r="D78" s="33"/>
      <c r="E78" s="33"/>
      <c r="F78" s="33"/>
      <c r="G78" s="33"/>
      <c r="H78" s="34"/>
      <c r="I78" s="511" t="s">
        <v>125</v>
      </c>
    </row>
    <row r="79" spans="1:9" s="269" customFormat="1" ht="11.4" x14ac:dyDescent="0.2">
      <c r="A79" s="232"/>
      <c r="B79" s="453" t="s">
        <v>378</v>
      </c>
      <c r="C79" s="380"/>
      <c r="D79" s="33"/>
      <c r="E79" s="33"/>
      <c r="F79" s="33"/>
      <c r="G79" s="33"/>
      <c r="H79" s="34"/>
      <c r="I79" s="511" t="s">
        <v>379</v>
      </c>
    </row>
    <row r="80" spans="1:9" s="268" customFormat="1" ht="12" x14ac:dyDescent="0.25">
      <c r="A80" s="210"/>
      <c r="B80" s="453" t="s">
        <v>148</v>
      </c>
      <c r="C80" s="380"/>
      <c r="D80" s="33"/>
      <c r="E80" s="33"/>
      <c r="F80" s="33"/>
      <c r="G80" s="33"/>
      <c r="H80" s="34"/>
      <c r="I80" s="511" t="s">
        <v>381</v>
      </c>
    </row>
    <row r="81" spans="1:9" s="268" customFormat="1" ht="12" x14ac:dyDescent="0.25">
      <c r="A81" s="210"/>
      <c r="B81" s="453" t="s">
        <v>382</v>
      </c>
      <c r="C81" s="380"/>
      <c r="D81" s="33"/>
      <c r="E81" s="33"/>
      <c r="F81" s="33"/>
      <c r="G81" s="33"/>
      <c r="H81" s="34"/>
      <c r="I81" s="511" t="s">
        <v>137</v>
      </c>
    </row>
    <row r="82" spans="1:9" s="234" customFormat="1" x14ac:dyDescent="0.25">
      <c r="A82" s="232"/>
      <c r="B82" s="451" t="s">
        <v>383</v>
      </c>
      <c r="C82" s="532">
        <f t="shared" ref="C82:H82" si="20">SUM(C83:C84)</f>
        <v>0</v>
      </c>
      <c r="D82" s="25">
        <f t="shared" si="20"/>
        <v>0</v>
      </c>
      <c r="E82" s="25">
        <f t="shared" si="20"/>
        <v>0</v>
      </c>
      <c r="F82" s="25">
        <f t="shared" si="20"/>
        <v>0</v>
      </c>
      <c r="G82" s="25">
        <f t="shared" si="20"/>
        <v>0</v>
      </c>
      <c r="H82" s="26">
        <f t="shared" si="20"/>
        <v>0</v>
      </c>
      <c r="I82" s="334"/>
    </row>
    <row r="83" spans="1:9" s="269" customFormat="1" ht="11.4" x14ac:dyDescent="0.2">
      <c r="A83" s="232"/>
      <c r="B83" s="453" t="s">
        <v>384</v>
      </c>
      <c r="C83" s="380"/>
      <c r="D83" s="33"/>
      <c r="E83" s="33"/>
      <c r="F83" s="33"/>
      <c r="G83" s="33"/>
      <c r="H83" s="34"/>
      <c r="I83" s="511" t="s">
        <v>152</v>
      </c>
    </row>
    <row r="84" spans="1:9" s="269" customFormat="1" ht="11.4" x14ac:dyDescent="0.2">
      <c r="A84" s="232"/>
      <c r="B84" s="453" t="s">
        <v>154</v>
      </c>
      <c r="C84" s="380"/>
      <c r="D84" s="33"/>
      <c r="E84" s="33"/>
      <c r="F84" s="33"/>
      <c r="G84" s="33"/>
      <c r="H84" s="34"/>
      <c r="I84" s="511" t="s">
        <v>155</v>
      </c>
    </row>
    <row r="85" spans="1:9" s="523" customFormat="1" outlineLevel="1" x14ac:dyDescent="0.25">
      <c r="A85" s="524"/>
      <c r="B85" s="534" t="s">
        <v>453</v>
      </c>
      <c r="C85" s="535"/>
      <c r="D85" s="536"/>
      <c r="E85" s="536"/>
      <c r="F85" s="536"/>
      <c r="G85" s="536"/>
      <c r="H85" s="537"/>
      <c r="I85" s="538" t="s">
        <v>418</v>
      </c>
    </row>
    <row r="86" spans="1:9" s="234" customFormat="1" x14ac:dyDescent="0.25">
      <c r="A86" s="232"/>
      <c r="B86" s="443" t="s">
        <v>385</v>
      </c>
      <c r="C86" s="379"/>
      <c r="D86" s="30"/>
      <c r="E86" s="30"/>
      <c r="F86" s="30"/>
      <c r="G86" s="30"/>
      <c r="H86" s="31"/>
      <c r="I86" s="334" t="s">
        <v>158</v>
      </c>
    </row>
    <row r="87" spans="1:9" s="313" customFormat="1" x14ac:dyDescent="0.25">
      <c r="A87" s="312"/>
      <c r="B87" s="443" t="s">
        <v>387</v>
      </c>
      <c r="C87" s="379">
        <f t="shared" ref="C87:H87" si="21">SUM(C88:C97)</f>
        <v>0</v>
      </c>
      <c r="D87" s="30">
        <f t="shared" si="21"/>
        <v>0</v>
      </c>
      <c r="E87" s="30">
        <f t="shared" si="21"/>
        <v>0</v>
      </c>
      <c r="F87" s="30">
        <f t="shared" si="21"/>
        <v>0</v>
      </c>
      <c r="G87" s="30">
        <f t="shared" si="21"/>
        <v>0</v>
      </c>
      <c r="H87" s="31">
        <f t="shared" si="21"/>
        <v>0</v>
      </c>
      <c r="I87" s="334" t="s">
        <v>225</v>
      </c>
    </row>
    <row r="88" spans="1:9" s="247" customFormat="1" ht="11.4" x14ac:dyDescent="0.25">
      <c r="B88" s="445" t="s">
        <v>304</v>
      </c>
      <c r="C88" s="325"/>
      <c r="D88" s="326"/>
      <c r="E88" s="326"/>
      <c r="F88" s="326"/>
      <c r="G88" s="326"/>
      <c r="H88" s="327"/>
      <c r="I88" s="335"/>
    </row>
    <row r="89" spans="1:9" s="247" customFormat="1" ht="11.4" x14ac:dyDescent="0.25">
      <c r="B89" s="445" t="s">
        <v>388</v>
      </c>
      <c r="C89" s="325"/>
      <c r="D89" s="326"/>
      <c r="E89" s="326"/>
      <c r="F89" s="326"/>
      <c r="G89" s="326"/>
      <c r="H89" s="327"/>
      <c r="I89" s="335"/>
    </row>
    <row r="90" spans="1:9" s="247" customFormat="1" ht="11.4" x14ac:dyDescent="0.25">
      <c r="B90" s="445" t="s">
        <v>389</v>
      </c>
      <c r="C90" s="325"/>
      <c r="D90" s="326"/>
      <c r="E90" s="326"/>
      <c r="F90" s="326"/>
      <c r="G90" s="326"/>
      <c r="H90" s="327"/>
      <c r="I90" s="335"/>
    </row>
    <row r="91" spans="1:9" s="247" customFormat="1" ht="11.4" x14ac:dyDescent="0.25">
      <c r="B91" s="445" t="s">
        <v>309</v>
      </c>
      <c r="C91" s="325"/>
      <c r="D91" s="326"/>
      <c r="E91" s="326"/>
      <c r="F91" s="326"/>
      <c r="G91" s="326"/>
      <c r="H91" s="327"/>
      <c r="I91" s="335"/>
    </row>
    <row r="92" spans="1:9" s="247" customFormat="1" ht="11.4" x14ac:dyDescent="0.25">
      <c r="B92" s="445" t="s">
        <v>311</v>
      </c>
      <c r="C92" s="325"/>
      <c r="D92" s="326"/>
      <c r="E92" s="326"/>
      <c r="F92" s="326"/>
      <c r="G92" s="326"/>
      <c r="H92" s="327"/>
      <c r="I92" s="335"/>
    </row>
    <row r="93" spans="1:9" s="247" customFormat="1" ht="11.4" x14ac:dyDescent="0.25">
      <c r="B93" s="445" t="s">
        <v>313</v>
      </c>
      <c r="C93" s="325"/>
      <c r="D93" s="326"/>
      <c r="E93" s="326"/>
      <c r="F93" s="326"/>
      <c r="G93" s="326"/>
      <c r="H93" s="327"/>
      <c r="I93" s="335"/>
    </row>
    <row r="94" spans="1:9" s="247" customFormat="1" ht="11.4" x14ac:dyDescent="0.25">
      <c r="B94" s="445" t="s">
        <v>315</v>
      </c>
      <c r="C94" s="325"/>
      <c r="D94" s="326"/>
      <c r="E94" s="326"/>
      <c r="F94" s="326"/>
      <c r="G94" s="326"/>
      <c r="H94" s="327"/>
      <c r="I94" s="335"/>
    </row>
    <row r="95" spans="1:9" s="247" customFormat="1" ht="11.4" x14ac:dyDescent="0.25">
      <c r="B95" s="445" t="s">
        <v>317</v>
      </c>
      <c r="C95" s="325"/>
      <c r="D95" s="326"/>
      <c r="E95" s="326"/>
      <c r="F95" s="326"/>
      <c r="G95" s="326"/>
      <c r="H95" s="327"/>
      <c r="I95" s="335"/>
    </row>
    <row r="96" spans="1:9" s="247" customFormat="1" ht="11.4" x14ac:dyDescent="0.25">
      <c r="B96" s="445" t="s">
        <v>319</v>
      </c>
      <c r="C96" s="325"/>
      <c r="D96" s="326"/>
      <c r="E96" s="326"/>
      <c r="F96" s="326"/>
      <c r="G96" s="326"/>
      <c r="H96" s="327"/>
      <c r="I96" s="335"/>
    </row>
    <row r="97" spans="1:9" s="247" customFormat="1" ht="11.4" x14ac:dyDescent="0.25">
      <c r="B97" s="445" t="s">
        <v>323</v>
      </c>
      <c r="C97" s="325"/>
      <c r="D97" s="326"/>
      <c r="E97" s="326"/>
      <c r="F97" s="326"/>
      <c r="G97" s="326"/>
      <c r="H97" s="327"/>
      <c r="I97" s="335"/>
    </row>
    <row r="98" spans="1:9" s="270" customFormat="1" ht="10.8" thickBot="1" x14ac:dyDescent="0.25">
      <c r="B98" s="454"/>
      <c r="C98" s="530"/>
      <c r="D98" s="382"/>
      <c r="E98" s="382"/>
      <c r="F98" s="382"/>
      <c r="G98" s="382"/>
      <c r="H98" s="529"/>
      <c r="I98" s="384"/>
    </row>
    <row r="99" spans="1:9" s="266" customFormat="1" ht="27" customHeight="1" thickBot="1" x14ac:dyDescent="0.3">
      <c r="A99" s="265"/>
      <c r="B99" s="458" t="s">
        <v>371</v>
      </c>
      <c r="C99" s="459" t="str">
        <f t="shared" ref="C99:H99" si="22">C$4</f>
        <v>Boekjaar 1</v>
      </c>
      <c r="D99" s="93" t="str">
        <f t="shared" si="22"/>
        <v>Boekjaar 2</v>
      </c>
      <c r="E99" s="56" t="str">
        <f t="shared" si="22"/>
        <v>Boekjaar 3</v>
      </c>
      <c r="F99" s="56" t="str">
        <f t="shared" si="22"/>
        <v>Boekjaar 4</v>
      </c>
      <c r="G99" s="56" t="str">
        <f t="shared" si="22"/>
        <v>Boekjaar 5</v>
      </c>
      <c r="H99" s="55" t="str">
        <f t="shared" si="22"/>
        <v>Boekjaar 6</v>
      </c>
      <c r="I99" s="341" t="s">
        <v>448</v>
      </c>
    </row>
    <row r="100" spans="1:9" s="471" customFormat="1" ht="24" customHeight="1" x14ac:dyDescent="0.25">
      <c r="B100" s="478" t="s">
        <v>337</v>
      </c>
      <c r="C100" s="487">
        <f t="shared" ref="C100:H100" si="23">SUM(C101,C106,C117,C118)</f>
        <v>0</v>
      </c>
      <c r="D100" s="487">
        <f t="shared" si="23"/>
        <v>0</v>
      </c>
      <c r="E100" s="487">
        <f t="shared" si="23"/>
        <v>0</v>
      </c>
      <c r="F100" s="487">
        <f t="shared" si="23"/>
        <v>0</v>
      </c>
      <c r="G100" s="487">
        <f t="shared" si="23"/>
        <v>0</v>
      </c>
      <c r="H100" s="488">
        <f t="shared" si="23"/>
        <v>0</v>
      </c>
      <c r="I100" s="489"/>
    </row>
    <row r="101" spans="1:9" s="267" customFormat="1" x14ac:dyDescent="0.25">
      <c r="A101" s="210"/>
      <c r="B101" s="450" t="s">
        <v>390</v>
      </c>
      <c r="C101" s="28">
        <f t="shared" ref="C101:H101" si="24">SUM(C102:C105)</f>
        <v>0</v>
      </c>
      <c r="D101" s="28">
        <f t="shared" si="24"/>
        <v>0</v>
      </c>
      <c r="E101" s="21">
        <f t="shared" si="24"/>
        <v>0</v>
      </c>
      <c r="F101" s="21">
        <f t="shared" si="24"/>
        <v>0</v>
      </c>
      <c r="G101" s="21">
        <f t="shared" si="24"/>
        <v>0</v>
      </c>
      <c r="H101" s="22">
        <f t="shared" si="24"/>
        <v>0</v>
      </c>
      <c r="I101" s="344"/>
    </row>
    <row r="102" spans="1:9" s="267" customFormat="1" x14ac:dyDescent="0.25">
      <c r="A102" s="210"/>
      <c r="B102" s="451" t="s">
        <v>111</v>
      </c>
      <c r="C102" s="528"/>
      <c r="D102" s="528"/>
      <c r="E102" s="527"/>
      <c r="F102" s="527"/>
      <c r="G102" s="527"/>
      <c r="H102" s="526"/>
      <c r="I102" s="345" t="s">
        <v>112</v>
      </c>
    </row>
    <row r="103" spans="1:9" s="267" customFormat="1" x14ac:dyDescent="0.25">
      <c r="A103" s="210"/>
      <c r="B103" s="452" t="s">
        <v>113</v>
      </c>
      <c r="C103" s="528"/>
      <c r="D103" s="528"/>
      <c r="E103" s="527"/>
      <c r="F103" s="527"/>
      <c r="G103" s="527"/>
      <c r="H103" s="526"/>
      <c r="I103" s="345" t="s">
        <v>114</v>
      </c>
    </row>
    <row r="104" spans="1:9" s="267" customFormat="1" x14ac:dyDescent="0.25">
      <c r="A104" s="210"/>
      <c r="B104" s="451" t="s">
        <v>115</v>
      </c>
      <c r="C104" s="528"/>
      <c r="D104" s="528"/>
      <c r="E104" s="527"/>
      <c r="F104" s="527"/>
      <c r="G104" s="527"/>
      <c r="H104" s="526"/>
      <c r="I104" s="345" t="s">
        <v>116</v>
      </c>
    </row>
    <row r="105" spans="1:9" s="267" customFormat="1" x14ac:dyDescent="0.25">
      <c r="A105" s="210"/>
      <c r="B105" s="451" t="s">
        <v>117</v>
      </c>
      <c r="C105" s="528"/>
      <c r="D105" s="528"/>
      <c r="E105" s="527"/>
      <c r="F105" s="527"/>
      <c r="G105" s="527"/>
      <c r="H105" s="526"/>
      <c r="I105" s="345" t="s">
        <v>118</v>
      </c>
    </row>
    <row r="106" spans="1:9" s="267" customFormat="1" x14ac:dyDescent="0.25">
      <c r="A106" s="210"/>
      <c r="B106" s="450" t="s">
        <v>391</v>
      </c>
      <c r="C106" s="28">
        <f t="shared" ref="C106:H106" si="25">SUM(C107,C113,C116)</f>
        <v>0</v>
      </c>
      <c r="D106" s="28">
        <f t="shared" si="25"/>
        <v>0</v>
      </c>
      <c r="E106" s="21">
        <f t="shared" si="25"/>
        <v>0</v>
      </c>
      <c r="F106" s="21">
        <f t="shared" si="25"/>
        <v>0</v>
      </c>
      <c r="G106" s="21">
        <f t="shared" si="25"/>
        <v>0</v>
      </c>
      <c r="H106" s="22">
        <f t="shared" si="25"/>
        <v>0</v>
      </c>
      <c r="I106" s="346"/>
    </row>
    <row r="107" spans="1:9" s="267" customFormat="1" x14ac:dyDescent="0.25">
      <c r="A107" s="210"/>
      <c r="B107" s="451" t="s">
        <v>375</v>
      </c>
      <c r="C107" s="525">
        <f t="shared" ref="C107:H107" si="26">SUM(C108:C112)</f>
        <v>0</v>
      </c>
      <c r="D107" s="525">
        <f t="shared" si="26"/>
        <v>0</v>
      </c>
      <c r="E107" s="25">
        <f t="shared" si="26"/>
        <v>0</v>
      </c>
      <c r="F107" s="25">
        <f t="shared" si="26"/>
        <v>0</v>
      </c>
      <c r="G107" s="25">
        <f t="shared" si="26"/>
        <v>0</v>
      </c>
      <c r="H107" s="26">
        <f t="shared" si="26"/>
        <v>0</v>
      </c>
      <c r="I107" s="346"/>
    </row>
    <row r="108" spans="1:9" s="268" customFormat="1" ht="12" x14ac:dyDescent="0.25">
      <c r="A108" s="210"/>
      <c r="B108" s="453" t="s">
        <v>121</v>
      </c>
      <c r="C108" s="32"/>
      <c r="D108" s="32"/>
      <c r="E108" s="33"/>
      <c r="F108" s="33"/>
      <c r="G108" s="33"/>
      <c r="H108" s="34"/>
      <c r="I108" s="434" t="s">
        <v>376</v>
      </c>
    </row>
    <row r="109" spans="1:9" s="268" customFormat="1" ht="12" x14ac:dyDescent="0.25">
      <c r="A109" s="210"/>
      <c r="B109" s="453" t="s">
        <v>124</v>
      </c>
      <c r="C109" s="32"/>
      <c r="D109" s="32"/>
      <c r="E109" s="33"/>
      <c r="F109" s="33"/>
      <c r="G109" s="33"/>
      <c r="H109" s="34"/>
      <c r="I109" s="434" t="s">
        <v>125</v>
      </c>
    </row>
    <row r="110" spans="1:9" s="269" customFormat="1" ht="11.4" x14ac:dyDescent="0.2">
      <c r="A110" s="232"/>
      <c r="B110" s="453" t="s">
        <v>378</v>
      </c>
      <c r="C110" s="32"/>
      <c r="D110" s="32"/>
      <c r="E110" s="33"/>
      <c r="F110" s="33"/>
      <c r="G110" s="33"/>
      <c r="H110" s="34"/>
      <c r="I110" s="434" t="s">
        <v>379</v>
      </c>
    </row>
    <row r="111" spans="1:9" s="268" customFormat="1" ht="12" x14ac:dyDescent="0.25">
      <c r="A111" s="210"/>
      <c r="B111" s="453" t="s">
        <v>148</v>
      </c>
      <c r="C111" s="32"/>
      <c r="D111" s="32"/>
      <c r="E111" s="33"/>
      <c r="F111" s="33"/>
      <c r="G111" s="33"/>
      <c r="H111" s="34"/>
      <c r="I111" s="434" t="s">
        <v>381</v>
      </c>
    </row>
    <row r="112" spans="1:9" s="268" customFormat="1" ht="12" x14ac:dyDescent="0.25">
      <c r="A112" s="210"/>
      <c r="B112" s="453" t="s">
        <v>382</v>
      </c>
      <c r="C112" s="32"/>
      <c r="D112" s="32"/>
      <c r="E112" s="33"/>
      <c r="F112" s="33"/>
      <c r="G112" s="33"/>
      <c r="H112" s="34"/>
      <c r="I112" s="434" t="s">
        <v>137</v>
      </c>
    </row>
    <row r="113" spans="1:9" s="234" customFormat="1" x14ac:dyDescent="0.25">
      <c r="A113" s="232"/>
      <c r="B113" s="451" t="s">
        <v>383</v>
      </c>
      <c r="C113" s="525">
        <f t="shared" ref="C113:H113" si="27">SUM(C114:C115)</f>
        <v>0</v>
      </c>
      <c r="D113" s="525">
        <f t="shared" si="27"/>
        <v>0</v>
      </c>
      <c r="E113" s="25">
        <f t="shared" si="27"/>
        <v>0</v>
      </c>
      <c r="F113" s="25">
        <f t="shared" si="27"/>
        <v>0</v>
      </c>
      <c r="G113" s="25">
        <f t="shared" si="27"/>
        <v>0</v>
      </c>
      <c r="H113" s="26">
        <f t="shared" si="27"/>
        <v>0</v>
      </c>
      <c r="I113" s="346"/>
    </row>
    <row r="114" spans="1:9" s="269" customFormat="1" ht="11.4" x14ac:dyDescent="0.2">
      <c r="A114" s="232"/>
      <c r="B114" s="453" t="s">
        <v>384</v>
      </c>
      <c r="C114" s="32"/>
      <c r="D114" s="32"/>
      <c r="E114" s="33"/>
      <c r="F114" s="33"/>
      <c r="G114" s="33"/>
      <c r="H114" s="34"/>
      <c r="I114" s="434" t="s">
        <v>152</v>
      </c>
    </row>
    <row r="115" spans="1:9" s="269" customFormat="1" ht="11.4" x14ac:dyDescent="0.2">
      <c r="A115" s="232"/>
      <c r="B115" s="453" t="s">
        <v>154</v>
      </c>
      <c r="C115" s="32"/>
      <c r="D115" s="32"/>
      <c r="E115" s="33"/>
      <c r="F115" s="33"/>
      <c r="G115" s="33"/>
      <c r="H115" s="34"/>
      <c r="I115" s="434" t="s">
        <v>155</v>
      </c>
    </row>
    <row r="116" spans="1:9" s="523" customFormat="1" outlineLevel="1" x14ac:dyDescent="0.25">
      <c r="A116" s="524"/>
      <c r="B116" s="534" t="s">
        <v>454</v>
      </c>
      <c r="C116" s="539"/>
      <c r="D116" s="539"/>
      <c r="E116" s="536"/>
      <c r="F116" s="536"/>
      <c r="G116" s="536"/>
      <c r="H116" s="537"/>
      <c r="I116" s="540" t="s">
        <v>455</v>
      </c>
    </row>
    <row r="117" spans="1:9" s="234" customFormat="1" x14ac:dyDescent="0.25">
      <c r="A117" s="232"/>
      <c r="B117" s="443" t="s">
        <v>392</v>
      </c>
      <c r="C117" s="28"/>
      <c r="D117" s="29"/>
      <c r="E117" s="30"/>
      <c r="F117" s="30"/>
      <c r="G117" s="30"/>
      <c r="H117" s="31"/>
      <c r="I117" s="346" t="s">
        <v>158</v>
      </c>
    </row>
    <row r="118" spans="1:9" s="276" customFormat="1" x14ac:dyDescent="0.2">
      <c r="B118" s="443" t="s">
        <v>393</v>
      </c>
      <c r="C118" s="68">
        <f t="shared" ref="C118:H118" si="28">SUM(C119:C124)</f>
        <v>0</v>
      </c>
      <c r="D118" s="68">
        <f t="shared" si="28"/>
        <v>0</v>
      </c>
      <c r="E118" s="69">
        <f t="shared" si="28"/>
        <v>0</v>
      </c>
      <c r="F118" s="69">
        <f t="shared" si="28"/>
        <v>0</v>
      </c>
      <c r="G118" s="69">
        <f t="shared" si="28"/>
        <v>0</v>
      </c>
      <c r="H118" s="70">
        <f t="shared" si="28"/>
        <v>0</v>
      </c>
      <c r="I118" s="346" t="s">
        <v>456</v>
      </c>
    </row>
    <row r="119" spans="1:9" s="247" customFormat="1" ht="11.4" x14ac:dyDescent="0.25">
      <c r="B119" s="445" t="s">
        <v>354</v>
      </c>
      <c r="C119" s="325"/>
      <c r="D119" s="326"/>
      <c r="E119" s="326"/>
      <c r="F119" s="326"/>
      <c r="G119" s="326"/>
      <c r="H119" s="327"/>
      <c r="I119" s="335"/>
    </row>
    <row r="120" spans="1:9" s="247" customFormat="1" ht="11.4" x14ac:dyDescent="0.25">
      <c r="B120" s="445" t="s">
        <v>356</v>
      </c>
      <c r="C120" s="325"/>
      <c r="D120" s="326"/>
      <c r="E120" s="326"/>
      <c r="F120" s="326"/>
      <c r="G120" s="326"/>
      <c r="H120" s="327"/>
      <c r="I120" s="335"/>
    </row>
    <row r="121" spans="1:9" s="247" customFormat="1" ht="11.4" x14ac:dyDescent="0.25">
      <c r="B121" s="445" t="s">
        <v>358</v>
      </c>
      <c r="C121" s="325"/>
      <c r="D121" s="326"/>
      <c r="E121" s="326"/>
      <c r="F121" s="326"/>
      <c r="G121" s="326"/>
      <c r="H121" s="327"/>
      <c r="I121" s="335"/>
    </row>
    <row r="122" spans="1:9" s="247" customFormat="1" ht="11.4" x14ac:dyDescent="0.25">
      <c r="B122" s="445" t="s">
        <v>360</v>
      </c>
      <c r="C122" s="325"/>
      <c r="D122" s="326"/>
      <c r="E122" s="326"/>
      <c r="F122" s="326"/>
      <c r="G122" s="326"/>
      <c r="H122" s="327"/>
      <c r="I122" s="335"/>
    </row>
    <row r="123" spans="1:9" s="247" customFormat="1" ht="11.4" x14ac:dyDescent="0.25">
      <c r="B123" s="445" t="s">
        <v>362</v>
      </c>
      <c r="C123" s="325"/>
      <c r="D123" s="326"/>
      <c r="E123" s="326"/>
      <c r="F123" s="326"/>
      <c r="G123" s="326"/>
      <c r="H123" s="327"/>
      <c r="I123" s="335"/>
    </row>
    <row r="124" spans="1:9" s="247" customFormat="1" ht="11.4" x14ac:dyDescent="0.25">
      <c r="B124" s="445" t="s">
        <v>364</v>
      </c>
      <c r="C124" s="325"/>
      <c r="D124" s="326"/>
      <c r="E124" s="326"/>
      <c r="F124" s="326"/>
      <c r="G124" s="326"/>
      <c r="H124" s="327"/>
      <c r="I124" s="335"/>
    </row>
    <row r="125" spans="1:9" s="270" customFormat="1" ht="10.8" thickBot="1" x14ac:dyDescent="0.25">
      <c r="B125" s="455"/>
      <c r="C125" s="254"/>
      <c r="D125" s="254"/>
      <c r="E125" s="255"/>
      <c r="F125" s="255"/>
      <c r="G125" s="255"/>
      <c r="H125" s="522"/>
      <c r="I125" s="334"/>
    </row>
    <row r="126" spans="1:9" s="471" customFormat="1" ht="24" customHeight="1" thickBot="1" x14ac:dyDescent="0.3">
      <c r="B126" s="490" t="s">
        <v>398</v>
      </c>
      <c r="C126" s="491">
        <f t="shared" ref="C126:H126" si="29">C100-C69</f>
        <v>0</v>
      </c>
      <c r="D126" s="491">
        <f t="shared" si="29"/>
        <v>0</v>
      </c>
      <c r="E126" s="491">
        <f t="shared" si="29"/>
        <v>0</v>
      </c>
      <c r="F126" s="491">
        <f t="shared" si="29"/>
        <v>0</v>
      </c>
      <c r="G126" s="491">
        <f t="shared" si="29"/>
        <v>0</v>
      </c>
      <c r="H126" s="492">
        <f t="shared" si="29"/>
        <v>0</v>
      </c>
      <c r="I126" s="493"/>
    </row>
    <row r="127" spans="1:9" ht="13.8" thickBot="1" x14ac:dyDescent="0.3">
      <c r="B127" s="521"/>
      <c r="C127" s="520"/>
      <c r="D127" s="520"/>
      <c r="E127" s="520"/>
      <c r="F127" s="520"/>
      <c r="G127" s="520"/>
      <c r="H127" s="520"/>
    </row>
    <row r="128" spans="1:9" s="486" customFormat="1" ht="24" customHeight="1" thickBot="1" x14ac:dyDescent="0.3">
      <c r="A128" s="483"/>
      <c r="B128" s="497" t="s">
        <v>399</v>
      </c>
      <c r="C128" s="498">
        <f t="shared" ref="C128:H128" si="30">C66+C126</f>
        <v>0</v>
      </c>
      <c r="D128" s="499">
        <f t="shared" si="30"/>
        <v>0</v>
      </c>
      <c r="E128" s="499">
        <f t="shared" si="30"/>
        <v>0</v>
      </c>
      <c r="F128" s="499">
        <f t="shared" si="30"/>
        <v>0</v>
      </c>
      <c r="G128" s="499">
        <f t="shared" si="30"/>
        <v>0</v>
      </c>
      <c r="H128" s="500">
        <f t="shared" si="30"/>
        <v>0</v>
      </c>
      <c r="I128" s="501"/>
    </row>
    <row r="129" spans="1:9" s="314" customFormat="1" ht="13.8" thickBot="1" x14ac:dyDescent="0.3">
      <c r="B129" s="457"/>
      <c r="I129" s="348"/>
    </row>
    <row r="130" spans="1:9" s="280" customFormat="1" ht="27" customHeight="1" thickBot="1" x14ac:dyDescent="0.3">
      <c r="A130" s="174"/>
      <c r="B130" s="442" t="s">
        <v>400</v>
      </c>
      <c r="C130" s="93" t="str">
        <f t="shared" ref="C130:H130" si="31">C$4</f>
        <v>Boekjaar 1</v>
      </c>
      <c r="D130" s="56" t="str">
        <f t="shared" si="31"/>
        <v>Boekjaar 2</v>
      </c>
      <c r="E130" s="56" t="str">
        <f t="shared" si="31"/>
        <v>Boekjaar 3</v>
      </c>
      <c r="F130" s="56" t="str">
        <f t="shared" si="31"/>
        <v>Boekjaar 4</v>
      </c>
      <c r="G130" s="56" t="str">
        <f t="shared" si="31"/>
        <v>Boekjaar 5</v>
      </c>
      <c r="H130" s="55" t="str">
        <f t="shared" si="31"/>
        <v>Boekjaar 6</v>
      </c>
      <c r="I130" s="338" t="s">
        <v>448</v>
      </c>
    </row>
    <row r="131" spans="1:9" s="468" customFormat="1" ht="24" customHeight="1" x14ac:dyDescent="0.25">
      <c r="B131" s="472" t="s">
        <v>283</v>
      </c>
      <c r="C131" s="494">
        <f t="shared" ref="C131:H131" si="32">SUM(C132,C135,C145,C146)</f>
        <v>0</v>
      </c>
      <c r="D131" s="495">
        <f t="shared" si="32"/>
        <v>0</v>
      </c>
      <c r="E131" s="495">
        <f t="shared" si="32"/>
        <v>0</v>
      </c>
      <c r="F131" s="495">
        <f t="shared" si="32"/>
        <v>0</v>
      </c>
      <c r="G131" s="495">
        <f t="shared" si="32"/>
        <v>0</v>
      </c>
      <c r="H131" s="496">
        <f t="shared" si="32"/>
        <v>0</v>
      </c>
      <c r="I131" s="476"/>
    </row>
    <row r="132" spans="1:9" s="267" customFormat="1" x14ac:dyDescent="0.25">
      <c r="A132" s="210"/>
      <c r="B132" s="443" t="s">
        <v>457</v>
      </c>
      <c r="C132" s="315">
        <f t="shared" ref="C132:H132" si="33">SUM(C133:C134)</f>
        <v>0</v>
      </c>
      <c r="D132" s="316">
        <f t="shared" si="33"/>
        <v>0</v>
      </c>
      <c r="E132" s="316">
        <f t="shared" si="33"/>
        <v>0</v>
      </c>
      <c r="F132" s="316">
        <f t="shared" si="33"/>
        <v>0</v>
      </c>
      <c r="G132" s="316">
        <f t="shared" si="33"/>
        <v>0</v>
      </c>
      <c r="H132" s="317">
        <f t="shared" si="33"/>
        <v>0</v>
      </c>
      <c r="I132" s="336"/>
    </row>
    <row r="133" spans="1:9" s="314" customFormat="1" x14ac:dyDescent="0.25">
      <c r="B133" s="446" t="s">
        <v>458</v>
      </c>
      <c r="C133" s="321"/>
      <c r="D133" s="322"/>
      <c r="E133" s="322"/>
      <c r="F133" s="322"/>
      <c r="G133" s="322"/>
      <c r="H133" s="323"/>
      <c r="I133" s="335" t="s">
        <v>403</v>
      </c>
    </row>
    <row r="134" spans="1:9" s="314" customFormat="1" x14ac:dyDescent="0.25">
      <c r="B134" s="446" t="s">
        <v>459</v>
      </c>
      <c r="C134" s="321"/>
      <c r="D134" s="322"/>
      <c r="E134" s="322"/>
      <c r="F134" s="322"/>
      <c r="G134" s="322"/>
      <c r="H134" s="323"/>
      <c r="I134" s="335" t="s">
        <v>184</v>
      </c>
    </row>
    <row r="135" spans="1:9" s="267" customFormat="1" x14ac:dyDescent="0.25">
      <c r="A135" s="210"/>
      <c r="B135" s="443" t="s">
        <v>460</v>
      </c>
      <c r="C135" s="318">
        <f t="shared" ref="C135:H135" si="34">SUM(C136:C144)</f>
        <v>0</v>
      </c>
      <c r="D135" s="319">
        <f t="shared" si="34"/>
        <v>0</v>
      </c>
      <c r="E135" s="319">
        <f t="shared" si="34"/>
        <v>0</v>
      </c>
      <c r="F135" s="319">
        <f t="shared" si="34"/>
        <v>0</v>
      </c>
      <c r="G135" s="319">
        <f t="shared" si="34"/>
        <v>0</v>
      </c>
      <c r="H135" s="320">
        <f t="shared" si="34"/>
        <v>0</v>
      </c>
      <c r="I135" s="335" t="s">
        <v>461</v>
      </c>
    </row>
    <row r="136" spans="1:9" s="247" customFormat="1" ht="11.4" x14ac:dyDescent="0.25">
      <c r="B136" s="445" t="s">
        <v>388</v>
      </c>
      <c r="C136" s="325"/>
      <c r="D136" s="326"/>
      <c r="E136" s="326"/>
      <c r="F136" s="326"/>
      <c r="G136" s="326"/>
      <c r="H136" s="327"/>
      <c r="I136" s="335"/>
    </row>
    <row r="137" spans="1:9" s="247" customFormat="1" ht="11.4" x14ac:dyDescent="0.25">
      <c r="B137" s="445" t="s">
        <v>389</v>
      </c>
      <c r="C137" s="325"/>
      <c r="D137" s="326"/>
      <c r="E137" s="326"/>
      <c r="F137" s="326"/>
      <c r="G137" s="326"/>
      <c r="H137" s="327"/>
      <c r="I137" s="335"/>
    </row>
    <row r="138" spans="1:9" s="247" customFormat="1" ht="11.4" x14ac:dyDescent="0.25">
      <c r="B138" s="445" t="s">
        <v>309</v>
      </c>
      <c r="C138" s="325"/>
      <c r="D138" s="326"/>
      <c r="E138" s="326"/>
      <c r="F138" s="326"/>
      <c r="G138" s="326"/>
      <c r="H138" s="327"/>
      <c r="I138" s="335"/>
    </row>
    <row r="139" spans="1:9" s="247" customFormat="1" ht="11.4" x14ac:dyDescent="0.25">
      <c r="B139" s="445" t="s">
        <v>311</v>
      </c>
      <c r="C139" s="325"/>
      <c r="D139" s="326"/>
      <c r="E139" s="326"/>
      <c r="F139" s="326"/>
      <c r="G139" s="326"/>
      <c r="H139" s="327"/>
      <c r="I139" s="335"/>
    </row>
    <row r="140" spans="1:9" s="247" customFormat="1" ht="11.4" x14ac:dyDescent="0.25">
      <c r="B140" s="445" t="s">
        <v>313</v>
      </c>
      <c r="C140" s="325"/>
      <c r="D140" s="326"/>
      <c r="E140" s="326"/>
      <c r="F140" s="326"/>
      <c r="G140" s="326"/>
      <c r="H140" s="327"/>
      <c r="I140" s="335"/>
    </row>
    <row r="141" spans="1:9" s="247" customFormat="1" ht="11.4" x14ac:dyDescent="0.25">
      <c r="B141" s="445" t="s">
        <v>315</v>
      </c>
      <c r="C141" s="325"/>
      <c r="D141" s="326"/>
      <c r="E141" s="326"/>
      <c r="F141" s="326"/>
      <c r="G141" s="326"/>
      <c r="H141" s="327"/>
      <c r="I141" s="335"/>
    </row>
    <row r="142" spans="1:9" s="247" customFormat="1" ht="11.4" x14ac:dyDescent="0.25">
      <c r="B142" s="445" t="s">
        <v>317</v>
      </c>
      <c r="C142" s="325"/>
      <c r="D142" s="326"/>
      <c r="E142" s="326"/>
      <c r="F142" s="326"/>
      <c r="G142" s="326"/>
      <c r="H142" s="327"/>
      <c r="I142" s="335"/>
    </row>
    <row r="143" spans="1:9" s="247" customFormat="1" ht="11.4" x14ac:dyDescent="0.25">
      <c r="B143" s="445" t="s">
        <v>319</v>
      </c>
      <c r="C143" s="325"/>
      <c r="D143" s="326"/>
      <c r="E143" s="326"/>
      <c r="F143" s="326"/>
      <c r="G143" s="326"/>
      <c r="H143" s="327"/>
      <c r="I143" s="335"/>
    </row>
    <row r="144" spans="1:9" s="247" customFormat="1" ht="11.4" x14ac:dyDescent="0.25">
      <c r="B144" s="445" t="s">
        <v>323</v>
      </c>
      <c r="C144" s="325"/>
      <c r="D144" s="326"/>
      <c r="E144" s="326"/>
      <c r="F144" s="326"/>
      <c r="G144" s="326"/>
      <c r="H144" s="327"/>
      <c r="I144" s="335"/>
    </row>
    <row r="145" spans="1:9" s="267" customFormat="1" x14ac:dyDescent="0.25">
      <c r="B145" s="443" t="s">
        <v>462</v>
      </c>
      <c r="C145" s="328"/>
      <c r="D145" s="329"/>
      <c r="E145" s="329"/>
      <c r="F145" s="329"/>
      <c r="G145" s="329"/>
      <c r="H145" s="330"/>
      <c r="I145" s="335" t="s">
        <v>463</v>
      </c>
    </row>
    <row r="146" spans="1:9" s="267" customFormat="1" x14ac:dyDescent="0.25">
      <c r="B146" s="443" t="s">
        <v>464</v>
      </c>
      <c r="C146" s="328"/>
      <c r="D146" s="329"/>
      <c r="E146" s="329"/>
      <c r="F146" s="329"/>
      <c r="G146" s="329"/>
      <c r="H146" s="330"/>
      <c r="I146" s="335" t="s">
        <v>420</v>
      </c>
    </row>
    <row r="147" spans="1:9" s="113" customFormat="1" ht="10.8" thickBot="1" x14ac:dyDescent="0.3">
      <c r="B147" s="447"/>
      <c r="C147" s="381"/>
      <c r="D147" s="382"/>
      <c r="E147" s="382"/>
      <c r="F147" s="382"/>
      <c r="G147" s="382"/>
      <c r="H147" s="383"/>
      <c r="I147" s="384"/>
    </row>
    <row r="148" spans="1:9" s="468" customFormat="1" ht="24" customHeight="1" x14ac:dyDescent="0.25">
      <c r="B148" s="478" t="s">
        <v>337</v>
      </c>
      <c r="C148" s="494">
        <f t="shared" ref="C148:H148" si="35">SUM(C149,C152,C155,C156)</f>
        <v>0</v>
      </c>
      <c r="D148" s="495">
        <f t="shared" si="35"/>
        <v>0</v>
      </c>
      <c r="E148" s="495">
        <f t="shared" si="35"/>
        <v>0</v>
      </c>
      <c r="F148" s="495">
        <f t="shared" si="35"/>
        <v>0</v>
      </c>
      <c r="G148" s="495">
        <f t="shared" si="35"/>
        <v>0</v>
      </c>
      <c r="H148" s="496">
        <f t="shared" si="35"/>
        <v>0</v>
      </c>
      <c r="I148" s="476"/>
    </row>
    <row r="149" spans="1:9" s="324" customFormat="1" x14ac:dyDescent="0.25">
      <c r="A149" s="239"/>
      <c r="B149" s="443" t="s">
        <v>465</v>
      </c>
      <c r="C149" s="315">
        <f t="shared" ref="C149:H149" si="36">SUM(C150:C151)</f>
        <v>0</v>
      </c>
      <c r="D149" s="316">
        <f t="shared" si="36"/>
        <v>0</v>
      </c>
      <c r="E149" s="316">
        <f t="shared" si="36"/>
        <v>0</v>
      </c>
      <c r="F149" s="316">
        <f t="shared" si="36"/>
        <v>0</v>
      </c>
      <c r="G149" s="316">
        <f t="shared" si="36"/>
        <v>0</v>
      </c>
      <c r="H149" s="317">
        <f t="shared" si="36"/>
        <v>0</v>
      </c>
      <c r="I149" s="334" t="s">
        <v>184</v>
      </c>
    </row>
    <row r="150" spans="1:9" s="247" customFormat="1" ht="11.4" x14ac:dyDescent="0.25">
      <c r="B150" s="444" t="s">
        <v>466</v>
      </c>
      <c r="C150" s="325"/>
      <c r="D150" s="326"/>
      <c r="E150" s="326"/>
      <c r="F150" s="326"/>
      <c r="G150" s="326"/>
      <c r="H150" s="327"/>
      <c r="I150" s="334"/>
    </row>
    <row r="151" spans="1:9" s="247" customFormat="1" ht="11.4" x14ac:dyDescent="0.25">
      <c r="B151" s="444" t="s">
        <v>467</v>
      </c>
      <c r="C151" s="325"/>
      <c r="D151" s="326"/>
      <c r="E151" s="326"/>
      <c r="F151" s="326"/>
      <c r="G151" s="326"/>
      <c r="H151" s="327"/>
      <c r="I151" s="335"/>
    </row>
    <row r="152" spans="1:9" s="267" customFormat="1" x14ac:dyDescent="0.25">
      <c r="A152" s="210"/>
      <c r="B152" s="443" t="s">
        <v>468</v>
      </c>
      <c r="C152" s="315">
        <f t="shared" ref="C152:H152" si="37">SUM(C153:C154)</f>
        <v>0</v>
      </c>
      <c r="D152" s="316">
        <f t="shared" si="37"/>
        <v>0</v>
      </c>
      <c r="E152" s="316">
        <f t="shared" si="37"/>
        <v>0</v>
      </c>
      <c r="F152" s="316">
        <f t="shared" si="37"/>
        <v>0</v>
      </c>
      <c r="G152" s="316">
        <f t="shared" si="37"/>
        <v>0</v>
      </c>
      <c r="H152" s="317">
        <f t="shared" si="37"/>
        <v>0</v>
      </c>
      <c r="I152" s="336"/>
    </row>
    <row r="153" spans="1:9" s="314" customFormat="1" x14ac:dyDescent="0.25">
      <c r="B153" s="446" t="s">
        <v>469</v>
      </c>
      <c r="C153" s="321"/>
      <c r="D153" s="322"/>
      <c r="E153" s="322"/>
      <c r="F153" s="322"/>
      <c r="G153" s="322"/>
      <c r="H153" s="323"/>
      <c r="I153" s="335" t="s">
        <v>470</v>
      </c>
    </row>
    <row r="154" spans="1:9" s="314" customFormat="1" x14ac:dyDescent="0.25">
      <c r="B154" s="446" t="s">
        <v>471</v>
      </c>
      <c r="C154" s="321"/>
      <c r="D154" s="322"/>
      <c r="E154" s="322"/>
      <c r="F154" s="322"/>
      <c r="G154" s="322"/>
      <c r="H154" s="323"/>
      <c r="I154" s="335" t="s">
        <v>461</v>
      </c>
    </row>
    <row r="155" spans="1:9" s="267" customFormat="1" x14ac:dyDescent="0.25">
      <c r="B155" s="443" t="s">
        <v>472</v>
      </c>
      <c r="C155" s="328"/>
      <c r="D155" s="329"/>
      <c r="E155" s="329"/>
      <c r="F155" s="329"/>
      <c r="G155" s="329"/>
      <c r="H155" s="330"/>
      <c r="I155" s="335" t="s">
        <v>463</v>
      </c>
    </row>
    <row r="156" spans="1:9" s="267" customFormat="1" x14ac:dyDescent="0.25">
      <c r="B156" s="443" t="s">
        <v>473</v>
      </c>
      <c r="C156" s="328"/>
      <c r="D156" s="329"/>
      <c r="E156" s="329"/>
      <c r="F156" s="329"/>
      <c r="G156" s="329"/>
      <c r="H156" s="330"/>
      <c r="I156" s="335" t="s">
        <v>438</v>
      </c>
    </row>
    <row r="157" spans="1:9" s="113" customFormat="1" ht="10.8" thickBot="1" x14ac:dyDescent="0.3">
      <c r="B157" s="448"/>
      <c r="C157" s="254"/>
      <c r="D157" s="255"/>
      <c r="E157" s="255"/>
      <c r="F157" s="255"/>
      <c r="G157" s="255"/>
      <c r="H157" s="256"/>
      <c r="I157" s="334"/>
    </row>
    <row r="158" spans="1:9" s="506" customFormat="1" ht="24" customHeight="1" thickBot="1" x14ac:dyDescent="0.3">
      <c r="B158" s="490" t="s">
        <v>439</v>
      </c>
      <c r="C158" s="507">
        <f t="shared" ref="C158:H158" si="38">C148-C131</f>
        <v>0</v>
      </c>
      <c r="D158" s="508">
        <f t="shared" si="38"/>
        <v>0</v>
      </c>
      <c r="E158" s="508">
        <f t="shared" si="38"/>
        <v>0</v>
      </c>
      <c r="F158" s="508">
        <f t="shared" si="38"/>
        <v>0</v>
      </c>
      <c r="G158" s="508">
        <f t="shared" si="38"/>
        <v>0</v>
      </c>
      <c r="H158" s="509">
        <f t="shared" si="38"/>
        <v>0</v>
      </c>
      <c r="I158" s="505"/>
    </row>
    <row r="159" spans="1:9" ht="13.8" thickBot="1" x14ac:dyDescent="0.3">
      <c r="B159" s="521"/>
      <c r="C159" s="520"/>
      <c r="D159" s="520"/>
      <c r="E159" s="520"/>
      <c r="F159" s="520"/>
      <c r="G159" s="520"/>
      <c r="H159" s="520"/>
    </row>
    <row r="160" spans="1:9" s="486" customFormat="1" ht="24" customHeight="1" thickBot="1" x14ac:dyDescent="0.3">
      <c r="A160" s="483"/>
      <c r="B160" s="497" t="s">
        <v>440</v>
      </c>
      <c r="C160" s="498">
        <f t="shared" ref="C160:H160" si="39">C128+C158</f>
        <v>0</v>
      </c>
      <c r="D160" s="499">
        <f t="shared" si="39"/>
        <v>0</v>
      </c>
      <c r="E160" s="499">
        <f t="shared" si="39"/>
        <v>0</v>
      </c>
      <c r="F160" s="499">
        <f t="shared" si="39"/>
        <v>0</v>
      </c>
      <c r="G160" s="499">
        <f t="shared" si="39"/>
        <v>0</v>
      </c>
      <c r="H160" s="500">
        <f t="shared" si="39"/>
        <v>0</v>
      </c>
      <c r="I160" s="519" t="s">
        <v>474</v>
      </c>
    </row>
  </sheetData>
  <conditionalFormatting sqref="C100:D100 C129:D129 F129:H129 F100:H100">
    <cfRule type="cellIs" dxfId="383" priority="44" stopIfTrue="1" operator="equal">
      <formula>0</formula>
    </cfRule>
    <cfRule type="cellIs" dxfId="382" priority="45" stopIfTrue="1" operator="lessThan">
      <formula>0</formula>
    </cfRule>
  </conditionalFormatting>
  <conditionalFormatting sqref="F87:H87 C87:D87 F75:I84 C86:I86 I106:I115 I117 C117:H118 C98:D98 F98:H98 C70:E84 F70:H74 C101:H106">
    <cfRule type="cellIs" dxfId="381" priority="46" stopIfTrue="1" operator="lessThan">
      <formula>0</formula>
    </cfRule>
  </conditionalFormatting>
  <conditionalFormatting sqref="C107:D115 F107:H115">
    <cfRule type="cellIs" dxfId="380" priority="42" stopIfTrue="1" operator="lessThan">
      <formula>0</formula>
    </cfRule>
  </conditionalFormatting>
  <conditionalFormatting sqref="C85:D85 F85:H85">
    <cfRule type="cellIs" dxfId="379" priority="41" stopIfTrue="1" operator="lessThan">
      <formula>0</formula>
    </cfRule>
  </conditionalFormatting>
  <conditionalFormatting sqref="C116:D116 F116:H116">
    <cfRule type="cellIs" dxfId="378" priority="40" stopIfTrue="1" operator="lessThan">
      <formula>0</formula>
    </cfRule>
  </conditionalFormatting>
  <conditionalFormatting sqref="I100 I129">
    <cfRule type="cellIs" dxfId="377" priority="37" stopIfTrue="1" operator="equal">
      <formula>0</formula>
    </cfRule>
    <cfRule type="cellIs" dxfId="376" priority="38" stopIfTrue="1" operator="lessThan">
      <formula>0</formula>
    </cfRule>
  </conditionalFormatting>
  <conditionalFormatting sqref="I87 I98">
    <cfRule type="cellIs" dxfId="375" priority="39" stopIfTrue="1" operator="lessThan">
      <formula>0</formula>
    </cfRule>
  </conditionalFormatting>
  <conditionalFormatting sqref="E87 E98">
    <cfRule type="cellIs" dxfId="374" priority="34" stopIfTrue="1" operator="lessThan">
      <formula>0</formula>
    </cfRule>
  </conditionalFormatting>
  <conditionalFormatting sqref="I85">
    <cfRule type="cellIs" dxfId="373" priority="35" stopIfTrue="1" operator="lessThan">
      <formula>0</formula>
    </cfRule>
  </conditionalFormatting>
  <conditionalFormatting sqref="E129 E100">
    <cfRule type="cellIs" dxfId="372" priority="32" stopIfTrue="1" operator="equal">
      <formula>0</formula>
    </cfRule>
    <cfRule type="cellIs" dxfId="371" priority="33" stopIfTrue="1" operator="lessThan">
      <formula>0</formula>
    </cfRule>
  </conditionalFormatting>
  <conditionalFormatting sqref="E107:E115">
    <cfRule type="cellIs" dxfId="370" priority="30" stopIfTrue="1" operator="lessThan">
      <formula>0</formula>
    </cfRule>
  </conditionalFormatting>
  <conditionalFormatting sqref="E85">
    <cfRule type="cellIs" dxfId="369" priority="29" stopIfTrue="1" operator="lessThan">
      <formula>0</formula>
    </cfRule>
  </conditionalFormatting>
  <conditionalFormatting sqref="E116">
    <cfRule type="cellIs" dxfId="368" priority="28" stopIfTrue="1" operator="lessThan">
      <formula>0</formula>
    </cfRule>
  </conditionalFormatting>
  <conditionalFormatting sqref="I116">
    <cfRule type="cellIs" dxfId="367" priority="25" stopIfTrue="1" operator="lessThan">
      <formula>0</formula>
    </cfRule>
  </conditionalFormatting>
  <conditionalFormatting sqref="C69:D69 F69:H69">
    <cfRule type="cellIs" dxfId="366" priority="24" stopIfTrue="1" operator="lessThan">
      <formula>0</formula>
    </cfRule>
  </conditionalFormatting>
  <conditionalFormatting sqref="E69">
    <cfRule type="cellIs" dxfId="365" priority="23" stopIfTrue="1" operator="lessThan">
      <formula>0</formula>
    </cfRule>
  </conditionalFormatting>
  <conditionalFormatting sqref="C126:D126 F126:H126">
    <cfRule type="cellIs" dxfId="364" priority="14" stopIfTrue="1" operator="equal">
      <formula>0</formula>
    </cfRule>
    <cfRule type="cellIs" dxfId="363" priority="15" stopIfTrue="1" operator="lessThan">
      <formula>0</formula>
    </cfRule>
  </conditionalFormatting>
  <conditionalFormatting sqref="F125:H125 C125:D125">
    <cfRule type="cellIs" dxfId="362" priority="16" stopIfTrue="1" operator="lessThan">
      <formula>0</formula>
    </cfRule>
  </conditionalFormatting>
  <conditionalFormatting sqref="I126">
    <cfRule type="cellIs" dxfId="361" priority="11" stopIfTrue="1" operator="equal">
      <formula>0</formula>
    </cfRule>
    <cfRule type="cellIs" dxfId="360" priority="12" stopIfTrue="1" operator="lessThan">
      <formula>0</formula>
    </cfRule>
  </conditionalFormatting>
  <conditionalFormatting sqref="I125">
    <cfRule type="cellIs" dxfId="359" priority="13" stopIfTrue="1" operator="lessThan">
      <formula>0</formula>
    </cfRule>
  </conditionalFormatting>
  <conditionalFormatting sqref="E125">
    <cfRule type="cellIs" dxfId="358" priority="10" stopIfTrue="1" operator="lessThan">
      <formula>0</formula>
    </cfRule>
  </conditionalFormatting>
  <conditionalFormatting sqref="E126">
    <cfRule type="cellIs" dxfId="357" priority="8" stopIfTrue="1" operator="equal">
      <formula>0</formula>
    </cfRule>
    <cfRule type="cellIs" dxfId="356" priority="9" stopIfTrue="1" operator="lessThan">
      <formula>0</formula>
    </cfRule>
  </conditionalFormatting>
  <pageMargins left="0.59055118110236227" right="0.59055118110236227" top="0.59055118110236227" bottom="0.59055118110236227" header="0.51181102362204722" footer="0.39370078740157483"/>
  <pageSetup paperSize="9" scale="85" pageOrder="overThenDown" orientation="landscape" r:id="rId1"/>
  <headerFooter alignWithMargins="0"/>
  <rowBreaks count="4" manualBreakCount="4">
    <brk id="32" max="16383" man="1"/>
    <brk id="67" max="16383" man="1"/>
    <brk id="98" max="16383" man="1"/>
    <brk id="12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75"/>
  <sheetViews>
    <sheetView showGridLines="0" showZeros="0" workbookViewId="0">
      <selection activeCell="A25" sqref="A25:XFD25"/>
    </sheetView>
  </sheetViews>
  <sheetFormatPr defaultColWidth="9.109375" defaultRowHeight="13.2" outlineLevelCol="1" x14ac:dyDescent="0.25"/>
  <cols>
    <col min="1" max="1" width="2.6640625" style="174" customWidth="1"/>
    <col min="2" max="2" width="64.44140625" style="277" customWidth="1"/>
    <col min="3" max="7" width="12.6640625" style="279" customWidth="1"/>
    <col min="8" max="13" width="12.6640625" style="279" hidden="1" customWidth="1" outlineLevel="1"/>
    <col min="14" max="14" width="2.6640625" style="280" customWidth="1" collapsed="1"/>
    <col min="15" max="15" width="9.109375" style="280" hidden="1" customWidth="1" outlineLevel="1"/>
    <col min="16" max="16" width="2.6640625" style="584" customWidth="1" collapsed="1"/>
    <col min="17" max="17" width="62.6640625" style="548" hidden="1" customWidth="1" outlineLevel="1"/>
    <col min="18" max="18" width="9.109375" style="280" collapsed="1"/>
    <col min="19" max="16384" width="9.109375" style="280"/>
  </cols>
  <sheetData>
    <row r="1" spans="1:17" s="174" customFormat="1" ht="10.199999999999999" x14ac:dyDescent="0.2">
      <c r="B1" s="264"/>
      <c r="G1" s="719" t="str">
        <f>Intro!A20</f>
        <v>Versie 3/4/2018</v>
      </c>
      <c r="P1" s="274"/>
      <c r="Q1" s="548"/>
    </row>
    <row r="2" spans="1:17" s="4" customFormat="1" ht="17.399999999999999" x14ac:dyDescent="0.25">
      <c r="A2" s="113"/>
      <c r="B2" s="1324" t="s">
        <v>646</v>
      </c>
      <c r="C2" s="1324"/>
      <c r="D2" s="1324"/>
      <c r="E2" s="1324"/>
      <c r="F2" s="1324"/>
      <c r="G2" s="1324"/>
      <c r="P2" s="15"/>
      <c r="Q2" s="548"/>
    </row>
    <row r="3" spans="1:17" s="113" customFormat="1" ht="10.8" thickBot="1" x14ac:dyDescent="0.3">
      <c r="P3" s="243"/>
      <c r="Q3" s="548"/>
    </row>
    <row r="4" spans="1:17" s="266" customFormat="1" ht="18" customHeight="1" thickBot="1" x14ac:dyDescent="0.3">
      <c r="A4" s="265"/>
      <c r="B4" s="1317" t="s">
        <v>283</v>
      </c>
      <c r="C4" s="1319" t="s">
        <v>647</v>
      </c>
      <c r="D4" s="1320"/>
      <c r="E4" s="1321" t="s">
        <v>648</v>
      </c>
      <c r="F4" s="1321"/>
      <c r="G4" s="1322" t="s">
        <v>79</v>
      </c>
      <c r="H4" s="512" t="s">
        <v>478</v>
      </c>
      <c r="I4" s="66"/>
      <c r="J4" s="66"/>
      <c r="K4" s="66"/>
      <c r="L4" s="66"/>
      <c r="M4" s="67"/>
      <c r="O4" s="544" t="s">
        <v>86</v>
      </c>
      <c r="Q4" s="576" t="s">
        <v>87</v>
      </c>
    </row>
    <row r="5" spans="1:17" s="266" customFormat="1" ht="18" customHeight="1" thickBot="1" x14ac:dyDescent="0.3">
      <c r="A5" s="265"/>
      <c r="B5" s="1318"/>
      <c r="C5" s="738" t="s">
        <v>475</v>
      </c>
      <c r="D5" s="739" t="s">
        <v>476</v>
      </c>
      <c r="E5" s="740" t="s">
        <v>476</v>
      </c>
      <c r="F5" s="741" t="s">
        <v>477</v>
      </c>
      <c r="G5" s="1323"/>
      <c r="H5" s="512" t="s">
        <v>478</v>
      </c>
      <c r="I5" s="66"/>
      <c r="J5" s="66"/>
      <c r="K5" s="66"/>
      <c r="L5" s="66"/>
      <c r="M5" s="67"/>
      <c r="O5" s="544" t="s">
        <v>86</v>
      </c>
      <c r="Q5" s="576" t="s">
        <v>87</v>
      </c>
    </row>
    <row r="6" spans="1:17" s="367" customFormat="1" ht="18" customHeight="1" x14ac:dyDescent="0.25">
      <c r="A6" s="510"/>
      <c r="B6" s="60" t="s">
        <v>372</v>
      </c>
      <c r="C6" s="187">
        <f>SUM(C7:C10)</f>
        <v>0</v>
      </c>
      <c r="D6" s="189">
        <f>SUM(D7:D10)</f>
        <v>0</v>
      </c>
      <c r="E6" s="727">
        <f>SUM(E7:E10)</f>
        <v>0</v>
      </c>
      <c r="F6" s="728">
        <f>SUM(F7:F10)</f>
        <v>0</v>
      </c>
      <c r="G6" s="733">
        <f>SUM(C6:F6)</f>
        <v>0</v>
      </c>
      <c r="H6" s="187">
        <f t="shared" ref="H6:M6" si="0">SUM(H7:H10)</f>
        <v>0</v>
      </c>
      <c r="I6" s="188">
        <f t="shared" si="0"/>
        <v>0</v>
      </c>
      <c r="J6" s="188">
        <f t="shared" si="0"/>
        <v>0</v>
      </c>
      <c r="K6" s="188">
        <f t="shared" si="0"/>
        <v>0</v>
      </c>
      <c r="L6" s="188">
        <f t="shared" si="0"/>
        <v>0</v>
      </c>
      <c r="M6" s="189">
        <f t="shared" si="0"/>
        <v>0</v>
      </c>
      <c r="O6" s="344"/>
      <c r="P6" s="579"/>
      <c r="Q6" s="742" t="s">
        <v>373</v>
      </c>
    </row>
    <row r="7" spans="1:17" s="267" customFormat="1" x14ac:dyDescent="0.25">
      <c r="A7" s="210"/>
      <c r="B7" s="331" t="s">
        <v>111</v>
      </c>
      <c r="C7" s="666"/>
      <c r="D7" s="526"/>
      <c r="E7" s="528"/>
      <c r="F7" s="729"/>
      <c r="G7" s="734">
        <f t="shared" ref="G7:G22" si="1">SUM(C7:F7)</f>
        <v>0</v>
      </c>
      <c r="H7" s="666"/>
      <c r="I7" s="527"/>
      <c r="J7" s="527"/>
      <c r="K7" s="527"/>
      <c r="L7" s="527"/>
      <c r="M7" s="526"/>
      <c r="O7" s="345" t="s">
        <v>112</v>
      </c>
      <c r="P7" s="273"/>
      <c r="Q7" s="550"/>
    </row>
    <row r="8" spans="1:17" s="267" customFormat="1" x14ac:dyDescent="0.25">
      <c r="A8" s="210"/>
      <c r="B8" s="90" t="s">
        <v>113</v>
      </c>
      <c r="C8" s="666"/>
      <c r="D8" s="526"/>
      <c r="E8" s="528"/>
      <c r="F8" s="729"/>
      <c r="G8" s="734">
        <f t="shared" si="1"/>
        <v>0</v>
      </c>
      <c r="H8" s="666"/>
      <c r="I8" s="527"/>
      <c r="J8" s="527"/>
      <c r="K8" s="527"/>
      <c r="L8" s="527"/>
      <c r="M8" s="526"/>
      <c r="O8" s="345" t="s">
        <v>114</v>
      </c>
      <c r="P8" s="273"/>
      <c r="Q8" s="550"/>
    </row>
    <row r="9" spans="1:17" s="267" customFormat="1" x14ac:dyDescent="0.25">
      <c r="A9" s="210"/>
      <c r="B9" s="331" t="s">
        <v>115</v>
      </c>
      <c r="C9" s="666"/>
      <c r="D9" s="526"/>
      <c r="E9" s="528"/>
      <c r="F9" s="729"/>
      <c r="G9" s="734">
        <f t="shared" si="1"/>
        <v>0</v>
      </c>
      <c r="H9" s="666"/>
      <c r="I9" s="527"/>
      <c r="J9" s="527"/>
      <c r="K9" s="527"/>
      <c r="L9" s="527"/>
      <c r="M9" s="526"/>
      <c r="O9" s="345" t="s">
        <v>116</v>
      </c>
      <c r="P9" s="273"/>
      <c r="Q9" s="550"/>
    </row>
    <row r="10" spans="1:17" s="267" customFormat="1" x14ac:dyDescent="0.25">
      <c r="A10" s="210"/>
      <c r="B10" s="331" t="s">
        <v>117</v>
      </c>
      <c r="C10" s="666"/>
      <c r="D10" s="526"/>
      <c r="E10" s="528"/>
      <c r="F10" s="729"/>
      <c r="G10" s="734">
        <f t="shared" si="1"/>
        <v>0</v>
      </c>
      <c r="H10" s="666"/>
      <c r="I10" s="527"/>
      <c r="J10" s="527"/>
      <c r="K10" s="527"/>
      <c r="L10" s="527"/>
      <c r="M10" s="526"/>
      <c r="O10" s="345" t="s">
        <v>118</v>
      </c>
      <c r="P10" s="273"/>
      <c r="Q10" s="550"/>
    </row>
    <row r="11" spans="1:17" s="367" customFormat="1" ht="18" customHeight="1" x14ac:dyDescent="0.25">
      <c r="A11" s="510"/>
      <c r="B11" s="60" t="s">
        <v>374</v>
      </c>
      <c r="C11" s="187">
        <f>SUM(C12,C18)</f>
        <v>0</v>
      </c>
      <c r="D11" s="189">
        <f>SUM(D12,D18)</f>
        <v>0</v>
      </c>
      <c r="E11" s="727">
        <f>SUM(E12,E18)</f>
        <v>0</v>
      </c>
      <c r="F11" s="728">
        <f>SUM(F12,F18)</f>
        <v>0</v>
      </c>
      <c r="G11" s="733">
        <f t="shared" si="1"/>
        <v>0</v>
      </c>
      <c r="H11" s="187">
        <f t="shared" ref="H11:M11" si="2">H12+H18</f>
        <v>0</v>
      </c>
      <c r="I11" s="188">
        <f t="shared" si="2"/>
        <v>0</v>
      </c>
      <c r="J11" s="188">
        <f t="shared" si="2"/>
        <v>0</v>
      </c>
      <c r="K11" s="188">
        <f t="shared" si="2"/>
        <v>0</v>
      </c>
      <c r="L11" s="188">
        <f t="shared" si="2"/>
        <v>0</v>
      </c>
      <c r="M11" s="189">
        <f t="shared" si="2"/>
        <v>0</v>
      </c>
      <c r="O11" s="346"/>
      <c r="P11" s="579"/>
      <c r="Q11" s="551"/>
    </row>
    <row r="12" spans="1:17" s="267" customFormat="1" x14ac:dyDescent="0.25">
      <c r="A12" s="210"/>
      <c r="B12" s="331" t="s">
        <v>375</v>
      </c>
      <c r="C12" s="667">
        <f>SUM(C13:C17)</f>
        <v>0</v>
      </c>
      <c r="D12" s="26">
        <f>SUM(D13:D17)</f>
        <v>0</v>
      </c>
      <c r="E12" s="525">
        <f>SUM(E13:E17)</f>
        <v>0</v>
      </c>
      <c r="F12" s="730">
        <f>SUM(F13:F17)</f>
        <v>0</v>
      </c>
      <c r="G12" s="735">
        <f t="shared" si="1"/>
        <v>0</v>
      </c>
      <c r="H12" s="667">
        <f t="shared" ref="H12:M12" si="3">SUM(H13:H17)</f>
        <v>0</v>
      </c>
      <c r="I12" s="25">
        <f t="shared" si="3"/>
        <v>0</v>
      </c>
      <c r="J12" s="25">
        <f>SUM(J13:J17)</f>
        <v>0</v>
      </c>
      <c r="K12" s="25">
        <f>SUM(K13:K17)</f>
        <v>0</v>
      </c>
      <c r="L12" s="25">
        <f t="shared" si="3"/>
        <v>0</v>
      </c>
      <c r="M12" s="26">
        <f t="shared" si="3"/>
        <v>0</v>
      </c>
      <c r="O12" s="346"/>
      <c r="P12" s="273"/>
      <c r="Q12" s="551"/>
    </row>
    <row r="13" spans="1:17" s="268" customFormat="1" ht="12" x14ac:dyDescent="0.25">
      <c r="A13" s="210"/>
      <c r="B13" s="61" t="s">
        <v>121</v>
      </c>
      <c r="C13" s="91"/>
      <c r="D13" s="34"/>
      <c r="E13" s="32"/>
      <c r="F13" s="731"/>
      <c r="G13" s="736">
        <f t="shared" si="1"/>
        <v>0</v>
      </c>
      <c r="H13" s="91"/>
      <c r="I13" s="33"/>
      <c r="J13" s="33"/>
      <c r="K13" s="33"/>
      <c r="L13" s="33"/>
      <c r="M13" s="34"/>
      <c r="O13" s="434" t="s">
        <v>376</v>
      </c>
      <c r="P13" s="580"/>
      <c r="Q13" s="552" t="s">
        <v>377</v>
      </c>
    </row>
    <row r="14" spans="1:17" s="268" customFormat="1" ht="12" x14ac:dyDescent="0.25">
      <c r="A14" s="210"/>
      <c r="B14" s="61" t="s">
        <v>124</v>
      </c>
      <c r="C14" s="91"/>
      <c r="D14" s="34"/>
      <c r="E14" s="32"/>
      <c r="F14" s="731"/>
      <c r="G14" s="736">
        <f t="shared" si="1"/>
        <v>0</v>
      </c>
      <c r="H14" s="91"/>
      <c r="I14" s="33"/>
      <c r="J14" s="33"/>
      <c r="K14" s="33"/>
      <c r="L14" s="33"/>
      <c r="M14" s="34"/>
      <c r="O14" s="434" t="s">
        <v>125</v>
      </c>
      <c r="P14" s="580"/>
      <c r="Q14" s="552" t="s">
        <v>126</v>
      </c>
    </row>
    <row r="15" spans="1:17" s="269" customFormat="1" ht="11.4" x14ac:dyDescent="0.2">
      <c r="A15" s="232"/>
      <c r="B15" s="61" t="s">
        <v>378</v>
      </c>
      <c r="C15" s="91"/>
      <c r="D15" s="34"/>
      <c r="E15" s="32"/>
      <c r="F15" s="731"/>
      <c r="G15" s="736">
        <f t="shared" si="1"/>
        <v>0</v>
      </c>
      <c r="H15" s="91"/>
      <c r="I15" s="33"/>
      <c r="J15" s="33"/>
      <c r="K15" s="33"/>
      <c r="L15" s="33"/>
      <c r="M15" s="34"/>
      <c r="O15" s="434" t="s">
        <v>379</v>
      </c>
      <c r="P15" s="581"/>
      <c r="Q15" s="552" t="s">
        <v>380</v>
      </c>
    </row>
    <row r="16" spans="1:17" s="268" customFormat="1" ht="12" x14ac:dyDescent="0.25">
      <c r="A16" s="210"/>
      <c r="B16" s="61" t="s">
        <v>148</v>
      </c>
      <c r="C16" s="91"/>
      <c r="D16" s="34"/>
      <c r="E16" s="32"/>
      <c r="F16" s="731"/>
      <c r="G16" s="736">
        <f t="shared" si="1"/>
        <v>0</v>
      </c>
      <c r="H16" s="91"/>
      <c r="I16" s="33"/>
      <c r="J16" s="33"/>
      <c r="K16" s="33"/>
      <c r="L16" s="33"/>
      <c r="M16" s="34"/>
      <c r="O16" s="434" t="s">
        <v>381</v>
      </c>
      <c r="P16" s="580"/>
      <c r="Q16" s="552" t="s">
        <v>381</v>
      </c>
    </row>
    <row r="17" spans="1:17" s="268" customFormat="1" ht="12" x14ac:dyDescent="0.25">
      <c r="A17" s="210"/>
      <c r="B17" s="61" t="s">
        <v>382</v>
      </c>
      <c r="C17" s="91"/>
      <c r="D17" s="34"/>
      <c r="E17" s="32"/>
      <c r="F17" s="731"/>
      <c r="G17" s="736">
        <f t="shared" si="1"/>
        <v>0</v>
      </c>
      <c r="H17" s="91"/>
      <c r="I17" s="33"/>
      <c r="J17" s="33"/>
      <c r="K17" s="33"/>
      <c r="L17" s="33"/>
      <c r="M17" s="34"/>
      <c r="O17" s="434" t="s">
        <v>137</v>
      </c>
      <c r="P17" s="580"/>
      <c r="Q17" s="552" t="s">
        <v>138</v>
      </c>
    </row>
    <row r="18" spans="1:17" s="234" customFormat="1" x14ac:dyDescent="0.25">
      <c r="A18" s="232"/>
      <c r="B18" s="331" t="s">
        <v>383</v>
      </c>
      <c r="C18" s="667">
        <f>SUM(C19:C20)</f>
        <v>0</v>
      </c>
      <c r="D18" s="26">
        <f>SUM(D19:D20)</f>
        <v>0</v>
      </c>
      <c r="E18" s="525">
        <f>SUM(E19:E20)</f>
        <v>0</v>
      </c>
      <c r="F18" s="730">
        <f>SUM(F19:F20)</f>
        <v>0</v>
      </c>
      <c r="G18" s="735">
        <f t="shared" si="1"/>
        <v>0</v>
      </c>
      <c r="H18" s="667">
        <f t="shared" ref="H18:M18" si="4">SUM(H19:H20)</f>
        <v>0</v>
      </c>
      <c r="I18" s="25">
        <f t="shared" si="4"/>
        <v>0</v>
      </c>
      <c r="J18" s="25">
        <f>SUM(J19:J20)</f>
        <v>0</v>
      </c>
      <c r="K18" s="25">
        <f>SUM(K19:K20)</f>
        <v>0</v>
      </c>
      <c r="L18" s="25">
        <f t="shared" si="4"/>
        <v>0</v>
      </c>
      <c r="M18" s="26">
        <f t="shared" si="4"/>
        <v>0</v>
      </c>
      <c r="N18" s="233"/>
      <c r="O18" s="346"/>
      <c r="P18" s="531"/>
      <c r="Q18" s="551"/>
    </row>
    <row r="19" spans="1:17" s="269" customFormat="1" ht="11.4" x14ac:dyDescent="0.2">
      <c r="A19" s="232"/>
      <c r="B19" s="61" t="s">
        <v>384</v>
      </c>
      <c r="C19" s="91"/>
      <c r="D19" s="34"/>
      <c r="E19" s="32"/>
      <c r="F19" s="731"/>
      <c r="G19" s="736">
        <f t="shared" si="1"/>
        <v>0</v>
      </c>
      <c r="H19" s="91"/>
      <c r="I19" s="33"/>
      <c r="J19" s="33"/>
      <c r="K19" s="33"/>
      <c r="L19" s="33"/>
      <c r="M19" s="34"/>
      <c r="O19" s="434" t="s">
        <v>152</v>
      </c>
      <c r="P19" s="581"/>
      <c r="Q19" s="552" t="s">
        <v>153</v>
      </c>
    </row>
    <row r="20" spans="1:17" s="269" customFormat="1" ht="11.4" x14ac:dyDescent="0.2">
      <c r="A20" s="232"/>
      <c r="B20" s="61" t="s">
        <v>154</v>
      </c>
      <c r="C20" s="91"/>
      <c r="D20" s="34"/>
      <c r="E20" s="32"/>
      <c r="F20" s="731"/>
      <c r="G20" s="736">
        <f t="shared" si="1"/>
        <v>0</v>
      </c>
      <c r="H20" s="91"/>
      <c r="I20" s="33"/>
      <c r="J20" s="33"/>
      <c r="K20" s="33"/>
      <c r="L20" s="33"/>
      <c r="M20" s="34"/>
      <c r="O20" s="434" t="s">
        <v>155</v>
      </c>
      <c r="P20" s="581"/>
      <c r="Q20" s="552" t="s">
        <v>156</v>
      </c>
    </row>
    <row r="21" spans="1:17" s="367" customFormat="1" ht="18" customHeight="1" x14ac:dyDescent="0.25">
      <c r="A21" s="510"/>
      <c r="B21" s="60" t="s">
        <v>385</v>
      </c>
      <c r="C21" s="187"/>
      <c r="D21" s="189"/>
      <c r="E21" s="727"/>
      <c r="F21" s="728"/>
      <c r="G21" s="733">
        <f t="shared" si="1"/>
        <v>0</v>
      </c>
      <c r="H21" s="187"/>
      <c r="I21" s="188"/>
      <c r="J21" s="188"/>
      <c r="K21" s="188"/>
      <c r="L21" s="188"/>
      <c r="M21" s="189"/>
      <c r="O21" s="346" t="s">
        <v>158</v>
      </c>
      <c r="P21" s="579"/>
      <c r="Q21" s="551" t="s">
        <v>386</v>
      </c>
    </row>
    <row r="22" spans="1:17" s="367" customFormat="1" ht="18" customHeight="1" x14ac:dyDescent="0.25">
      <c r="A22" s="510"/>
      <c r="B22" s="60" t="s">
        <v>387</v>
      </c>
      <c r="C22" s="187"/>
      <c r="D22" s="189"/>
      <c r="E22" s="727"/>
      <c r="F22" s="728"/>
      <c r="G22" s="733">
        <f t="shared" si="1"/>
        <v>0</v>
      </c>
      <c r="H22" s="187"/>
      <c r="I22" s="188"/>
      <c r="J22" s="188"/>
      <c r="K22" s="188"/>
      <c r="L22" s="188"/>
      <c r="M22" s="189"/>
      <c r="O22" s="346" t="s">
        <v>225</v>
      </c>
      <c r="P22" s="579"/>
      <c r="Q22" s="551" t="s">
        <v>225</v>
      </c>
    </row>
    <row r="23" spans="1:17" s="210" customFormat="1" ht="10.8" thickBot="1" x14ac:dyDescent="0.25">
      <c r="B23" s="469"/>
      <c r="C23" s="668"/>
      <c r="D23" s="383"/>
      <c r="E23" s="381"/>
      <c r="F23" s="732"/>
      <c r="G23" s="737"/>
      <c r="H23" s="669"/>
      <c r="I23" s="382"/>
      <c r="J23" s="382"/>
      <c r="K23" s="382"/>
      <c r="L23" s="382"/>
      <c r="M23" s="529"/>
      <c r="O23" s="541"/>
      <c r="P23" s="270"/>
      <c r="Q23" s="578"/>
    </row>
    <row r="24" spans="1:17" s="273" customFormat="1" x14ac:dyDescent="0.25">
      <c r="A24" s="270"/>
      <c r="B24" s="271"/>
      <c r="C24" s="272"/>
      <c r="D24" s="272"/>
      <c r="E24" s="272"/>
      <c r="F24" s="272"/>
      <c r="G24" s="272"/>
      <c r="H24" s="272"/>
      <c r="I24" s="272"/>
      <c r="J24" s="272"/>
      <c r="K24" s="272"/>
      <c r="L24" s="272"/>
      <c r="M24" s="272"/>
      <c r="O24" s="545"/>
      <c r="P24" s="582"/>
      <c r="Q24" s="545"/>
    </row>
    <row r="25" spans="1:17" s="275" customFormat="1" ht="13.8" thickBot="1" x14ac:dyDescent="0.3">
      <c r="A25" s="274"/>
      <c r="B25" s="670"/>
      <c r="C25" s="671"/>
      <c r="D25" s="671"/>
      <c r="E25" s="671"/>
      <c r="F25" s="671"/>
      <c r="G25" s="671"/>
      <c r="H25" s="671"/>
      <c r="I25" s="671"/>
      <c r="J25" s="671"/>
      <c r="K25" s="671"/>
      <c r="L25" s="671"/>
      <c r="M25" s="671"/>
      <c r="N25" s="672"/>
      <c r="O25" s="546"/>
      <c r="P25" s="583"/>
      <c r="Q25" s="546"/>
    </row>
    <row r="26" spans="1:17" s="266" customFormat="1" ht="18" customHeight="1" thickBot="1" x14ac:dyDescent="0.3">
      <c r="A26" s="265"/>
      <c r="B26" s="1317" t="s">
        <v>337</v>
      </c>
      <c r="C26" s="1319" t="s">
        <v>647</v>
      </c>
      <c r="D26" s="1320"/>
      <c r="E26" s="1321" t="s">
        <v>648</v>
      </c>
      <c r="F26" s="1321"/>
      <c r="G26" s="1322" t="s">
        <v>79</v>
      </c>
      <c r="H26" s="512" t="s">
        <v>478</v>
      </c>
      <c r="I26" s="66"/>
      <c r="J26" s="66"/>
      <c r="K26" s="66"/>
      <c r="L26" s="66"/>
      <c r="M26" s="67"/>
      <c r="O26" s="544" t="s">
        <v>86</v>
      </c>
      <c r="Q26" s="576" t="s">
        <v>87</v>
      </c>
    </row>
    <row r="27" spans="1:17" s="266" customFormat="1" ht="18" customHeight="1" thickBot="1" x14ac:dyDescent="0.3">
      <c r="A27" s="265"/>
      <c r="B27" s="1318"/>
      <c r="C27" s="738" t="s">
        <v>475</v>
      </c>
      <c r="D27" s="739" t="s">
        <v>476</v>
      </c>
      <c r="E27" s="740" t="s">
        <v>476</v>
      </c>
      <c r="F27" s="741" t="s">
        <v>477</v>
      </c>
      <c r="G27" s="1323"/>
      <c r="H27" s="512" t="s">
        <v>478</v>
      </c>
      <c r="I27" s="66"/>
      <c r="J27" s="66"/>
      <c r="K27" s="66"/>
      <c r="L27" s="66"/>
      <c r="M27" s="67"/>
      <c r="O27" s="544" t="s">
        <v>86</v>
      </c>
      <c r="Q27" s="576" t="s">
        <v>87</v>
      </c>
    </row>
    <row r="28" spans="1:17" s="367" customFormat="1" ht="18" customHeight="1" x14ac:dyDescent="0.25">
      <c r="A28" s="510"/>
      <c r="B28" s="60" t="s">
        <v>390</v>
      </c>
      <c r="C28" s="187">
        <f>SUM(C29:C32)</f>
        <v>0</v>
      </c>
      <c r="D28" s="189">
        <f>SUM(D29:D32)</f>
        <v>0</v>
      </c>
      <c r="E28" s="727">
        <f>SUM(E29:E32)</f>
        <v>0</v>
      </c>
      <c r="F28" s="728">
        <f>SUM(F29:F32)</f>
        <v>0</v>
      </c>
      <c r="G28" s="733">
        <f>SUM(C28:F28)</f>
        <v>0</v>
      </c>
      <c r="H28" s="187">
        <f t="shared" ref="H28:M28" si="5">SUM(H29:H32)</f>
        <v>0</v>
      </c>
      <c r="I28" s="188">
        <f t="shared" si="5"/>
        <v>0</v>
      </c>
      <c r="J28" s="188">
        <f t="shared" si="5"/>
        <v>0</v>
      </c>
      <c r="K28" s="188">
        <f t="shared" si="5"/>
        <v>0</v>
      </c>
      <c r="L28" s="188">
        <f t="shared" si="5"/>
        <v>0</v>
      </c>
      <c r="M28" s="189">
        <f t="shared" si="5"/>
        <v>0</v>
      </c>
      <c r="O28" s="344"/>
      <c r="P28" s="579"/>
      <c r="Q28" s="742" t="s">
        <v>373</v>
      </c>
    </row>
    <row r="29" spans="1:17" s="267" customFormat="1" x14ac:dyDescent="0.25">
      <c r="A29" s="210"/>
      <c r="B29" s="331" t="s">
        <v>111</v>
      </c>
      <c r="C29" s="666"/>
      <c r="D29" s="526"/>
      <c r="E29" s="528"/>
      <c r="F29" s="729"/>
      <c r="G29" s="734">
        <f t="shared" ref="G29:G44" si="6">SUM(C29:F29)</f>
        <v>0</v>
      </c>
      <c r="H29" s="666"/>
      <c r="I29" s="527"/>
      <c r="J29" s="527"/>
      <c r="K29" s="527"/>
      <c r="L29" s="527"/>
      <c r="M29" s="526"/>
      <c r="O29" s="345" t="s">
        <v>112</v>
      </c>
      <c r="P29" s="273"/>
      <c r="Q29" s="550"/>
    </row>
    <row r="30" spans="1:17" s="267" customFormat="1" x14ac:dyDescent="0.25">
      <c r="A30" s="210"/>
      <c r="B30" s="90" t="s">
        <v>113</v>
      </c>
      <c r="C30" s="666"/>
      <c r="D30" s="526"/>
      <c r="E30" s="528"/>
      <c r="F30" s="729"/>
      <c r="G30" s="734">
        <f t="shared" si="6"/>
        <v>0</v>
      </c>
      <c r="H30" s="666"/>
      <c r="I30" s="527"/>
      <c r="J30" s="527"/>
      <c r="K30" s="527"/>
      <c r="L30" s="527"/>
      <c r="M30" s="526"/>
      <c r="O30" s="345" t="s">
        <v>114</v>
      </c>
      <c r="P30" s="273"/>
      <c r="Q30" s="550"/>
    </row>
    <row r="31" spans="1:17" s="267" customFormat="1" x14ac:dyDescent="0.25">
      <c r="A31" s="210"/>
      <c r="B31" s="331" t="s">
        <v>115</v>
      </c>
      <c r="C31" s="666"/>
      <c r="D31" s="526"/>
      <c r="E31" s="528"/>
      <c r="F31" s="729"/>
      <c r="G31" s="734">
        <f t="shared" si="6"/>
        <v>0</v>
      </c>
      <c r="H31" s="666"/>
      <c r="I31" s="527"/>
      <c r="J31" s="527"/>
      <c r="K31" s="527"/>
      <c r="L31" s="527"/>
      <c r="M31" s="526"/>
      <c r="O31" s="345" t="s">
        <v>116</v>
      </c>
      <c r="P31" s="273"/>
      <c r="Q31" s="550"/>
    </row>
    <row r="32" spans="1:17" s="267" customFormat="1" x14ac:dyDescent="0.25">
      <c r="A32" s="210"/>
      <c r="B32" s="331" t="s">
        <v>117</v>
      </c>
      <c r="C32" s="666"/>
      <c r="D32" s="526"/>
      <c r="E32" s="528"/>
      <c r="F32" s="729"/>
      <c r="G32" s="734">
        <f t="shared" si="6"/>
        <v>0</v>
      </c>
      <c r="H32" s="666"/>
      <c r="I32" s="527"/>
      <c r="J32" s="527"/>
      <c r="K32" s="527"/>
      <c r="L32" s="527"/>
      <c r="M32" s="526"/>
      <c r="O32" s="345" t="s">
        <v>118</v>
      </c>
      <c r="P32" s="273"/>
      <c r="Q32" s="550"/>
    </row>
    <row r="33" spans="1:17" s="367" customFormat="1" ht="18" customHeight="1" x14ac:dyDescent="0.25">
      <c r="A33" s="510"/>
      <c r="B33" s="60" t="s">
        <v>391</v>
      </c>
      <c r="C33" s="187">
        <f>C34+C40</f>
        <v>0</v>
      </c>
      <c r="D33" s="189">
        <f>D34+D40</f>
        <v>0</v>
      </c>
      <c r="E33" s="727">
        <f>E34+E40</f>
        <v>0</v>
      </c>
      <c r="F33" s="728">
        <f>F34+F40</f>
        <v>0</v>
      </c>
      <c r="G33" s="733">
        <f t="shared" si="6"/>
        <v>0</v>
      </c>
      <c r="H33" s="187">
        <f t="shared" ref="H33:M33" si="7">H34+H40</f>
        <v>0</v>
      </c>
      <c r="I33" s="188">
        <f t="shared" si="7"/>
        <v>0</v>
      </c>
      <c r="J33" s="188">
        <f t="shared" si="7"/>
        <v>0</v>
      </c>
      <c r="K33" s="188">
        <f t="shared" si="7"/>
        <v>0</v>
      </c>
      <c r="L33" s="188">
        <f t="shared" si="7"/>
        <v>0</v>
      </c>
      <c r="M33" s="189">
        <f t="shared" si="7"/>
        <v>0</v>
      </c>
      <c r="O33" s="346"/>
      <c r="P33" s="579"/>
      <c r="Q33" s="551"/>
    </row>
    <row r="34" spans="1:17" s="267" customFormat="1" x14ac:dyDescent="0.25">
      <c r="A34" s="210"/>
      <c r="B34" s="331" t="s">
        <v>375</v>
      </c>
      <c r="C34" s="667">
        <f>SUM(C35:C39)</f>
        <v>0</v>
      </c>
      <c r="D34" s="26">
        <f>SUM(D35:D39)</f>
        <v>0</v>
      </c>
      <c r="E34" s="525">
        <f>SUM(E35:E39)</f>
        <v>0</v>
      </c>
      <c r="F34" s="730">
        <f>SUM(F35:F39)</f>
        <v>0</v>
      </c>
      <c r="G34" s="735">
        <f t="shared" si="6"/>
        <v>0</v>
      </c>
      <c r="H34" s="667">
        <f t="shared" ref="H34:M34" si="8">SUM(H35:H39)</f>
        <v>0</v>
      </c>
      <c r="I34" s="25">
        <f t="shared" si="8"/>
        <v>0</v>
      </c>
      <c r="J34" s="25">
        <f>SUM(J35:J39)</f>
        <v>0</v>
      </c>
      <c r="K34" s="25">
        <f>SUM(K35:K39)</f>
        <v>0</v>
      </c>
      <c r="L34" s="25">
        <f t="shared" si="8"/>
        <v>0</v>
      </c>
      <c r="M34" s="26">
        <f t="shared" si="8"/>
        <v>0</v>
      </c>
      <c r="O34" s="346"/>
      <c r="P34" s="273"/>
      <c r="Q34" s="551"/>
    </row>
    <row r="35" spans="1:17" s="268" customFormat="1" ht="12" x14ac:dyDescent="0.25">
      <c r="A35" s="210"/>
      <c r="B35" s="61" t="s">
        <v>121</v>
      </c>
      <c r="C35" s="91"/>
      <c r="D35" s="34"/>
      <c r="E35" s="32"/>
      <c r="F35" s="731"/>
      <c r="G35" s="736">
        <f t="shared" si="6"/>
        <v>0</v>
      </c>
      <c r="H35" s="91"/>
      <c r="I35" s="33"/>
      <c r="J35" s="33"/>
      <c r="K35" s="33"/>
      <c r="L35" s="33"/>
      <c r="M35" s="34"/>
      <c r="O35" s="434" t="s">
        <v>376</v>
      </c>
      <c r="P35" s="580"/>
      <c r="Q35" s="552" t="s">
        <v>377</v>
      </c>
    </row>
    <row r="36" spans="1:17" s="268" customFormat="1" ht="12" x14ac:dyDescent="0.25">
      <c r="A36" s="210"/>
      <c r="B36" s="61" t="s">
        <v>124</v>
      </c>
      <c r="C36" s="91"/>
      <c r="D36" s="34"/>
      <c r="E36" s="32"/>
      <c r="F36" s="731"/>
      <c r="G36" s="736">
        <f t="shared" si="6"/>
        <v>0</v>
      </c>
      <c r="H36" s="91"/>
      <c r="I36" s="33"/>
      <c r="J36" s="33"/>
      <c r="K36" s="33"/>
      <c r="L36" s="33"/>
      <c r="M36" s="34"/>
      <c r="O36" s="434" t="s">
        <v>125</v>
      </c>
      <c r="P36" s="580"/>
      <c r="Q36" s="552" t="s">
        <v>126</v>
      </c>
    </row>
    <row r="37" spans="1:17" s="269" customFormat="1" ht="11.4" x14ac:dyDescent="0.2">
      <c r="A37" s="232"/>
      <c r="B37" s="61" t="s">
        <v>378</v>
      </c>
      <c r="C37" s="91"/>
      <c r="D37" s="34"/>
      <c r="E37" s="32"/>
      <c r="F37" s="731"/>
      <c r="G37" s="736">
        <f t="shared" si="6"/>
        <v>0</v>
      </c>
      <c r="H37" s="91"/>
      <c r="I37" s="33"/>
      <c r="J37" s="33"/>
      <c r="K37" s="33"/>
      <c r="L37" s="33"/>
      <c r="M37" s="34"/>
      <c r="O37" s="434" t="s">
        <v>379</v>
      </c>
      <c r="P37" s="581"/>
      <c r="Q37" s="552" t="s">
        <v>380</v>
      </c>
    </row>
    <row r="38" spans="1:17" s="268" customFormat="1" ht="12" x14ac:dyDescent="0.25">
      <c r="A38" s="210"/>
      <c r="B38" s="61" t="s">
        <v>148</v>
      </c>
      <c r="C38" s="91"/>
      <c r="D38" s="34"/>
      <c r="E38" s="32"/>
      <c r="F38" s="731"/>
      <c r="G38" s="736">
        <f t="shared" si="6"/>
        <v>0</v>
      </c>
      <c r="H38" s="91"/>
      <c r="I38" s="33"/>
      <c r="J38" s="33"/>
      <c r="K38" s="33"/>
      <c r="L38" s="33"/>
      <c r="M38" s="34"/>
      <c r="O38" s="434" t="s">
        <v>381</v>
      </c>
      <c r="P38" s="580"/>
      <c r="Q38" s="552" t="s">
        <v>381</v>
      </c>
    </row>
    <row r="39" spans="1:17" s="268" customFormat="1" ht="12" x14ac:dyDescent="0.25">
      <c r="A39" s="210"/>
      <c r="B39" s="61" t="s">
        <v>382</v>
      </c>
      <c r="C39" s="91"/>
      <c r="D39" s="34"/>
      <c r="E39" s="32"/>
      <c r="F39" s="731"/>
      <c r="G39" s="736">
        <f t="shared" si="6"/>
        <v>0</v>
      </c>
      <c r="H39" s="91"/>
      <c r="I39" s="33"/>
      <c r="J39" s="33"/>
      <c r="K39" s="33"/>
      <c r="L39" s="33"/>
      <c r="M39" s="34"/>
      <c r="O39" s="434" t="s">
        <v>137</v>
      </c>
      <c r="P39" s="580"/>
      <c r="Q39" s="552" t="s">
        <v>138</v>
      </c>
    </row>
    <row r="40" spans="1:17" s="234" customFormat="1" x14ac:dyDescent="0.25">
      <c r="A40" s="232"/>
      <c r="B40" s="331" t="s">
        <v>383</v>
      </c>
      <c r="C40" s="667">
        <f>SUM(C41:C42)</f>
        <v>0</v>
      </c>
      <c r="D40" s="26">
        <f>SUM(D41:D42)</f>
        <v>0</v>
      </c>
      <c r="E40" s="525">
        <f>SUM(E41:E42)</f>
        <v>0</v>
      </c>
      <c r="F40" s="730">
        <f>SUM(F41:F42)</f>
        <v>0</v>
      </c>
      <c r="G40" s="735">
        <f t="shared" si="6"/>
        <v>0</v>
      </c>
      <c r="H40" s="667">
        <f t="shared" ref="H40:M40" si="9">SUM(H41:H42)</f>
        <v>0</v>
      </c>
      <c r="I40" s="25">
        <f t="shared" si="9"/>
        <v>0</v>
      </c>
      <c r="J40" s="25">
        <f>SUM(J41:J42)</f>
        <v>0</v>
      </c>
      <c r="K40" s="25">
        <f>SUM(K41:K42)</f>
        <v>0</v>
      </c>
      <c r="L40" s="25">
        <f t="shared" si="9"/>
        <v>0</v>
      </c>
      <c r="M40" s="26">
        <f t="shared" si="9"/>
        <v>0</v>
      </c>
      <c r="N40" s="233"/>
      <c r="O40" s="346"/>
      <c r="P40" s="531"/>
      <c r="Q40" s="551"/>
    </row>
    <row r="41" spans="1:17" s="269" customFormat="1" ht="11.4" x14ac:dyDescent="0.2">
      <c r="A41" s="232"/>
      <c r="B41" s="61" t="s">
        <v>384</v>
      </c>
      <c r="C41" s="91"/>
      <c r="D41" s="34"/>
      <c r="E41" s="32"/>
      <c r="F41" s="731"/>
      <c r="G41" s="736">
        <f t="shared" si="6"/>
        <v>0</v>
      </c>
      <c r="H41" s="91"/>
      <c r="I41" s="33"/>
      <c r="J41" s="33"/>
      <c r="K41" s="33"/>
      <c r="L41" s="33"/>
      <c r="M41" s="34"/>
      <c r="O41" s="434" t="s">
        <v>152</v>
      </c>
      <c r="P41" s="581"/>
      <c r="Q41" s="552" t="s">
        <v>153</v>
      </c>
    </row>
    <row r="42" spans="1:17" s="269" customFormat="1" ht="11.4" x14ac:dyDescent="0.2">
      <c r="A42" s="232"/>
      <c r="B42" s="61" t="s">
        <v>154</v>
      </c>
      <c r="C42" s="91"/>
      <c r="D42" s="34"/>
      <c r="E42" s="32"/>
      <c r="F42" s="731"/>
      <c r="G42" s="736">
        <f t="shared" si="6"/>
        <v>0</v>
      </c>
      <c r="H42" s="91"/>
      <c r="I42" s="33"/>
      <c r="J42" s="33"/>
      <c r="K42" s="33"/>
      <c r="L42" s="33"/>
      <c r="M42" s="34"/>
      <c r="O42" s="434" t="s">
        <v>155</v>
      </c>
      <c r="P42" s="581"/>
      <c r="Q42" s="552" t="s">
        <v>156</v>
      </c>
    </row>
    <row r="43" spans="1:17" s="367" customFormat="1" ht="18" customHeight="1" x14ac:dyDescent="0.25">
      <c r="A43" s="510"/>
      <c r="B43" s="60" t="s">
        <v>392</v>
      </c>
      <c r="C43" s="187"/>
      <c r="D43" s="189"/>
      <c r="E43" s="727"/>
      <c r="F43" s="728"/>
      <c r="G43" s="733">
        <f t="shared" si="6"/>
        <v>0</v>
      </c>
      <c r="H43" s="187"/>
      <c r="I43" s="188"/>
      <c r="J43" s="188"/>
      <c r="K43" s="188"/>
      <c r="L43" s="188"/>
      <c r="M43" s="189"/>
      <c r="O43" s="346" t="s">
        <v>158</v>
      </c>
      <c r="P43" s="579"/>
      <c r="Q43" s="551" t="s">
        <v>386</v>
      </c>
    </row>
    <row r="44" spans="1:17" s="367" customFormat="1" ht="18" customHeight="1" x14ac:dyDescent="0.25">
      <c r="A44" s="510"/>
      <c r="B44" s="60" t="s">
        <v>393</v>
      </c>
      <c r="C44" s="187"/>
      <c r="D44" s="189"/>
      <c r="E44" s="727"/>
      <c r="F44" s="728"/>
      <c r="G44" s="733">
        <f t="shared" si="6"/>
        <v>0</v>
      </c>
      <c r="H44" s="187"/>
      <c r="I44" s="188"/>
      <c r="J44" s="188"/>
      <c r="K44" s="188"/>
      <c r="L44" s="188"/>
      <c r="M44" s="189"/>
      <c r="O44" s="542" t="s">
        <v>394</v>
      </c>
      <c r="P44" s="579"/>
      <c r="Q44" s="551" t="s">
        <v>395</v>
      </c>
    </row>
    <row r="45" spans="1:17" s="210" customFormat="1" ht="10.8" thickBot="1" x14ac:dyDescent="0.25">
      <c r="B45" s="470"/>
      <c r="C45" s="668"/>
      <c r="D45" s="383"/>
      <c r="E45" s="381"/>
      <c r="F45" s="732"/>
      <c r="G45" s="737"/>
      <c r="H45" s="668"/>
      <c r="I45" s="382"/>
      <c r="J45" s="382"/>
      <c r="K45" s="382"/>
      <c r="L45" s="382"/>
      <c r="M45" s="383"/>
      <c r="O45" s="543"/>
      <c r="P45" s="270"/>
      <c r="Q45" s="577"/>
    </row>
    <row r="47" spans="1:17" x14ac:dyDescent="0.25">
      <c r="C47" s="278"/>
      <c r="D47" s="278"/>
      <c r="E47" s="278"/>
      <c r="F47" s="278"/>
      <c r="G47" s="278"/>
    </row>
    <row r="48" spans="1:17" x14ac:dyDescent="0.25">
      <c r="C48" s="278"/>
      <c r="D48" s="278"/>
      <c r="E48" s="278"/>
      <c r="F48" s="278"/>
      <c r="G48" s="278"/>
    </row>
    <row r="49" spans="3:7" x14ac:dyDescent="0.25">
      <c r="C49" s="278"/>
      <c r="D49" s="278"/>
      <c r="E49" s="278"/>
      <c r="F49" s="278"/>
      <c r="G49" s="278"/>
    </row>
    <row r="50" spans="3:7" x14ac:dyDescent="0.25">
      <c r="C50" s="278"/>
      <c r="D50" s="278"/>
      <c r="E50" s="278"/>
      <c r="F50" s="278"/>
      <c r="G50" s="278"/>
    </row>
    <row r="51" spans="3:7" x14ac:dyDescent="0.25">
      <c r="C51" s="278"/>
      <c r="D51" s="278"/>
      <c r="E51" s="278"/>
      <c r="F51" s="278"/>
      <c r="G51" s="278"/>
    </row>
    <row r="52" spans="3:7" x14ac:dyDescent="0.25">
      <c r="C52" s="278"/>
      <c r="D52" s="278"/>
      <c r="E52" s="278"/>
      <c r="F52" s="278"/>
      <c r="G52" s="278"/>
    </row>
    <row r="53" spans="3:7" x14ac:dyDescent="0.25">
      <c r="C53" s="278"/>
      <c r="D53" s="278"/>
      <c r="E53" s="278"/>
      <c r="F53" s="278"/>
      <c r="G53" s="278"/>
    </row>
    <row r="54" spans="3:7" x14ac:dyDescent="0.25">
      <c r="C54" s="278"/>
      <c r="D54" s="278"/>
      <c r="E54" s="278"/>
      <c r="F54" s="278"/>
      <c r="G54" s="278"/>
    </row>
    <row r="55" spans="3:7" x14ac:dyDescent="0.25">
      <c r="C55" s="278"/>
      <c r="D55" s="278"/>
      <c r="E55" s="278"/>
      <c r="F55" s="278"/>
      <c r="G55" s="278"/>
    </row>
    <row r="56" spans="3:7" x14ac:dyDescent="0.25">
      <c r="C56" s="278"/>
      <c r="D56" s="278"/>
      <c r="E56" s="278"/>
      <c r="F56" s="278"/>
      <c r="G56" s="278"/>
    </row>
    <row r="57" spans="3:7" x14ac:dyDescent="0.25">
      <c r="C57" s="278"/>
      <c r="D57" s="278"/>
      <c r="E57" s="278"/>
      <c r="F57" s="278"/>
      <c r="G57" s="278"/>
    </row>
    <row r="58" spans="3:7" x14ac:dyDescent="0.25">
      <c r="C58" s="278"/>
      <c r="D58" s="278"/>
      <c r="E58" s="278"/>
      <c r="F58" s="278"/>
      <c r="G58" s="278"/>
    </row>
    <row r="59" spans="3:7" x14ac:dyDescent="0.25">
      <c r="C59" s="278"/>
      <c r="D59" s="278"/>
      <c r="E59" s="278"/>
      <c r="F59" s="278"/>
      <c r="G59" s="278"/>
    </row>
    <row r="60" spans="3:7" x14ac:dyDescent="0.25">
      <c r="C60" s="278"/>
      <c r="D60" s="278"/>
      <c r="E60" s="278"/>
      <c r="F60" s="278"/>
      <c r="G60" s="278"/>
    </row>
    <row r="61" spans="3:7" x14ac:dyDescent="0.25">
      <c r="C61" s="278"/>
      <c r="D61" s="278"/>
      <c r="E61" s="278"/>
      <c r="F61" s="278"/>
      <c r="G61" s="278"/>
    </row>
    <row r="62" spans="3:7" x14ac:dyDescent="0.25">
      <c r="C62" s="278"/>
      <c r="D62" s="278"/>
      <c r="E62" s="278"/>
      <c r="F62" s="278"/>
      <c r="G62" s="278"/>
    </row>
    <row r="63" spans="3:7" x14ac:dyDescent="0.25">
      <c r="C63" s="278"/>
      <c r="D63" s="278"/>
      <c r="E63" s="278"/>
      <c r="F63" s="278"/>
      <c r="G63" s="278"/>
    </row>
    <row r="64" spans="3:7" x14ac:dyDescent="0.25">
      <c r="C64" s="278"/>
      <c r="D64" s="278"/>
      <c r="E64" s="278"/>
      <c r="F64" s="278"/>
      <c r="G64" s="278"/>
    </row>
    <row r="65" spans="3:7" x14ac:dyDescent="0.25">
      <c r="C65" s="278"/>
      <c r="D65" s="278"/>
      <c r="E65" s="278"/>
      <c r="F65" s="278"/>
      <c r="G65" s="278"/>
    </row>
    <row r="66" spans="3:7" x14ac:dyDescent="0.25">
      <c r="C66" s="278"/>
      <c r="D66" s="278"/>
      <c r="E66" s="278"/>
      <c r="F66" s="278"/>
      <c r="G66" s="278"/>
    </row>
    <row r="67" spans="3:7" x14ac:dyDescent="0.25">
      <c r="C67" s="278"/>
      <c r="D67" s="278"/>
      <c r="E67" s="278"/>
      <c r="F67" s="278"/>
      <c r="G67" s="278"/>
    </row>
    <row r="68" spans="3:7" x14ac:dyDescent="0.25">
      <c r="C68" s="278"/>
      <c r="D68" s="278"/>
      <c r="E68" s="278"/>
      <c r="F68" s="278"/>
      <c r="G68" s="278"/>
    </row>
    <row r="69" spans="3:7" x14ac:dyDescent="0.25">
      <c r="C69" s="278"/>
      <c r="D69" s="278"/>
      <c r="E69" s="278"/>
      <c r="F69" s="278"/>
      <c r="G69" s="278"/>
    </row>
    <row r="70" spans="3:7" x14ac:dyDescent="0.25">
      <c r="C70" s="278"/>
      <c r="D70" s="278"/>
      <c r="E70" s="278"/>
      <c r="F70" s="278"/>
      <c r="G70" s="278"/>
    </row>
    <row r="71" spans="3:7" x14ac:dyDescent="0.25">
      <c r="C71" s="278"/>
      <c r="D71" s="278"/>
      <c r="E71" s="278"/>
      <c r="F71" s="278"/>
      <c r="G71" s="278"/>
    </row>
    <row r="72" spans="3:7" x14ac:dyDescent="0.25">
      <c r="C72" s="278"/>
      <c r="D72" s="278"/>
      <c r="E72" s="278"/>
      <c r="F72" s="278"/>
      <c r="G72" s="278"/>
    </row>
    <row r="73" spans="3:7" x14ac:dyDescent="0.25">
      <c r="C73" s="278"/>
      <c r="D73" s="278"/>
      <c r="E73" s="278"/>
      <c r="F73" s="278"/>
      <c r="G73" s="278"/>
    </row>
    <row r="74" spans="3:7" x14ac:dyDescent="0.25">
      <c r="C74" s="278"/>
      <c r="D74" s="278"/>
      <c r="E74" s="278"/>
      <c r="F74" s="278"/>
      <c r="G74" s="278"/>
    </row>
    <row r="75" spans="3:7" x14ac:dyDescent="0.25">
      <c r="C75" s="278"/>
      <c r="D75" s="278"/>
      <c r="E75" s="278"/>
      <c r="F75" s="278"/>
      <c r="G75" s="278"/>
    </row>
  </sheetData>
  <mergeCells count="9">
    <mergeCell ref="B26:B27"/>
    <mergeCell ref="C26:D26"/>
    <mergeCell ref="E26:F26"/>
    <mergeCell ref="G26:G27"/>
    <mergeCell ref="B2:G2"/>
    <mergeCell ref="B4:B5"/>
    <mergeCell ref="C4:D4"/>
    <mergeCell ref="E4:F4"/>
    <mergeCell ref="G4:G5"/>
  </mergeCells>
  <conditionalFormatting sqref="C46:C65471 E46:M65471">
    <cfRule type="cellIs" dxfId="355" priority="28" stopIfTrue="1" operator="equal">
      <formula>0</formula>
    </cfRule>
    <cfRule type="cellIs" dxfId="354" priority="29" stopIfTrue="1" operator="lessThan">
      <formula>0</formula>
    </cfRule>
  </conditionalFormatting>
  <conditionalFormatting sqref="C7:C10 C29:C32 C45 C12:C20 C23:C25 C34:C42 E34:F42 E23:M25 E12:M20 E45:M45 E29:M32 E7:M10">
    <cfRule type="cellIs" dxfId="353" priority="30" stopIfTrue="1" operator="lessThan">
      <formula>0</formula>
    </cfRule>
  </conditionalFormatting>
  <conditionalFormatting sqref="G34:I42 L34:M42">
    <cfRule type="cellIs" dxfId="352" priority="27" stopIfTrue="1" operator="lessThan">
      <formula>0</formula>
    </cfRule>
  </conditionalFormatting>
  <conditionalFormatting sqref="K34:K42">
    <cfRule type="cellIs" dxfId="351" priority="26" stopIfTrue="1" operator="lessThan">
      <formula>0</formula>
    </cfRule>
  </conditionalFormatting>
  <conditionalFormatting sqref="J34:J42">
    <cfRule type="cellIs" dxfId="350" priority="25" stopIfTrue="1" operator="lessThan">
      <formula>0</formula>
    </cfRule>
  </conditionalFormatting>
  <conditionalFormatting sqref="C44 E44:M44">
    <cfRule type="cellIs" dxfId="349" priority="24" stopIfTrue="1" operator="lessThan">
      <formula>0</formula>
    </cfRule>
  </conditionalFormatting>
  <conditionalFormatting sqref="C33 E33:M33">
    <cfRule type="cellIs" dxfId="348" priority="22" stopIfTrue="1" operator="lessThan">
      <formula>0</formula>
    </cfRule>
  </conditionalFormatting>
  <conditionalFormatting sqref="C22 E22:M22">
    <cfRule type="cellIs" dxfId="347" priority="20" stopIfTrue="1" operator="lessThan">
      <formula>0</formula>
    </cfRule>
  </conditionalFormatting>
  <conditionalFormatting sqref="C11 E11:M11">
    <cfRule type="cellIs" dxfId="346" priority="18" stopIfTrue="1" operator="lessThan">
      <formula>0</formula>
    </cfRule>
  </conditionalFormatting>
  <conditionalFormatting sqref="C43 E43:M43">
    <cfRule type="cellIs" dxfId="345" priority="23" stopIfTrue="1" operator="lessThan">
      <formula>0</formula>
    </cfRule>
  </conditionalFormatting>
  <conditionalFormatting sqref="C28 E28:M28">
    <cfRule type="cellIs" dxfId="344" priority="21" stopIfTrue="1" operator="lessThan">
      <formula>0</formula>
    </cfRule>
  </conditionalFormatting>
  <conditionalFormatting sqref="C21 E21:M21">
    <cfRule type="cellIs" dxfId="343" priority="19" stopIfTrue="1" operator="lessThan">
      <formula>0</formula>
    </cfRule>
  </conditionalFormatting>
  <conditionalFormatting sqref="C6 E6:M6">
    <cfRule type="cellIs" dxfId="342" priority="17" stopIfTrue="1" operator="lessThan">
      <formula>0</formula>
    </cfRule>
  </conditionalFormatting>
  <conditionalFormatting sqref="O11:O21 O33:O43">
    <cfRule type="cellIs" dxfId="341" priority="16" stopIfTrue="1" operator="lessThan">
      <formula>0</formula>
    </cfRule>
  </conditionalFormatting>
  <conditionalFormatting sqref="O22 O25:Q25">
    <cfRule type="cellIs" dxfId="340" priority="15" stopIfTrue="1" operator="lessThan">
      <formula>0</formula>
    </cfRule>
  </conditionalFormatting>
  <conditionalFormatting sqref="O45">
    <cfRule type="cellIs" dxfId="339" priority="14" stopIfTrue="1" operator="lessThan">
      <formula>0</formula>
    </cfRule>
  </conditionalFormatting>
  <conditionalFormatting sqref="Q11:Q21 Q33:Q43">
    <cfRule type="cellIs" dxfId="338" priority="13" stopIfTrue="1" operator="lessThan">
      <formula>0</formula>
    </cfRule>
  </conditionalFormatting>
  <conditionalFormatting sqref="Q22">
    <cfRule type="cellIs" dxfId="337" priority="12" stopIfTrue="1" operator="lessThan">
      <formula>0</formula>
    </cfRule>
  </conditionalFormatting>
  <conditionalFormatting sqref="D46:D65471">
    <cfRule type="cellIs" dxfId="336" priority="9" stopIfTrue="1" operator="equal">
      <formula>0</formula>
    </cfRule>
    <cfRule type="cellIs" dxfId="335" priority="10" stopIfTrue="1" operator="lessThan">
      <formula>0</formula>
    </cfRule>
  </conditionalFormatting>
  <conditionalFormatting sqref="D34:D42 D23:D25 D12:D20 D45 D29:D32 D7:D10">
    <cfRule type="cellIs" dxfId="334" priority="11" stopIfTrue="1" operator="lessThan">
      <formula>0</formula>
    </cfRule>
  </conditionalFormatting>
  <conditionalFormatting sqref="D44">
    <cfRule type="cellIs" dxfId="333" priority="8" stopIfTrue="1" operator="lessThan">
      <formula>0</formula>
    </cfRule>
  </conditionalFormatting>
  <conditionalFormatting sqref="D33">
    <cfRule type="cellIs" dxfId="332" priority="6" stopIfTrue="1" operator="lessThan">
      <formula>0</formula>
    </cfRule>
  </conditionalFormatting>
  <conditionalFormatting sqref="D22">
    <cfRule type="cellIs" dxfId="331" priority="4" stopIfTrue="1" operator="lessThan">
      <formula>0</formula>
    </cfRule>
  </conditionalFormatting>
  <conditionalFormatting sqref="D11">
    <cfRule type="cellIs" dxfId="330" priority="2" stopIfTrue="1" operator="lessThan">
      <formula>0</formula>
    </cfRule>
  </conditionalFormatting>
  <conditionalFormatting sqref="D43">
    <cfRule type="cellIs" dxfId="329" priority="7" stopIfTrue="1" operator="lessThan">
      <formula>0</formula>
    </cfRule>
  </conditionalFormatting>
  <conditionalFormatting sqref="D28">
    <cfRule type="cellIs" dxfId="328" priority="5" stopIfTrue="1" operator="lessThan">
      <formula>0</formula>
    </cfRule>
  </conditionalFormatting>
  <conditionalFormatting sqref="D21">
    <cfRule type="cellIs" dxfId="327" priority="3" stopIfTrue="1" operator="lessThan">
      <formula>0</formula>
    </cfRule>
  </conditionalFormatting>
  <conditionalFormatting sqref="D6">
    <cfRule type="cellIs" dxfId="326" priority="1" stopIfTrue="1" operator="lessThan">
      <formula>0</formula>
    </cfRule>
  </conditionalFormatting>
  <pageMargins left="0.59055118110236227" right="0.59055118110236227" top="0.59055118110236227" bottom="0.59055118110236227" header="0.51181102362204722" footer="0.39370078740157483"/>
  <pageSetup paperSize="9" scale="85" orientation="landscape" r:id="rId1"/>
  <headerFooter alignWithMargins="0"/>
  <colBreaks count="1" manualBreakCount="1">
    <brk id="1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73"/>
  <sheetViews>
    <sheetView showGridLines="0" showRowColHeaders="0" showZeros="0" workbookViewId="0">
      <selection activeCell="B1" sqref="B1"/>
    </sheetView>
  </sheetViews>
  <sheetFormatPr defaultColWidth="9.109375" defaultRowHeight="13.2" outlineLevelCol="1" x14ac:dyDescent="0.25"/>
  <cols>
    <col min="1" max="1" width="2.6640625" style="174" customWidth="1"/>
    <col min="2" max="2" width="64.6640625" style="277" customWidth="1"/>
    <col min="3" max="8" width="13.88671875" style="279" customWidth="1"/>
    <col min="9" max="14" width="12.6640625" style="279" hidden="1" customWidth="1" outlineLevel="1"/>
    <col min="15" max="15" width="2.6640625" style="280" customWidth="1" collapsed="1"/>
    <col min="16" max="16" width="15.5546875" style="845" hidden="1" customWidth="1" outlineLevel="1"/>
    <col min="17" max="17" width="2.6640625" style="584" customWidth="1" collapsed="1"/>
    <col min="18" max="18" width="62.6640625" style="548" hidden="1" customWidth="1" outlineLevel="1"/>
    <col min="19" max="19" width="9.109375" style="280" collapsed="1"/>
    <col min="20" max="16384" width="9.109375" style="280"/>
  </cols>
  <sheetData>
    <row r="1" spans="1:18" s="174" customFormat="1" ht="10.199999999999999" x14ac:dyDescent="0.2">
      <c r="B1" s="264"/>
      <c r="H1" s="719" t="s">
        <v>701</v>
      </c>
      <c r="P1" s="840"/>
      <c r="Q1" s="274"/>
      <c r="R1" s="548"/>
    </row>
    <row r="2" spans="1:18" s="4" customFormat="1" ht="17.399999999999999" x14ac:dyDescent="0.25">
      <c r="A2" s="113"/>
      <c r="B2" s="1324" t="s">
        <v>727</v>
      </c>
      <c r="C2" s="1324"/>
      <c r="D2" s="1324"/>
      <c r="E2" s="1324"/>
      <c r="F2" s="1324"/>
      <c r="G2" s="1324"/>
      <c r="H2" s="1324"/>
      <c r="P2" s="841"/>
      <c r="Q2" s="15"/>
      <c r="R2" s="548"/>
    </row>
    <row r="3" spans="1:18" s="113" customFormat="1" ht="10.8" thickBot="1" x14ac:dyDescent="0.3">
      <c r="P3" s="842"/>
      <c r="Q3" s="243"/>
      <c r="R3" s="548"/>
    </row>
    <row r="4" spans="1:18" s="266" customFormat="1" ht="18" customHeight="1" thickBot="1" x14ac:dyDescent="0.3">
      <c r="A4" s="265"/>
      <c r="B4" s="1317"/>
      <c r="C4" s="1319" t="s">
        <v>647</v>
      </c>
      <c r="D4" s="1320"/>
      <c r="E4" s="1321" t="s">
        <v>648</v>
      </c>
      <c r="F4" s="1321"/>
      <c r="G4" s="1321"/>
      <c r="H4" s="1322" t="s">
        <v>79</v>
      </c>
      <c r="I4" s="512" t="s">
        <v>478</v>
      </c>
      <c r="J4" s="66"/>
      <c r="K4" s="66"/>
      <c r="L4" s="66"/>
      <c r="M4" s="66"/>
      <c r="N4" s="67"/>
      <c r="P4" s="1327" t="s">
        <v>691</v>
      </c>
      <c r="Q4" s="217"/>
      <c r="R4" s="1325" t="s">
        <v>680</v>
      </c>
    </row>
    <row r="5" spans="1:18" s="266" customFormat="1" ht="18" customHeight="1" x14ac:dyDescent="0.25">
      <c r="A5" s="265"/>
      <c r="B5" s="1318"/>
      <c r="C5" s="738" t="s">
        <v>475</v>
      </c>
      <c r="D5" s="739" t="s">
        <v>476</v>
      </c>
      <c r="E5" s="738" t="s">
        <v>475</v>
      </c>
      <c r="F5" s="739" t="s">
        <v>476</v>
      </c>
      <c r="G5" s="741" t="s">
        <v>477</v>
      </c>
      <c r="H5" s="1323"/>
      <c r="I5" s="512" t="s">
        <v>478</v>
      </c>
      <c r="J5" s="66"/>
      <c r="K5" s="66"/>
      <c r="L5" s="66"/>
      <c r="M5" s="66"/>
      <c r="N5" s="67"/>
      <c r="P5" s="1328"/>
      <c r="Q5" s="217"/>
      <c r="R5" s="1326"/>
    </row>
    <row r="6" spans="1:18" s="762" customFormat="1" ht="21" customHeight="1" x14ac:dyDescent="0.25">
      <c r="A6" s="752"/>
      <c r="B6" s="753" t="s">
        <v>283</v>
      </c>
      <c r="C6" s="754">
        <f>C7+C12+C22+C23</f>
        <v>0</v>
      </c>
      <c r="D6" s="755">
        <f t="shared" ref="D6:G6" si="0">D7+D12+D22+D23</f>
        <v>0</v>
      </c>
      <c r="E6" s="756">
        <f t="shared" si="0"/>
        <v>0</v>
      </c>
      <c r="F6" s="855"/>
      <c r="G6" s="757">
        <f t="shared" si="0"/>
        <v>0</v>
      </c>
      <c r="H6" s="758">
        <f t="shared" ref="H6:H23" si="1">SUM(C6:G6)</f>
        <v>0</v>
      </c>
      <c r="I6" s="759"/>
      <c r="J6" s="760"/>
      <c r="K6" s="760"/>
      <c r="L6" s="760"/>
      <c r="M6" s="760"/>
      <c r="N6" s="761"/>
      <c r="P6" s="843"/>
      <c r="R6" s="763"/>
    </row>
    <row r="7" spans="1:18" s="367" customFormat="1" ht="18" customHeight="1" x14ac:dyDescent="0.25">
      <c r="A7" s="510"/>
      <c r="B7" s="60" t="s">
        <v>372</v>
      </c>
      <c r="C7" s="187">
        <f>SUM(C8:C11)</f>
        <v>0</v>
      </c>
      <c r="D7" s="189">
        <f>SUM(D8:D11)</f>
        <v>0</v>
      </c>
      <c r="E7" s="727">
        <f>SUM(E8:E11)</f>
        <v>0</v>
      </c>
      <c r="F7" s="856"/>
      <c r="G7" s="728">
        <f>SUM(G8:G11)</f>
        <v>0</v>
      </c>
      <c r="H7" s="733">
        <f t="shared" si="1"/>
        <v>0</v>
      </c>
      <c r="I7" s="187">
        <f t="shared" ref="I7:N7" si="2">SUM(I8:I11)</f>
        <v>0</v>
      </c>
      <c r="J7" s="188">
        <f t="shared" si="2"/>
        <v>0</v>
      </c>
      <c r="K7" s="188">
        <f t="shared" si="2"/>
        <v>0</v>
      </c>
      <c r="L7" s="188">
        <f t="shared" si="2"/>
        <v>0</v>
      </c>
      <c r="M7" s="188">
        <f t="shared" si="2"/>
        <v>0</v>
      </c>
      <c r="N7" s="189">
        <f t="shared" si="2"/>
        <v>0</v>
      </c>
      <c r="P7" s="844"/>
      <c r="Q7" s="579"/>
      <c r="R7" s="844" t="s">
        <v>373</v>
      </c>
    </row>
    <row r="8" spans="1:18" s="267" customFormat="1" x14ac:dyDescent="0.25">
      <c r="A8" s="210"/>
      <c r="B8" s="331" t="s">
        <v>111</v>
      </c>
      <c r="C8" s="666"/>
      <c r="D8" s="526"/>
      <c r="E8" s="528"/>
      <c r="F8" s="533"/>
      <c r="G8" s="729"/>
      <c r="H8" s="734">
        <f t="shared" si="1"/>
        <v>0</v>
      </c>
      <c r="I8" s="666"/>
      <c r="J8" s="527"/>
      <c r="K8" s="527"/>
      <c r="L8" s="527"/>
      <c r="M8" s="527"/>
      <c r="N8" s="526"/>
      <c r="P8" s="550" t="s">
        <v>112</v>
      </c>
      <c r="Q8" s="273"/>
      <c r="R8" s="550"/>
    </row>
    <row r="9" spans="1:18" s="267" customFormat="1" x14ac:dyDescent="0.25">
      <c r="A9" s="210"/>
      <c r="B9" s="90" t="s">
        <v>113</v>
      </c>
      <c r="C9" s="666"/>
      <c r="D9" s="526"/>
      <c r="E9" s="528"/>
      <c r="F9" s="533"/>
      <c r="G9" s="729"/>
      <c r="H9" s="734">
        <f t="shared" si="1"/>
        <v>0</v>
      </c>
      <c r="I9" s="666"/>
      <c r="J9" s="527"/>
      <c r="K9" s="527"/>
      <c r="L9" s="527"/>
      <c r="M9" s="527"/>
      <c r="N9" s="526"/>
      <c r="P9" s="550" t="s">
        <v>114</v>
      </c>
      <c r="Q9" s="273"/>
      <c r="R9" s="550"/>
    </row>
    <row r="10" spans="1:18" s="267" customFormat="1" x14ac:dyDescent="0.25">
      <c r="A10" s="210"/>
      <c r="B10" s="331" t="s">
        <v>115</v>
      </c>
      <c r="C10" s="666"/>
      <c r="D10" s="526"/>
      <c r="E10" s="528"/>
      <c r="F10" s="533"/>
      <c r="G10" s="729"/>
      <c r="H10" s="734">
        <f t="shared" si="1"/>
        <v>0</v>
      </c>
      <c r="I10" s="666"/>
      <c r="J10" s="527"/>
      <c r="K10" s="527"/>
      <c r="L10" s="527"/>
      <c r="M10" s="527"/>
      <c r="N10" s="526"/>
      <c r="P10" s="550" t="s">
        <v>116</v>
      </c>
      <c r="Q10" s="273"/>
      <c r="R10" s="550"/>
    </row>
    <row r="11" spans="1:18" s="267" customFormat="1" x14ac:dyDescent="0.25">
      <c r="A11" s="210"/>
      <c r="B11" s="331" t="s">
        <v>117</v>
      </c>
      <c r="C11" s="666"/>
      <c r="D11" s="526"/>
      <c r="E11" s="528"/>
      <c r="F11" s="533"/>
      <c r="G11" s="729"/>
      <c r="H11" s="734">
        <f t="shared" si="1"/>
        <v>0</v>
      </c>
      <c r="I11" s="666"/>
      <c r="J11" s="527"/>
      <c r="K11" s="527"/>
      <c r="L11" s="527"/>
      <c r="M11" s="527"/>
      <c r="N11" s="526"/>
      <c r="P11" s="550" t="s">
        <v>118</v>
      </c>
      <c r="Q11" s="273"/>
      <c r="R11" s="550"/>
    </row>
    <row r="12" spans="1:18" s="367" customFormat="1" ht="18" customHeight="1" x14ac:dyDescent="0.25">
      <c r="A12" s="510"/>
      <c r="B12" s="60" t="s">
        <v>374</v>
      </c>
      <c r="C12" s="187">
        <f>SUM(C13,C19)</f>
        <v>0</v>
      </c>
      <c r="D12" s="189">
        <f>SUM(D13,D19)</f>
        <v>0</v>
      </c>
      <c r="E12" s="727">
        <f>SUM(E13,E19)</f>
        <v>0</v>
      </c>
      <c r="F12" s="856"/>
      <c r="G12" s="728">
        <f>SUM(G13,G19)</f>
        <v>0</v>
      </c>
      <c r="H12" s="733">
        <f t="shared" si="1"/>
        <v>0</v>
      </c>
      <c r="I12" s="187">
        <f t="shared" ref="I12:N12" si="3">I13+I19</f>
        <v>0</v>
      </c>
      <c r="J12" s="188">
        <f t="shared" si="3"/>
        <v>0</v>
      </c>
      <c r="K12" s="188">
        <f t="shared" si="3"/>
        <v>0</v>
      </c>
      <c r="L12" s="188">
        <f t="shared" si="3"/>
        <v>0</v>
      </c>
      <c r="M12" s="188">
        <f t="shared" si="3"/>
        <v>0</v>
      </c>
      <c r="N12" s="189">
        <f t="shared" si="3"/>
        <v>0</v>
      </c>
      <c r="P12" s="551"/>
      <c r="Q12" s="579"/>
      <c r="R12" s="551"/>
    </row>
    <row r="13" spans="1:18" s="267" customFormat="1" x14ac:dyDescent="0.25">
      <c r="A13" s="210"/>
      <c r="B13" s="331" t="s">
        <v>375</v>
      </c>
      <c r="C13" s="667">
        <f>SUM(C14:C18)</f>
        <v>0</v>
      </c>
      <c r="D13" s="26">
        <f>SUM(D14:D18)</f>
        <v>0</v>
      </c>
      <c r="E13" s="525">
        <f>SUM(E14:E18)</f>
        <v>0</v>
      </c>
      <c r="F13" s="532"/>
      <c r="G13" s="730">
        <f>SUM(G14:G18)</f>
        <v>0</v>
      </c>
      <c r="H13" s="735">
        <f t="shared" si="1"/>
        <v>0</v>
      </c>
      <c r="I13" s="667">
        <f t="shared" ref="I13:N13" si="4">SUM(I14:I18)</f>
        <v>0</v>
      </c>
      <c r="J13" s="25">
        <f t="shared" si="4"/>
        <v>0</v>
      </c>
      <c r="K13" s="25">
        <f>SUM(K14:K18)</f>
        <v>0</v>
      </c>
      <c r="L13" s="25">
        <f>SUM(L14:L18)</f>
        <v>0</v>
      </c>
      <c r="M13" s="25">
        <f t="shared" si="4"/>
        <v>0</v>
      </c>
      <c r="N13" s="26">
        <f t="shared" si="4"/>
        <v>0</v>
      </c>
      <c r="P13" s="551"/>
      <c r="Q13" s="273"/>
      <c r="R13" s="551"/>
    </row>
    <row r="14" spans="1:18" s="268" customFormat="1" ht="12" x14ac:dyDescent="0.25">
      <c r="A14" s="210"/>
      <c r="B14" s="61" t="s">
        <v>121</v>
      </c>
      <c r="C14" s="91"/>
      <c r="D14" s="34"/>
      <c r="E14" s="32"/>
      <c r="F14" s="380"/>
      <c r="G14" s="731"/>
      <c r="H14" s="736">
        <f t="shared" si="1"/>
        <v>0</v>
      </c>
      <c r="I14" s="91"/>
      <c r="J14" s="33"/>
      <c r="K14" s="33"/>
      <c r="L14" s="33"/>
      <c r="M14" s="33"/>
      <c r="N14" s="34"/>
      <c r="P14" s="552" t="s">
        <v>376</v>
      </c>
      <c r="Q14" s="580"/>
      <c r="R14" s="552" t="s">
        <v>377</v>
      </c>
    </row>
    <row r="15" spans="1:18" s="268" customFormat="1" ht="12" x14ac:dyDescent="0.25">
      <c r="A15" s="210"/>
      <c r="B15" s="61" t="s">
        <v>124</v>
      </c>
      <c r="C15" s="91"/>
      <c r="D15" s="34"/>
      <c r="E15" s="32"/>
      <c r="F15" s="380"/>
      <c r="G15" s="731"/>
      <c r="H15" s="736">
        <f t="shared" si="1"/>
        <v>0</v>
      </c>
      <c r="I15" s="91"/>
      <c r="J15" s="33"/>
      <c r="K15" s="33"/>
      <c r="L15" s="33"/>
      <c r="M15" s="33"/>
      <c r="N15" s="34"/>
      <c r="P15" s="552" t="s">
        <v>125</v>
      </c>
      <c r="Q15" s="580"/>
      <c r="R15" s="552" t="s">
        <v>126</v>
      </c>
    </row>
    <row r="16" spans="1:18" s="269" customFormat="1" ht="11.4" x14ac:dyDescent="0.2">
      <c r="A16" s="232"/>
      <c r="B16" s="61" t="s">
        <v>378</v>
      </c>
      <c r="C16" s="91"/>
      <c r="D16" s="34"/>
      <c r="E16" s="32"/>
      <c r="F16" s="380"/>
      <c r="G16" s="731"/>
      <c r="H16" s="736">
        <f t="shared" si="1"/>
        <v>0</v>
      </c>
      <c r="I16" s="91"/>
      <c r="J16" s="33"/>
      <c r="K16" s="33"/>
      <c r="L16" s="33"/>
      <c r="M16" s="33"/>
      <c r="N16" s="34"/>
      <c r="P16" s="552" t="s">
        <v>379</v>
      </c>
      <c r="Q16" s="581"/>
      <c r="R16" s="552" t="s">
        <v>380</v>
      </c>
    </row>
    <row r="17" spans="1:18" s="268" customFormat="1" ht="12" x14ac:dyDescent="0.25">
      <c r="A17" s="210"/>
      <c r="B17" s="61" t="s">
        <v>148</v>
      </c>
      <c r="C17" s="91"/>
      <c r="D17" s="34"/>
      <c r="E17" s="32"/>
      <c r="F17" s="380"/>
      <c r="G17" s="731"/>
      <c r="H17" s="736">
        <f t="shared" si="1"/>
        <v>0</v>
      </c>
      <c r="I17" s="91"/>
      <c r="J17" s="33"/>
      <c r="K17" s="33"/>
      <c r="L17" s="33"/>
      <c r="M17" s="33"/>
      <c r="N17" s="34"/>
      <c r="P17" s="552" t="s">
        <v>381</v>
      </c>
      <c r="Q17" s="580"/>
      <c r="R17" s="552" t="s">
        <v>381</v>
      </c>
    </row>
    <row r="18" spans="1:18" s="268" customFormat="1" ht="12" x14ac:dyDescent="0.25">
      <c r="A18" s="210"/>
      <c r="B18" s="61" t="s">
        <v>382</v>
      </c>
      <c r="C18" s="91"/>
      <c r="D18" s="34"/>
      <c r="E18" s="32"/>
      <c r="F18" s="380"/>
      <c r="G18" s="731"/>
      <c r="H18" s="736">
        <f t="shared" si="1"/>
        <v>0</v>
      </c>
      <c r="I18" s="91"/>
      <c r="J18" s="33"/>
      <c r="K18" s="33"/>
      <c r="L18" s="33"/>
      <c r="M18" s="33"/>
      <c r="N18" s="34"/>
      <c r="P18" s="552" t="s">
        <v>137</v>
      </c>
      <c r="Q18" s="580"/>
      <c r="R18" s="552" t="s">
        <v>138</v>
      </c>
    </row>
    <row r="19" spans="1:18" s="233" customFormat="1" x14ac:dyDescent="0.25">
      <c r="A19" s="232"/>
      <c r="B19" s="331" t="s">
        <v>383</v>
      </c>
      <c r="C19" s="667">
        <f>SUM(C20:C21)</f>
        <v>0</v>
      </c>
      <c r="D19" s="26">
        <f>SUM(D20:D21)</f>
        <v>0</v>
      </c>
      <c r="E19" s="525">
        <f>SUM(E20:E21)</f>
        <v>0</v>
      </c>
      <c r="F19" s="532"/>
      <c r="G19" s="730">
        <f>SUM(G20:G21)</f>
        <v>0</v>
      </c>
      <c r="H19" s="735">
        <f t="shared" si="1"/>
        <v>0</v>
      </c>
      <c r="I19" s="667">
        <f t="shared" ref="I19:N19" si="5">SUM(I20:I21)</f>
        <v>0</v>
      </c>
      <c r="J19" s="25">
        <f t="shared" si="5"/>
        <v>0</v>
      </c>
      <c r="K19" s="25">
        <f>SUM(K20:K21)</f>
        <v>0</v>
      </c>
      <c r="L19" s="25">
        <f>SUM(L20:L21)</f>
        <v>0</v>
      </c>
      <c r="M19" s="25">
        <f t="shared" si="5"/>
        <v>0</v>
      </c>
      <c r="N19" s="26">
        <f t="shared" si="5"/>
        <v>0</v>
      </c>
      <c r="P19" s="551"/>
      <c r="Q19" s="531"/>
      <c r="R19" s="551"/>
    </row>
    <row r="20" spans="1:18" s="269" customFormat="1" ht="11.4" x14ac:dyDescent="0.2">
      <c r="A20" s="232"/>
      <c r="B20" s="61" t="s">
        <v>384</v>
      </c>
      <c r="C20" s="91"/>
      <c r="D20" s="34"/>
      <c r="E20" s="32"/>
      <c r="F20" s="380"/>
      <c r="G20" s="731"/>
      <c r="H20" s="736">
        <f t="shared" si="1"/>
        <v>0</v>
      </c>
      <c r="I20" s="91"/>
      <c r="J20" s="33"/>
      <c r="K20" s="33"/>
      <c r="L20" s="33"/>
      <c r="M20" s="33"/>
      <c r="N20" s="34"/>
      <c r="P20" s="552" t="s">
        <v>152</v>
      </c>
      <c r="Q20" s="581"/>
      <c r="R20" s="552" t="s">
        <v>153</v>
      </c>
    </row>
    <row r="21" spans="1:18" s="269" customFormat="1" ht="11.4" x14ac:dyDescent="0.2">
      <c r="A21" s="232"/>
      <c r="B21" s="61" t="s">
        <v>154</v>
      </c>
      <c r="C21" s="91"/>
      <c r="D21" s="34"/>
      <c r="E21" s="32"/>
      <c r="F21" s="380"/>
      <c r="G21" s="731"/>
      <c r="H21" s="736">
        <f t="shared" si="1"/>
        <v>0</v>
      </c>
      <c r="I21" s="91"/>
      <c r="J21" s="33"/>
      <c r="K21" s="33"/>
      <c r="L21" s="33"/>
      <c r="M21" s="33"/>
      <c r="N21" s="34"/>
      <c r="P21" s="552" t="s">
        <v>155</v>
      </c>
      <c r="Q21" s="581"/>
      <c r="R21" s="552" t="s">
        <v>156</v>
      </c>
    </row>
    <row r="22" spans="1:18" s="367" customFormat="1" ht="18" customHeight="1" x14ac:dyDescent="0.25">
      <c r="A22" s="510"/>
      <c r="B22" s="60" t="s">
        <v>385</v>
      </c>
      <c r="C22" s="187"/>
      <c r="D22" s="189"/>
      <c r="E22" s="727"/>
      <c r="F22" s="856"/>
      <c r="G22" s="728"/>
      <c r="H22" s="733">
        <f t="shared" si="1"/>
        <v>0</v>
      </c>
      <c r="I22" s="187"/>
      <c r="J22" s="188"/>
      <c r="K22" s="188"/>
      <c r="L22" s="188"/>
      <c r="M22" s="188"/>
      <c r="N22" s="189"/>
      <c r="P22" s="551" t="s">
        <v>158</v>
      </c>
      <c r="Q22" s="579"/>
      <c r="R22" s="551" t="s">
        <v>386</v>
      </c>
    </row>
    <row r="23" spans="1:18" s="367" customFormat="1" ht="18" customHeight="1" x14ac:dyDescent="0.25">
      <c r="A23" s="510"/>
      <c r="B23" s="60" t="s">
        <v>387</v>
      </c>
      <c r="C23" s="187"/>
      <c r="D23" s="189"/>
      <c r="E23" s="727"/>
      <c r="F23" s="856"/>
      <c r="G23" s="728"/>
      <c r="H23" s="733">
        <f t="shared" si="1"/>
        <v>0</v>
      </c>
      <c r="I23" s="187"/>
      <c r="J23" s="188"/>
      <c r="K23" s="188"/>
      <c r="L23" s="188"/>
      <c r="M23" s="188"/>
      <c r="N23" s="189"/>
      <c r="P23" s="551" t="s">
        <v>225</v>
      </c>
      <c r="Q23" s="579"/>
      <c r="R23" s="551" t="s">
        <v>225</v>
      </c>
    </row>
    <row r="24" spans="1:18" s="270" customFormat="1" ht="10.199999999999999" x14ac:dyDescent="0.2">
      <c r="B24" s="746"/>
      <c r="C24" s="747"/>
      <c r="D24" s="256"/>
      <c r="E24" s="254"/>
      <c r="F24" s="857"/>
      <c r="G24" s="748"/>
      <c r="H24" s="749"/>
      <c r="I24" s="750"/>
      <c r="J24" s="255"/>
      <c r="K24" s="255"/>
      <c r="L24" s="255"/>
      <c r="M24" s="255"/>
      <c r="N24" s="522"/>
      <c r="P24" s="751"/>
      <c r="R24" s="751"/>
    </row>
    <row r="25" spans="1:18" s="762" customFormat="1" ht="21" customHeight="1" x14ac:dyDescent="0.25">
      <c r="A25" s="752"/>
      <c r="B25" s="753" t="s">
        <v>337</v>
      </c>
      <c r="C25" s="754">
        <f>C26+C31+C41+C42</f>
        <v>0</v>
      </c>
      <c r="D25" s="755">
        <f t="shared" ref="D25:E25" si="6">D26+D31+D41+D42</f>
        <v>0</v>
      </c>
      <c r="E25" s="756">
        <f t="shared" si="6"/>
        <v>0</v>
      </c>
      <c r="F25" s="855"/>
      <c r="G25" s="757">
        <f t="shared" ref="G25" si="7">G26+G31+G41+G42</f>
        <v>0</v>
      </c>
      <c r="H25" s="758">
        <f t="shared" ref="H25:H42" si="8">SUM(C25:G25)</f>
        <v>0</v>
      </c>
      <c r="I25" s="759"/>
      <c r="J25" s="760"/>
      <c r="K25" s="760"/>
      <c r="L25" s="760"/>
      <c r="M25" s="760"/>
      <c r="N25" s="761"/>
      <c r="P25" s="843"/>
      <c r="R25" s="763"/>
    </row>
    <row r="26" spans="1:18" s="367" customFormat="1" ht="18" customHeight="1" x14ac:dyDescent="0.25">
      <c r="A26" s="510"/>
      <c r="B26" s="60" t="s">
        <v>390</v>
      </c>
      <c r="C26" s="187">
        <f>SUM(C27:C30)</f>
        <v>0</v>
      </c>
      <c r="D26" s="189">
        <f>SUM(D27:D30)</f>
        <v>0</v>
      </c>
      <c r="E26" s="727">
        <f>SUM(E27:E30)</f>
        <v>0</v>
      </c>
      <c r="F26" s="856"/>
      <c r="G26" s="728">
        <f>SUM(G27:G30)</f>
        <v>0</v>
      </c>
      <c r="H26" s="733">
        <f t="shared" si="8"/>
        <v>0</v>
      </c>
      <c r="I26" s="187">
        <f t="shared" ref="I26:N26" si="9">SUM(I27:I30)</f>
        <v>0</v>
      </c>
      <c r="J26" s="188">
        <f t="shared" si="9"/>
        <v>0</v>
      </c>
      <c r="K26" s="188">
        <f t="shared" si="9"/>
        <v>0</v>
      </c>
      <c r="L26" s="188">
        <f t="shared" si="9"/>
        <v>0</v>
      </c>
      <c r="M26" s="188">
        <f t="shared" si="9"/>
        <v>0</v>
      </c>
      <c r="N26" s="189">
        <f t="shared" si="9"/>
        <v>0</v>
      </c>
      <c r="P26" s="844"/>
      <c r="Q26" s="579"/>
      <c r="R26" s="742" t="s">
        <v>373</v>
      </c>
    </row>
    <row r="27" spans="1:18" s="267" customFormat="1" x14ac:dyDescent="0.25">
      <c r="A27" s="210"/>
      <c r="B27" s="331" t="s">
        <v>111</v>
      </c>
      <c r="C27" s="666"/>
      <c r="D27" s="526"/>
      <c r="E27" s="528"/>
      <c r="F27" s="533"/>
      <c r="G27" s="729"/>
      <c r="H27" s="734">
        <f t="shared" si="8"/>
        <v>0</v>
      </c>
      <c r="I27" s="666"/>
      <c r="J27" s="527"/>
      <c r="K27" s="527"/>
      <c r="L27" s="527"/>
      <c r="M27" s="527"/>
      <c r="N27" s="526"/>
      <c r="P27" s="550" t="s">
        <v>112</v>
      </c>
      <c r="Q27" s="273"/>
      <c r="R27" s="550"/>
    </row>
    <row r="28" spans="1:18" s="267" customFormat="1" x14ac:dyDescent="0.25">
      <c r="A28" s="210"/>
      <c r="B28" s="90" t="s">
        <v>113</v>
      </c>
      <c r="C28" s="666"/>
      <c r="D28" s="526"/>
      <c r="E28" s="528"/>
      <c r="F28" s="533"/>
      <c r="G28" s="729"/>
      <c r="H28" s="734">
        <f t="shared" si="8"/>
        <v>0</v>
      </c>
      <c r="I28" s="666"/>
      <c r="J28" s="527"/>
      <c r="K28" s="527"/>
      <c r="L28" s="527"/>
      <c r="M28" s="527"/>
      <c r="N28" s="526"/>
      <c r="P28" s="550" t="s">
        <v>114</v>
      </c>
      <c r="Q28" s="273"/>
      <c r="R28" s="550"/>
    </row>
    <row r="29" spans="1:18" s="267" customFormat="1" x14ac:dyDescent="0.25">
      <c r="A29" s="210"/>
      <c r="B29" s="331" t="s">
        <v>115</v>
      </c>
      <c r="C29" s="666"/>
      <c r="D29" s="526"/>
      <c r="E29" s="528"/>
      <c r="F29" s="533"/>
      <c r="G29" s="729"/>
      <c r="H29" s="734">
        <f t="shared" si="8"/>
        <v>0</v>
      </c>
      <c r="I29" s="666"/>
      <c r="J29" s="527"/>
      <c r="K29" s="527"/>
      <c r="L29" s="527"/>
      <c r="M29" s="527"/>
      <c r="N29" s="526"/>
      <c r="P29" s="550" t="s">
        <v>116</v>
      </c>
      <c r="Q29" s="273"/>
      <c r="R29" s="550"/>
    </row>
    <row r="30" spans="1:18" s="267" customFormat="1" x14ac:dyDescent="0.25">
      <c r="A30" s="210"/>
      <c r="B30" s="331" t="s">
        <v>117</v>
      </c>
      <c r="C30" s="666"/>
      <c r="D30" s="526"/>
      <c r="E30" s="528"/>
      <c r="F30" s="533"/>
      <c r="G30" s="729"/>
      <c r="H30" s="734">
        <f t="shared" si="8"/>
        <v>0</v>
      </c>
      <c r="I30" s="666"/>
      <c r="J30" s="527"/>
      <c r="K30" s="527"/>
      <c r="L30" s="527"/>
      <c r="M30" s="527"/>
      <c r="N30" s="526"/>
      <c r="P30" s="550" t="s">
        <v>118</v>
      </c>
      <c r="Q30" s="273"/>
      <c r="R30" s="550"/>
    </row>
    <row r="31" spans="1:18" s="367" customFormat="1" ht="18" customHeight="1" x14ac:dyDescent="0.25">
      <c r="A31" s="510"/>
      <c r="B31" s="60" t="s">
        <v>391</v>
      </c>
      <c r="C31" s="187">
        <f>C32+C38</f>
        <v>0</v>
      </c>
      <c r="D31" s="189">
        <f>D32+D38</f>
        <v>0</v>
      </c>
      <c r="E31" s="727">
        <f>E32+E38</f>
        <v>0</v>
      </c>
      <c r="F31" s="856"/>
      <c r="G31" s="728">
        <f>G32+G38</f>
        <v>0</v>
      </c>
      <c r="H31" s="733">
        <f t="shared" si="8"/>
        <v>0</v>
      </c>
      <c r="I31" s="187">
        <f t="shared" ref="I31:N31" si="10">I32+I38</f>
        <v>0</v>
      </c>
      <c r="J31" s="188">
        <f t="shared" si="10"/>
        <v>0</v>
      </c>
      <c r="K31" s="188">
        <f t="shared" si="10"/>
        <v>0</v>
      </c>
      <c r="L31" s="188">
        <f t="shared" si="10"/>
        <v>0</v>
      </c>
      <c r="M31" s="188">
        <f t="shared" si="10"/>
        <v>0</v>
      </c>
      <c r="N31" s="189">
        <f t="shared" si="10"/>
        <v>0</v>
      </c>
      <c r="P31" s="551"/>
      <c r="Q31" s="579"/>
      <c r="R31" s="551"/>
    </row>
    <row r="32" spans="1:18" s="267" customFormat="1" x14ac:dyDescent="0.25">
      <c r="A32" s="210"/>
      <c r="B32" s="331" t="s">
        <v>375</v>
      </c>
      <c r="C32" s="667">
        <f>SUM(C33:C37)</f>
        <v>0</v>
      </c>
      <c r="D32" s="26">
        <f>SUM(D33:D37)</f>
        <v>0</v>
      </c>
      <c r="E32" s="525">
        <f>SUM(E33:E37)</f>
        <v>0</v>
      </c>
      <c r="F32" s="532"/>
      <c r="G32" s="730">
        <f>SUM(G33:G37)</f>
        <v>0</v>
      </c>
      <c r="H32" s="735">
        <f t="shared" si="8"/>
        <v>0</v>
      </c>
      <c r="I32" s="667">
        <f t="shared" ref="I32:N32" si="11">SUM(I33:I37)</f>
        <v>0</v>
      </c>
      <c r="J32" s="25">
        <f t="shared" si="11"/>
        <v>0</v>
      </c>
      <c r="K32" s="25">
        <f>SUM(K33:K37)</f>
        <v>0</v>
      </c>
      <c r="L32" s="25">
        <f>SUM(L33:L37)</f>
        <v>0</v>
      </c>
      <c r="M32" s="25">
        <f t="shared" si="11"/>
        <v>0</v>
      </c>
      <c r="N32" s="26">
        <f t="shared" si="11"/>
        <v>0</v>
      </c>
      <c r="P32" s="551"/>
      <c r="Q32" s="273"/>
      <c r="R32" s="551"/>
    </row>
    <row r="33" spans="1:18" s="268" customFormat="1" ht="12" x14ac:dyDescent="0.25">
      <c r="A33" s="210"/>
      <c r="B33" s="61" t="s">
        <v>121</v>
      </c>
      <c r="C33" s="91"/>
      <c r="D33" s="34"/>
      <c r="E33" s="32"/>
      <c r="F33" s="380"/>
      <c r="G33" s="731"/>
      <c r="H33" s="736">
        <f t="shared" si="8"/>
        <v>0</v>
      </c>
      <c r="I33" s="91"/>
      <c r="J33" s="33"/>
      <c r="K33" s="33"/>
      <c r="L33" s="33"/>
      <c r="M33" s="33"/>
      <c r="N33" s="34"/>
      <c r="P33" s="552" t="s">
        <v>376</v>
      </c>
      <c r="Q33" s="580"/>
      <c r="R33" s="552" t="s">
        <v>377</v>
      </c>
    </row>
    <row r="34" spans="1:18" s="268" customFormat="1" ht="12" x14ac:dyDescent="0.25">
      <c r="A34" s="210"/>
      <c r="B34" s="61" t="s">
        <v>124</v>
      </c>
      <c r="C34" s="91"/>
      <c r="D34" s="34"/>
      <c r="E34" s="32"/>
      <c r="F34" s="380"/>
      <c r="G34" s="731"/>
      <c r="H34" s="736">
        <f t="shared" si="8"/>
        <v>0</v>
      </c>
      <c r="I34" s="91"/>
      <c r="J34" s="33"/>
      <c r="K34" s="33"/>
      <c r="L34" s="33"/>
      <c r="M34" s="33"/>
      <c r="N34" s="34"/>
      <c r="P34" s="552" t="s">
        <v>125</v>
      </c>
      <c r="Q34" s="580"/>
      <c r="R34" s="552" t="s">
        <v>126</v>
      </c>
    </row>
    <row r="35" spans="1:18" s="269" customFormat="1" ht="11.4" x14ac:dyDescent="0.2">
      <c r="A35" s="232"/>
      <c r="B35" s="61" t="s">
        <v>378</v>
      </c>
      <c r="C35" s="91"/>
      <c r="D35" s="34"/>
      <c r="E35" s="32"/>
      <c r="F35" s="380"/>
      <c r="G35" s="731"/>
      <c r="H35" s="736">
        <f t="shared" si="8"/>
        <v>0</v>
      </c>
      <c r="I35" s="91"/>
      <c r="J35" s="33"/>
      <c r="K35" s="33"/>
      <c r="L35" s="33"/>
      <c r="M35" s="33"/>
      <c r="N35" s="34"/>
      <c r="P35" s="552" t="s">
        <v>379</v>
      </c>
      <c r="Q35" s="581"/>
      <c r="R35" s="552" t="s">
        <v>380</v>
      </c>
    </row>
    <row r="36" spans="1:18" s="268" customFormat="1" ht="12" x14ac:dyDescent="0.25">
      <c r="A36" s="210"/>
      <c r="B36" s="61" t="s">
        <v>148</v>
      </c>
      <c r="C36" s="91"/>
      <c r="D36" s="34"/>
      <c r="E36" s="32"/>
      <c r="F36" s="380"/>
      <c r="G36" s="731"/>
      <c r="H36" s="736">
        <f t="shared" si="8"/>
        <v>0</v>
      </c>
      <c r="I36" s="91"/>
      <c r="J36" s="33"/>
      <c r="K36" s="33"/>
      <c r="L36" s="33"/>
      <c r="M36" s="33"/>
      <c r="N36" s="34"/>
      <c r="P36" s="552" t="s">
        <v>381</v>
      </c>
      <c r="Q36" s="580"/>
      <c r="R36" s="552" t="s">
        <v>381</v>
      </c>
    </row>
    <row r="37" spans="1:18" s="268" customFormat="1" ht="12" x14ac:dyDescent="0.25">
      <c r="A37" s="210"/>
      <c r="B37" s="61" t="s">
        <v>382</v>
      </c>
      <c r="C37" s="91"/>
      <c r="D37" s="34"/>
      <c r="E37" s="32"/>
      <c r="F37" s="380"/>
      <c r="G37" s="731"/>
      <c r="H37" s="736">
        <f t="shared" si="8"/>
        <v>0</v>
      </c>
      <c r="I37" s="91"/>
      <c r="J37" s="33"/>
      <c r="K37" s="33"/>
      <c r="L37" s="33"/>
      <c r="M37" s="33"/>
      <c r="N37" s="34"/>
      <c r="P37" s="552" t="s">
        <v>137</v>
      </c>
      <c r="Q37" s="580"/>
      <c r="R37" s="552" t="s">
        <v>138</v>
      </c>
    </row>
    <row r="38" spans="1:18" s="233" customFormat="1" x14ac:dyDescent="0.25">
      <c r="A38" s="232"/>
      <c r="B38" s="331" t="s">
        <v>383</v>
      </c>
      <c r="C38" s="667">
        <f>SUM(C39:C40)</f>
        <v>0</v>
      </c>
      <c r="D38" s="26">
        <f>SUM(D39:D40)</f>
        <v>0</v>
      </c>
      <c r="E38" s="525">
        <f>SUM(E39:E40)</f>
        <v>0</v>
      </c>
      <c r="F38" s="532"/>
      <c r="G38" s="730">
        <f>SUM(G39:G40)</f>
        <v>0</v>
      </c>
      <c r="H38" s="735">
        <f t="shared" si="8"/>
        <v>0</v>
      </c>
      <c r="I38" s="667">
        <f t="shared" ref="I38:N38" si="12">SUM(I39:I40)</f>
        <v>0</v>
      </c>
      <c r="J38" s="25">
        <f t="shared" si="12"/>
        <v>0</v>
      </c>
      <c r="K38" s="25">
        <f>SUM(K39:K40)</f>
        <v>0</v>
      </c>
      <c r="L38" s="25">
        <f>SUM(L39:L40)</f>
        <v>0</v>
      </c>
      <c r="M38" s="25">
        <f t="shared" si="12"/>
        <v>0</v>
      </c>
      <c r="N38" s="26">
        <f t="shared" si="12"/>
        <v>0</v>
      </c>
      <c r="P38" s="551"/>
      <c r="Q38" s="531"/>
      <c r="R38" s="551"/>
    </row>
    <row r="39" spans="1:18" s="269" customFormat="1" ht="11.4" x14ac:dyDescent="0.2">
      <c r="A39" s="232"/>
      <c r="B39" s="61" t="s">
        <v>384</v>
      </c>
      <c r="C39" s="91"/>
      <c r="D39" s="34"/>
      <c r="E39" s="32"/>
      <c r="F39" s="380"/>
      <c r="G39" s="731"/>
      <c r="H39" s="736">
        <f t="shared" si="8"/>
        <v>0</v>
      </c>
      <c r="I39" s="91"/>
      <c r="J39" s="33"/>
      <c r="K39" s="33"/>
      <c r="L39" s="33"/>
      <c r="M39" s="33"/>
      <c r="N39" s="34"/>
      <c r="P39" s="552" t="s">
        <v>152</v>
      </c>
      <c r="Q39" s="581"/>
      <c r="R39" s="552" t="s">
        <v>153</v>
      </c>
    </row>
    <row r="40" spans="1:18" s="269" customFormat="1" ht="11.4" x14ac:dyDescent="0.2">
      <c r="A40" s="232"/>
      <c r="B40" s="61" t="s">
        <v>154</v>
      </c>
      <c r="C40" s="91"/>
      <c r="D40" s="34"/>
      <c r="E40" s="32"/>
      <c r="F40" s="380"/>
      <c r="G40" s="731"/>
      <c r="H40" s="736">
        <f t="shared" si="8"/>
        <v>0</v>
      </c>
      <c r="I40" s="91"/>
      <c r="J40" s="33"/>
      <c r="K40" s="33"/>
      <c r="L40" s="33"/>
      <c r="M40" s="33"/>
      <c r="N40" s="34"/>
      <c r="P40" s="552" t="s">
        <v>155</v>
      </c>
      <c r="Q40" s="581"/>
      <c r="R40" s="552" t="s">
        <v>156</v>
      </c>
    </row>
    <row r="41" spans="1:18" s="367" customFormat="1" ht="18" customHeight="1" x14ac:dyDescent="0.25">
      <c r="A41" s="510"/>
      <c r="B41" s="60" t="s">
        <v>392</v>
      </c>
      <c r="C41" s="187"/>
      <c r="D41" s="189"/>
      <c r="E41" s="727"/>
      <c r="F41" s="856"/>
      <c r="G41" s="728"/>
      <c r="H41" s="733">
        <f t="shared" si="8"/>
        <v>0</v>
      </c>
      <c r="I41" s="187"/>
      <c r="J41" s="188"/>
      <c r="K41" s="188"/>
      <c r="L41" s="188"/>
      <c r="M41" s="188"/>
      <c r="N41" s="189"/>
      <c r="P41" s="551" t="s">
        <v>158</v>
      </c>
      <c r="Q41" s="579"/>
      <c r="R41" s="551" t="s">
        <v>386</v>
      </c>
    </row>
    <row r="42" spans="1:18" s="367" customFormat="1" ht="18" customHeight="1" x14ac:dyDescent="0.25">
      <c r="A42" s="510"/>
      <c r="B42" s="60" t="s">
        <v>393</v>
      </c>
      <c r="C42" s="187"/>
      <c r="D42" s="189"/>
      <c r="E42" s="727"/>
      <c r="F42" s="856"/>
      <c r="G42" s="728"/>
      <c r="H42" s="733">
        <f t="shared" si="8"/>
        <v>0</v>
      </c>
      <c r="I42" s="187"/>
      <c r="J42" s="188"/>
      <c r="K42" s="188"/>
      <c r="L42" s="188"/>
      <c r="M42" s="188"/>
      <c r="N42" s="189"/>
      <c r="P42" s="751" t="s">
        <v>394</v>
      </c>
      <c r="Q42" s="579"/>
      <c r="R42" s="551" t="s">
        <v>395</v>
      </c>
    </row>
    <row r="43" spans="1:18" s="210" customFormat="1" ht="10.8" thickBot="1" x14ac:dyDescent="0.25">
      <c r="B43" s="470"/>
      <c r="C43" s="668"/>
      <c r="D43" s="383"/>
      <c r="E43" s="381"/>
      <c r="F43" s="530"/>
      <c r="G43" s="732"/>
      <c r="H43" s="737"/>
      <c r="I43" s="668"/>
      <c r="J43" s="382"/>
      <c r="K43" s="382"/>
      <c r="L43" s="382"/>
      <c r="M43" s="382"/>
      <c r="N43" s="383"/>
      <c r="P43" s="577"/>
      <c r="Q43" s="270"/>
      <c r="R43" s="577"/>
    </row>
    <row r="44" spans="1:18" s="174" customFormat="1" ht="10.199999999999999" x14ac:dyDescent="0.2">
      <c r="B44" s="264"/>
      <c r="P44" s="840"/>
      <c r="Q44" s="274"/>
      <c r="R44" s="548"/>
    </row>
    <row r="45" spans="1:18" x14ac:dyDescent="0.25">
      <c r="C45" s="278"/>
      <c r="D45" s="278"/>
      <c r="E45" s="278"/>
      <c r="F45" s="278"/>
      <c r="G45" s="278"/>
      <c r="H45" s="278"/>
    </row>
    <row r="46" spans="1:18" x14ac:dyDescent="0.25">
      <c r="C46" s="278"/>
      <c r="D46" s="278"/>
      <c r="E46" s="278"/>
      <c r="F46" s="278"/>
      <c r="G46" s="278"/>
      <c r="H46" s="278"/>
    </row>
    <row r="47" spans="1:18" x14ac:dyDescent="0.25">
      <c r="C47" s="278"/>
      <c r="D47" s="278"/>
      <c r="E47" s="278"/>
      <c r="F47" s="278"/>
      <c r="G47" s="278"/>
      <c r="H47" s="278"/>
    </row>
    <row r="48" spans="1:18" x14ac:dyDescent="0.25">
      <c r="C48" s="278"/>
      <c r="D48" s="278"/>
      <c r="E48" s="278"/>
      <c r="F48" s="278"/>
      <c r="G48" s="278"/>
      <c r="H48" s="278"/>
    </row>
    <row r="49" spans="3:8" x14ac:dyDescent="0.25">
      <c r="C49" s="278"/>
      <c r="D49" s="278"/>
      <c r="E49" s="278"/>
      <c r="F49" s="278"/>
      <c r="G49" s="278"/>
      <c r="H49" s="278"/>
    </row>
    <row r="50" spans="3:8" x14ac:dyDescent="0.25">
      <c r="C50" s="278"/>
      <c r="D50" s="278"/>
      <c r="E50" s="278"/>
      <c r="F50" s="278"/>
      <c r="G50" s="278"/>
      <c r="H50" s="278"/>
    </row>
    <row r="51" spans="3:8" x14ac:dyDescent="0.25">
      <c r="C51" s="278"/>
      <c r="D51" s="278"/>
      <c r="E51" s="278"/>
      <c r="F51" s="278"/>
      <c r="G51" s="278"/>
      <c r="H51" s="278"/>
    </row>
    <row r="52" spans="3:8" x14ac:dyDescent="0.25">
      <c r="C52" s="278"/>
      <c r="D52" s="278"/>
      <c r="E52" s="278"/>
      <c r="F52" s="278"/>
      <c r="G52" s="278"/>
      <c r="H52" s="278"/>
    </row>
    <row r="53" spans="3:8" x14ac:dyDescent="0.25">
      <c r="C53" s="278"/>
      <c r="D53" s="278"/>
      <c r="E53" s="278"/>
      <c r="F53" s="278"/>
      <c r="G53" s="278"/>
      <c r="H53" s="278"/>
    </row>
    <row r="54" spans="3:8" x14ac:dyDescent="0.25">
      <c r="C54" s="278"/>
      <c r="D54" s="278"/>
      <c r="E54" s="278"/>
      <c r="F54" s="278"/>
      <c r="G54" s="278"/>
      <c r="H54" s="278"/>
    </row>
    <row r="55" spans="3:8" x14ac:dyDescent="0.25">
      <c r="C55" s="278"/>
      <c r="D55" s="278"/>
      <c r="E55" s="278"/>
      <c r="F55" s="278"/>
      <c r="G55" s="278"/>
      <c r="H55" s="278"/>
    </row>
    <row r="56" spans="3:8" x14ac:dyDescent="0.25">
      <c r="C56" s="278"/>
      <c r="D56" s="278"/>
      <c r="E56" s="278"/>
      <c r="F56" s="278"/>
      <c r="G56" s="278"/>
      <c r="H56" s="278"/>
    </row>
    <row r="57" spans="3:8" x14ac:dyDescent="0.25">
      <c r="C57" s="278"/>
      <c r="D57" s="278"/>
      <c r="E57" s="278"/>
      <c r="F57" s="278"/>
      <c r="G57" s="278"/>
      <c r="H57" s="278"/>
    </row>
    <row r="58" spans="3:8" x14ac:dyDescent="0.25">
      <c r="C58" s="278"/>
      <c r="D58" s="278"/>
      <c r="E58" s="278"/>
      <c r="F58" s="278"/>
      <c r="G58" s="278"/>
      <c r="H58" s="278"/>
    </row>
    <row r="59" spans="3:8" x14ac:dyDescent="0.25">
      <c r="C59" s="278"/>
      <c r="D59" s="278"/>
      <c r="E59" s="278"/>
      <c r="F59" s="278"/>
      <c r="G59" s="278"/>
      <c r="H59" s="278"/>
    </row>
    <row r="60" spans="3:8" x14ac:dyDescent="0.25">
      <c r="C60" s="278"/>
      <c r="D60" s="278"/>
      <c r="E60" s="278"/>
      <c r="F60" s="278"/>
      <c r="G60" s="278"/>
      <c r="H60" s="278"/>
    </row>
    <row r="61" spans="3:8" x14ac:dyDescent="0.25">
      <c r="C61" s="278"/>
      <c r="D61" s="278"/>
      <c r="E61" s="278"/>
      <c r="F61" s="278"/>
      <c r="G61" s="278"/>
      <c r="H61" s="278"/>
    </row>
    <row r="62" spans="3:8" x14ac:dyDescent="0.25">
      <c r="C62" s="278"/>
      <c r="D62" s="278"/>
      <c r="E62" s="278"/>
      <c r="F62" s="278"/>
      <c r="G62" s="278"/>
      <c r="H62" s="278"/>
    </row>
    <row r="63" spans="3:8" x14ac:dyDescent="0.25">
      <c r="C63" s="278"/>
      <c r="D63" s="278"/>
      <c r="E63" s="278"/>
      <c r="F63" s="278"/>
      <c r="G63" s="278"/>
      <c r="H63" s="278"/>
    </row>
    <row r="64" spans="3:8" x14ac:dyDescent="0.25">
      <c r="C64" s="278"/>
      <c r="D64" s="278"/>
      <c r="E64" s="278"/>
      <c r="F64" s="278"/>
      <c r="G64" s="278"/>
      <c r="H64" s="278"/>
    </row>
    <row r="65" spans="3:8" x14ac:dyDescent="0.25">
      <c r="C65" s="278"/>
      <c r="D65" s="278"/>
      <c r="E65" s="278"/>
      <c r="F65" s="278"/>
      <c r="G65" s="278"/>
      <c r="H65" s="278"/>
    </row>
    <row r="66" spans="3:8" x14ac:dyDescent="0.25">
      <c r="C66" s="278"/>
      <c r="D66" s="278"/>
      <c r="E66" s="278"/>
      <c r="F66" s="278"/>
      <c r="G66" s="278"/>
      <c r="H66" s="278"/>
    </row>
    <row r="67" spans="3:8" x14ac:dyDescent="0.25">
      <c r="C67" s="278"/>
      <c r="D67" s="278"/>
      <c r="E67" s="278"/>
      <c r="F67" s="278"/>
      <c r="G67" s="278"/>
      <c r="H67" s="278"/>
    </row>
    <row r="68" spans="3:8" x14ac:dyDescent="0.25">
      <c r="C68" s="278"/>
      <c r="D68" s="278"/>
      <c r="E68" s="278"/>
      <c r="F68" s="278"/>
      <c r="G68" s="278"/>
      <c r="H68" s="278"/>
    </row>
    <row r="69" spans="3:8" x14ac:dyDescent="0.25">
      <c r="C69" s="278"/>
      <c r="D69" s="278"/>
      <c r="E69" s="278"/>
      <c r="F69" s="278"/>
      <c r="G69" s="278"/>
      <c r="H69" s="278"/>
    </row>
    <row r="70" spans="3:8" x14ac:dyDescent="0.25">
      <c r="C70" s="278"/>
      <c r="D70" s="278"/>
      <c r="E70" s="278"/>
      <c r="F70" s="278"/>
      <c r="G70" s="278"/>
      <c r="H70" s="278"/>
    </row>
    <row r="71" spans="3:8" x14ac:dyDescent="0.25">
      <c r="C71" s="278"/>
      <c r="D71" s="278"/>
      <c r="E71" s="278"/>
      <c r="F71" s="278"/>
      <c r="G71" s="278"/>
      <c r="H71" s="278"/>
    </row>
    <row r="72" spans="3:8" x14ac:dyDescent="0.25">
      <c r="C72" s="278"/>
      <c r="D72" s="278"/>
      <c r="E72" s="278"/>
      <c r="F72" s="278"/>
      <c r="G72" s="278"/>
      <c r="H72" s="278"/>
    </row>
    <row r="73" spans="3:8" x14ac:dyDescent="0.25">
      <c r="C73" s="278"/>
      <c r="D73" s="278"/>
      <c r="E73" s="278"/>
      <c r="F73" s="278"/>
      <c r="G73" s="278"/>
      <c r="H73" s="278"/>
    </row>
  </sheetData>
  <mergeCells count="7">
    <mergeCell ref="R4:R5"/>
    <mergeCell ref="B2:H2"/>
    <mergeCell ref="B4:B5"/>
    <mergeCell ref="C4:D4"/>
    <mergeCell ref="E4:G4"/>
    <mergeCell ref="H4:H5"/>
    <mergeCell ref="P4:P5"/>
  </mergeCells>
  <conditionalFormatting sqref="C44:C65469 E44:N65469">
    <cfRule type="cellIs" dxfId="325" priority="28" stopIfTrue="1" operator="equal">
      <formula>0</formula>
    </cfRule>
    <cfRule type="cellIs" dxfId="324" priority="29" stopIfTrue="1" operator="lessThan">
      <formula>0</formula>
    </cfRule>
  </conditionalFormatting>
  <conditionalFormatting sqref="C8:C11 C27:C30 C43 C13:C21 C24 C32:C40 E32:G40 E24:N24 E13:N21 E43:N43 E27:N30 E8:N11">
    <cfRule type="cellIs" dxfId="323" priority="30" stopIfTrue="1" operator="lessThan">
      <formula>0</formula>
    </cfRule>
  </conditionalFormatting>
  <conditionalFormatting sqref="H32:J40 M32:N40">
    <cfRule type="cellIs" dxfId="322" priority="27" stopIfTrue="1" operator="lessThan">
      <formula>0</formula>
    </cfRule>
  </conditionalFormatting>
  <conditionalFormatting sqref="L32:L40">
    <cfRule type="cellIs" dxfId="321" priority="26" stopIfTrue="1" operator="lessThan">
      <formula>0</formula>
    </cfRule>
  </conditionalFormatting>
  <conditionalFormatting sqref="K32:K40">
    <cfRule type="cellIs" dxfId="320" priority="25" stopIfTrue="1" operator="lessThan">
      <formula>0</formula>
    </cfRule>
  </conditionalFormatting>
  <conditionalFormatting sqref="C42 E42:N42">
    <cfRule type="cellIs" dxfId="319" priority="24" stopIfTrue="1" operator="lessThan">
      <formula>0</formula>
    </cfRule>
  </conditionalFormatting>
  <conditionalFormatting sqref="C31 E31:N31">
    <cfRule type="cellIs" dxfId="318" priority="22" stopIfTrue="1" operator="lessThan">
      <formula>0</formula>
    </cfRule>
  </conditionalFormatting>
  <conditionalFormatting sqref="C23 E23:N23">
    <cfRule type="cellIs" dxfId="317" priority="20" stopIfTrue="1" operator="lessThan">
      <formula>0</formula>
    </cfRule>
  </conditionalFormatting>
  <conditionalFormatting sqref="C12 E12:N12">
    <cfRule type="cellIs" dxfId="316" priority="18" stopIfTrue="1" operator="lessThan">
      <formula>0</formula>
    </cfRule>
  </conditionalFormatting>
  <conditionalFormatting sqref="C41 E41:N41">
    <cfRule type="cellIs" dxfId="315" priority="23" stopIfTrue="1" operator="lessThan">
      <formula>0</formula>
    </cfRule>
  </conditionalFormatting>
  <conditionalFormatting sqref="C26 E26:N26">
    <cfRule type="cellIs" dxfId="314" priority="21" stopIfTrue="1" operator="lessThan">
      <formula>0</formula>
    </cfRule>
  </conditionalFormatting>
  <conditionalFormatting sqref="C22 E22:N22">
    <cfRule type="cellIs" dxfId="313" priority="19" stopIfTrue="1" operator="lessThan">
      <formula>0</formula>
    </cfRule>
  </conditionalFormatting>
  <conditionalFormatting sqref="C7 E7:N7">
    <cfRule type="cellIs" dxfId="312" priority="17" stopIfTrue="1" operator="lessThan">
      <formula>0</formula>
    </cfRule>
  </conditionalFormatting>
  <conditionalFormatting sqref="P12:P22 P31:P41">
    <cfRule type="cellIs" dxfId="311" priority="16" stopIfTrue="1" operator="lessThan">
      <formula>0</formula>
    </cfRule>
  </conditionalFormatting>
  <conditionalFormatting sqref="P23">
    <cfRule type="cellIs" dxfId="310" priority="15" stopIfTrue="1" operator="lessThan">
      <formula>0</formula>
    </cfRule>
  </conditionalFormatting>
  <conditionalFormatting sqref="P43">
    <cfRule type="cellIs" dxfId="309" priority="14" stopIfTrue="1" operator="lessThan">
      <formula>0</formula>
    </cfRule>
  </conditionalFormatting>
  <conditionalFormatting sqref="R12:R22 R31:R41">
    <cfRule type="cellIs" dxfId="308" priority="13" stopIfTrue="1" operator="lessThan">
      <formula>0</formula>
    </cfRule>
  </conditionalFormatting>
  <conditionalFormatting sqref="R23">
    <cfRule type="cellIs" dxfId="307" priority="12" stopIfTrue="1" operator="lessThan">
      <formula>0</formula>
    </cfRule>
  </conditionalFormatting>
  <conditionalFormatting sqref="D44:D65469">
    <cfRule type="cellIs" dxfId="306" priority="9" stopIfTrue="1" operator="equal">
      <formula>0</formula>
    </cfRule>
    <cfRule type="cellIs" dxfId="305" priority="10" stopIfTrue="1" operator="lessThan">
      <formula>0</formula>
    </cfRule>
  </conditionalFormatting>
  <conditionalFormatting sqref="D32:D40 D24 D13:D21 D43 D27:D30 D8:D11">
    <cfRule type="cellIs" dxfId="304" priority="11" stopIfTrue="1" operator="lessThan">
      <formula>0</formula>
    </cfRule>
  </conditionalFormatting>
  <conditionalFormatting sqref="D42">
    <cfRule type="cellIs" dxfId="303" priority="8" stopIfTrue="1" operator="lessThan">
      <formula>0</formula>
    </cfRule>
  </conditionalFormatting>
  <conditionalFormatting sqref="D31">
    <cfRule type="cellIs" dxfId="302" priority="6" stopIfTrue="1" operator="lessThan">
      <formula>0</formula>
    </cfRule>
  </conditionalFormatting>
  <conditionalFormatting sqref="D23">
    <cfRule type="cellIs" dxfId="301" priority="4" stopIfTrue="1" operator="lessThan">
      <formula>0</formula>
    </cfRule>
  </conditionalFormatting>
  <conditionalFormatting sqref="D12">
    <cfRule type="cellIs" dxfId="300" priority="2" stopIfTrue="1" operator="lessThan">
      <formula>0</formula>
    </cfRule>
  </conditionalFormatting>
  <conditionalFormatting sqref="D41">
    <cfRule type="cellIs" dxfId="299" priority="7" stopIfTrue="1" operator="lessThan">
      <formula>0</formula>
    </cfRule>
  </conditionalFormatting>
  <conditionalFormatting sqref="D26">
    <cfRule type="cellIs" dxfId="298" priority="5" stopIfTrue="1" operator="lessThan">
      <formula>0</formula>
    </cfRule>
  </conditionalFormatting>
  <conditionalFormatting sqref="D22">
    <cfRule type="cellIs" dxfId="297" priority="3" stopIfTrue="1" operator="lessThan">
      <formula>0</formula>
    </cfRule>
  </conditionalFormatting>
  <conditionalFormatting sqref="D7">
    <cfRule type="cellIs" dxfId="296" priority="1" stopIfTrue="1" operator="lessThan">
      <formula>0</formula>
    </cfRule>
  </conditionalFormatting>
  <pageMargins left="0.59055118110236227" right="0.59055118110236227" top="0.59055118110236227" bottom="0.59055118110236227" header="0.51181102362204722" footer="0.39370078740157483"/>
  <pageSetup paperSize="9" scale="85" orientation="landscape" r:id="rId1"/>
  <headerFooter alignWithMargins="0"/>
  <colBreaks count="1" manualBreakCount="1">
    <brk id="1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19"/>
  <sheetViews>
    <sheetView showGridLines="0" showRowColHeaders="0" showZeros="0" workbookViewId="0">
      <selection activeCell="B2" sqref="B2:H2"/>
    </sheetView>
  </sheetViews>
  <sheetFormatPr defaultColWidth="9.109375" defaultRowHeight="13.2" outlineLevelCol="1" x14ac:dyDescent="0.25"/>
  <cols>
    <col min="1" max="1" width="2.6640625" style="112" customWidth="1"/>
    <col min="2" max="2" width="64.6640625" style="2" customWidth="1"/>
    <col min="3" max="8" width="13.6640625" style="2" customWidth="1"/>
    <col min="9" max="9" width="2.6640625" style="2" customWidth="1"/>
    <col min="10" max="10" width="32" style="846" hidden="1" customWidth="1" outlineLevel="1"/>
    <col min="11" max="11" width="2.6640625" style="2" customWidth="1" collapsed="1"/>
    <col min="12" max="12" width="30.5546875" style="846" hidden="1" customWidth="1" outlineLevel="1"/>
    <col min="13" max="13" width="2.6640625" style="2" customWidth="1" collapsed="1"/>
    <col min="14" max="14" width="31.6640625" style="846" hidden="1" customWidth="1" outlineLevel="1"/>
    <col min="15" max="15" width="9.109375" style="2" collapsed="1"/>
    <col min="16" max="16384" width="9.109375" style="2"/>
  </cols>
  <sheetData>
    <row r="1" spans="1:14" s="112" customFormat="1" ht="10.199999999999999" x14ac:dyDescent="0.2">
      <c r="H1" s="719" t="str">
        <f>Intro!A20</f>
        <v>Versie 3/4/2018</v>
      </c>
      <c r="J1" s="846"/>
      <c r="L1" s="846"/>
      <c r="N1" s="846"/>
    </row>
    <row r="2" spans="1:14" s="259" customFormat="1" ht="17.399999999999999" x14ac:dyDescent="0.3">
      <c r="A2" s="112"/>
      <c r="B2" s="1329" t="s">
        <v>669</v>
      </c>
      <c r="C2" s="1329"/>
      <c r="D2" s="1329"/>
      <c r="E2" s="1329"/>
      <c r="F2" s="1329"/>
      <c r="G2" s="1329"/>
      <c r="H2" s="1329"/>
      <c r="J2" s="846"/>
      <c r="L2" s="846"/>
      <c r="N2" s="846"/>
    </row>
    <row r="3" spans="1:14" s="112" customFormat="1" ht="10.8" thickBot="1" x14ac:dyDescent="0.25">
      <c r="J3" s="846"/>
      <c r="L3" s="846"/>
      <c r="N3" s="846"/>
    </row>
    <row r="4" spans="1:14" s="261" customFormat="1" ht="27" customHeight="1" thickBot="1" x14ac:dyDescent="0.3">
      <c r="A4" s="260"/>
      <c r="B4" s="770" t="s">
        <v>655</v>
      </c>
      <c r="C4" s="262" t="s">
        <v>5</v>
      </c>
      <c r="D4" s="262" t="s">
        <v>6</v>
      </c>
      <c r="E4" s="262" t="s">
        <v>7</v>
      </c>
      <c r="F4" s="262" t="s">
        <v>24</v>
      </c>
      <c r="G4" s="262" t="s">
        <v>25</v>
      </c>
      <c r="H4" s="263" t="s">
        <v>26</v>
      </c>
      <c r="J4" s="827" t="s">
        <v>678</v>
      </c>
      <c r="K4" s="217"/>
      <c r="L4" s="827" t="s">
        <v>679</v>
      </c>
      <c r="M4" s="217"/>
      <c r="N4" s="837" t="s">
        <v>680</v>
      </c>
    </row>
    <row r="5" spans="1:14" s="261" customFormat="1" ht="18" customHeight="1" x14ac:dyDescent="0.25">
      <c r="A5" s="260"/>
      <c r="B5" s="98" t="s">
        <v>656</v>
      </c>
      <c r="C5" s="99">
        <f>SUM(C6:C10)</f>
        <v>0</v>
      </c>
      <c r="D5" s="99">
        <f t="shared" ref="D5:H5" si="0">SUM(D6:D10)</f>
        <v>0</v>
      </c>
      <c r="E5" s="99">
        <f t="shared" si="0"/>
        <v>0</v>
      </c>
      <c r="F5" s="99">
        <f t="shared" si="0"/>
        <v>0</v>
      </c>
      <c r="G5" s="99">
        <f t="shared" si="0"/>
        <v>0</v>
      </c>
      <c r="H5" s="100">
        <f t="shared" si="0"/>
        <v>0</v>
      </c>
      <c r="J5" s="847"/>
      <c r="L5" s="847"/>
      <c r="N5" s="847"/>
    </row>
    <row r="6" spans="1:14" s="96" customFormat="1" ht="18" customHeight="1" x14ac:dyDescent="0.25">
      <c r="A6" s="116"/>
      <c r="B6" s="97" t="s">
        <v>479</v>
      </c>
      <c r="C6" s="94"/>
      <c r="D6" s="94"/>
      <c r="E6" s="94"/>
      <c r="F6" s="94"/>
      <c r="G6" s="94"/>
      <c r="H6" s="95"/>
      <c r="J6" s="848" t="s">
        <v>692</v>
      </c>
      <c r="L6" s="848" t="s">
        <v>480</v>
      </c>
      <c r="N6" s="848" t="s">
        <v>696</v>
      </c>
    </row>
    <row r="7" spans="1:14" s="96" customFormat="1" ht="18" customHeight="1" x14ac:dyDescent="0.25">
      <c r="A7" s="116"/>
      <c r="B7" s="97" t="s">
        <v>481</v>
      </c>
      <c r="C7" s="94"/>
      <c r="D7" s="94"/>
      <c r="E7" s="94"/>
      <c r="F7" s="94"/>
      <c r="G7" s="94"/>
      <c r="H7" s="95"/>
      <c r="J7" s="848" t="s">
        <v>693</v>
      </c>
      <c r="L7" s="848" t="s">
        <v>482</v>
      </c>
      <c r="N7" s="848" t="s">
        <v>697</v>
      </c>
    </row>
    <row r="8" spans="1:14" s="96" customFormat="1" ht="18" customHeight="1" x14ac:dyDescent="0.25">
      <c r="A8" s="116"/>
      <c r="B8" s="97" t="s">
        <v>483</v>
      </c>
      <c r="C8" s="94"/>
      <c r="D8" s="94"/>
      <c r="E8" s="94"/>
      <c r="F8" s="94"/>
      <c r="G8" s="94"/>
      <c r="H8" s="95"/>
      <c r="J8" s="848" t="s">
        <v>693</v>
      </c>
      <c r="L8" s="848" t="s">
        <v>482</v>
      </c>
      <c r="N8" s="848" t="s">
        <v>697</v>
      </c>
    </row>
    <row r="9" spans="1:14" s="96" customFormat="1" ht="18" customHeight="1" x14ac:dyDescent="0.25">
      <c r="A9" s="116"/>
      <c r="B9" s="97" t="s">
        <v>484</v>
      </c>
      <c r="C9" s="94"/>
      <c r="D9" s="94"/>
      <c r="E9" s="94"/>
      <c r="F9" s="94"/>
      <c r="G9" s="94"/>
      <c r="H9" s="95"/>
      <c r="J9" s="848"/>
      <c r="L9" s="848"/>
      <c r="N9" s="848"/>
    </row>
    <row r="10" spans="1:14" s="96" customFormat="1" ht="18" customHeight="1" x14ac:dyDescent="0.25">
      <c r="A10" s="116"/>
      <c r="B10" s="97" t="s">
        <v>634</v>
      </c>
      <c r="C10" s="94"/>
      <c r="D10" s="94"/>
      <c r="E10" s="94"/>
      <c r="F10" s="94"/>
      <c r="G10" s="94"/>
      <c r="H10" s="95"/>
      <c r="J10" s="848"/>
      <c r="L10" s="848"/>
      <c r="N10" s="848"/>
    </row>
    <row r="11" spans="1:14" s="261" customFormat="1" ht="18" customHeight="1" x14ac:dyDescent="0.25">
      <c r="A11" s="260"/>
      <c r="B11" s="98" t="s">
        <v>657</v>
      </c>
      <c r="C11" s="99">
        <f>SUM(C12:C15)</f>
        <v>0</v>
      </c>
      <c r="D11" s="99">
        <f t="shared" ref="D11:H11" si="1">SUM(D12:D15)</f>
        <v>0</v>
      </c>
      <c r="E11" s="99">
        <f t="shared" si="1"/>
        <v>0</v>
      </c>
      <c r="F11" s="99">
        <f t="shared" si="1"/>
        <v>0</v>
      </c>
      <c r="G11" s="99">
        <f t="shared" si="1"/>
        <v>0</v>
      </c>
      <c r="H11" s="100">
        <f t="shared" si="1"/>
        <v>0</v>
      </c>
      <c r="J11" s="847"/>
      <c r="L11" s="847"/>
      <c r="N11" s="847"/>
    </row>
    <row r="12" spans="1:14" s="96" customFormat="1" ht="18" customHeight="1" x14ac:dyDescent="0.25">
      <c r="A12" s="116"/>
      <c r="B12" s="97" t="s">
        <v>479</v>
      </c>
      <c r="C12" s="94"/>
      <c r="D12" s="94"/>
      <c r="E12" s="94"/>
      <c r="F12" s="94"/>
      <c r="G12" s="94"/>
      <c r="H12" s="95"/>
      <c r="J12" s="848" t="s">
        <v>694</v>
      </c>
      <c r="L12" s="848" t="s">
        <v>485</v>
      </c>
      <c r="N12" s="848" t="s">
        <v>698</v>
      </c>
    </row>
    <row r="13" spans="1:14" s="96" customFormat="1" ht="18" customHeight="1" x14ac:dyDescent="0.25">
      <c r="A13" s="116"/>
      <c r="B13" s="97" t="s">
        <v>486</v>
      </c>
      <c r="C13" s="94"/>
      <c r="D13" s="94"/>
      <c r="E13" s="94"/>
      <c r="F13" s="94"/>
      <c r="G13" s="94"/>
      <c r="H13" s="95"/>
      <c r="J13" s="848" t="s">
        <v>695</v>
      </c>
      <c r="L13" s="848" t="s">
        <v>487</v>
      </c>
      <c r="N13" s="848" t="s">
        <v>699</v>
      </c>
    </row>
    <row r="14" spans="1:14" s="96" customFormat="1" ht="18" customHeight="1" x14ac:dyDescent="0.25">
      <c r="A14" s="116"/>
      <c r="B14" s="97" t="s">
        <v>488</v>
      </c>
      <c r="C14" s="94"/>
      <c r="D14" s="94"/>
      <c r="E14" s="94"/>
      <c r="F14" s="94"/>
      <c r="G14" s="94"/>
      <c r="H14" s="95"/>
      <c r="J14" s="848"/>
      <c r="L14" s="848"/>
      <c r="N14" s="848"/>
    </row>
    <row r="15" spans="1:14" s="96" customFormat="1" ht="18" customHeight="1" x14ac:dyDescent="0.25">
      <c r="A15" s="116"/>
      <c r="B15" s="97" t="s">
        <v>635</v>
      </c>
      <c r="C15" s="94"/>
      <c r="D15" s="94"/>
      <c r="E15" s="94"/>
      <c r="F15" s="94"/>
      <c r="G15" s="94"/>
      <c r="H15" s="95"/>
      <c r="J15" s="848"/>
      <c r="L15" s="848"/>
      <c r="N15" s="848"/>
    </row>
    <row r="16" spans="1:14" s="261" customFormat="1" ht="18" customHeight="1" thickBot="1" x14ac:dyDescent="0.3">
      <c r="A16" s="260"/>
      <c r="B16" s="98" t="s">
        <v>659</v>
      </c>
      <c r="C16" s="99"/>
      <c r="D16" s="99"/>
      <c r="E16" s="99"/>
      <c r="F16" s="99"/>
      <c r="G16" s="99"/>
      <c r="H16" s="100"/>
      <c r="J16" s="848" t="s">
        <v>489</v>
      </c>
      <c r="L16" s="848" t="s">
        <v>489</v>
      </c>
      <c r="N16" s="848" t="s">
        <v>489</v>
      </c>
    </row>
    <row r="17" spans="1:14" s="261" customFormat="1" ht="18" customHeight="1" thickBot="1" x14ac:dyDescent="0.3">
      <c r="A17" s="260"/>
      <c r="B17" s="75" t="s">
        <v>658</v>
      </c>
      <c r="C17" s="262">
        <f t="shared" ref="C17:H17" si="2">C5+C11+C16</f>
        <v>0</v>
      </c>
      <c r="D17" s="262">
        <f t="shared" si="2"/>
        <v>0</v>
      </c>
      <c r="E17" s="262">
        <f t="shared" si="2"/>
        <v>0</v>
      </c>
      <c r="F17" s="262">
        <f t="shared" si="2"/>
        <v>0</v>
      </c>
      <c r="G17" s="262">
        <f t="shared" si="2"/>
        <v>0</v>
      </c>
      <c r="H17" s="263">
        <f t="shared" si="2"/>
        <v>0</v>
      </c>
      <c r="J17" s="849"/>
      <c r="L17" s="849"/>
      <c r="N17" s="849"/>
    </row>
    <row r="19" spans="1:14" x14ac:dyDescent="0.25">
      <c r="A19" s="112" t="s">
        <v>0</v>
      </c>
    </row>
  </sheetData>
  <mergeCells count="1">
    <mergeCell ref="B2:H2"/>
  </mergeCells>
  <pageMargins left="0.59055118110236227" right="0.59055118110236227" top="0.59055118110236227" bottom="0.59055118110236227" header="0.51181102362204722" footer="0.39370078740157483"/>
  <pageSetup paperSize="9" scale="85" pageOrder="overThenDown" orientation="landscape" r:id="rId1"/>
  <headerFooter alignWithMargins="0"/>
  <rowBreaks count="1" manualBreakCount="1">
    <brk id="1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34"/>
  <sheetViews>
    <sheetView showGridLines="0" showRowColHeaders="0" showZeros="0" workbookViewId="0">
      <selection activeCell="B2" sqref="B2"/>
    </sheetView>
  </sheetViews>
  <sheetFormatPr defaultColWidth="9.109375" defaultRowHeight="13.2" outlineLevelCol="1" x14ac:dyDescent="0.25"/>
  <cols>
    <col min="1" max="1" width="1.6640625" style="112" customWidth="1"/>
    <col min="2" max="2" width="81.33203125" style="2" bestFit="1" customWidth="1"/>
    <col min="3" max="8" width="12.6640625" style="2" customWidth="1"/>
    <col min="9" max="9" width="6.6640625" style="349" hidden="1" customWidth="1" outlineLevel="1"/>
    <col min="10" max="10" width="11.6640625" style="2" customWidth="1" collapsed="1"/>
    <col min="11" max="12" width="11.6640625" style="2" customWidth="1"/>
    <col min="13" max="14" width="10.6640625" style="2" customWidth="1"/>
    <col min="15" max="16384" width="9.109375" style="2"/>
  </cols>
  <sheetData>
    <row r="1" spans="1:9" s="375" customFormat="1" ht="4.2" x14ac:dyDescent="0.15">
      <c r="I1" s="376"/>
    </row>
    <row r="2" spans="1:9" s="259" customFormat="1" ht="17.399999999999999" x14ac:dyDescent="0.3">
      <c r="A2" s="112"/>
      <c r="B2" s="258" t="s">
        <v>491</v>
      </c>
      <c r="I2" s="349"/>
    </row>
    <row r="3" spans="1:9" s="112" customFormat="1" ht="10.8" thickBot="1" x14ac:dyDescent="0.25">
      <c r="B3" s="373" t="str">
        <f>Intro!A20</f>
        <v>Versie 3/4/2018</v>
      </c>
      <c r="I3" s="349"/>
    </row>
    <row r="4" spans="1:9" s="261" customFormat="1" ht="27" customHeight="1" thickBot="1" x14ac:dyDescent="0.3">
      <c r="A4" s="260"/>
      <c r="B4" s="75"/>
      <c r="C4" s="262" t="s">
        <v>5</v>
      </c>
      <c r="D4" s="262" t="s">
        <v>6</v>
      </c>
      <c r="E4" s="262" t="s">
        <v>7</v>
      </c>
      <c r="F4" s="262" t="s">
        <v>24</v>
      </c>
      <c r="G4" s="262" t="s">
        <v>25</v>
      </c>
      <c r="H4" s="263" t="s">
        <v>26</v>
      </c>
      <c r="I4" s="350" t="s">
        <v>448</v>
      </c>
    </row>
    <row r="5" spans="1:9" s="261" customFormat="1" ht="18" customHeight="1" x14ac:dyDescent="0.25">
      <c r="A5" s="260"/>
      <c r="B5" s="98" t="s">
        <v>106</v>
      </c>
      <c r="C5" s="99">
        <f t="shared" ref="C5:H5" si="0">SUM(C6:C8)+C10</f>
        <v>0</v>
      </c>
      <c r="D5" s="99">
        <f t="shared" si="0"/>
        <v>0</v>
      </c>
      <c r="E5" s="99">
        <f t="shared" si="0"/>
        <v>0</v>
      </c>
      <c r="F5" s="99">
        <f t="shared" si="0"/>
        <v>0</v>
      </c>
      <c r="G5" s="99">
        <f t="shared" si="0"/>
        <v>0</v>
      </c>
      <c r="H5" s="100">
        <f t="shared" si="0"/>
        <v>0</v>
      </c>
      <c r="I5" s="351"/>
    </row>
    <row r="6" spans="1:9" s="96" customFormat="1" ht="18" customHeight="1" x14ac:dyDescent="0.25">
      <c r="A6" s="116"/>
      <c r="B6" s="97" t="s">
        <v>492</v>
      </c>
      <c r="C6" s="94">
        <f t="shared" ref="C6:H6" si="1">SUM(C7:C10)</f>
        <v>0</v>
      </c>
      <c r="D6" s="94">
        <f t="shared" si="1"/>
        <v>0</v>
      </c>
      <c r="E6" s="94">
        <f t="shared" si="1"/>
        <v>0</v>
      </c>
      <c r="F6" s="94">
        <f t="shared" si="1"/>
        <v>0</v>
      </c>
      <c r="G6" s="94">
        <f t="shared" si="1"/>
        <v>0</v>
      </c>
      <c r="H6" s="95">
        <f t="shared" si="1"/>
        <v>0</v>
      </c>
      <c r="I6" s="352" t="s">
        <v>493</v>
      </c>
    </row>
    <row r="7" spans="1:9" s="424" customFormat="1" ht="15" customHeight="1" x14ac:dyDescent="0.25">
      <c r="B7" s="425" t="s">
        <v>494</v>
      </c>
      <c r="C7" s="426"/>
      <c r="D7" s="426"/>
      <c r="E7" s="426"/>
      <c r="F7" s="426"/>
      <c r="G7" s="426"/>
      <c r="H7" s="427"/>
      <c r="I7" s="428" t="s">
        <v>495</v>
      </c>
    </row>
    <row r="8" spans="1:9" s="424" customFormat="1" ht="15" customHeight="1" x14ac:dyDescent="0.25">
      <c r="B8" s="425" t="s">
        <v>496</v>
      </c>
      <c r="C8" s="426"/>
      <c r="D8" s="426"/>
      <c r="E8" s="426"/>
      <c r="F8" s="426"/>
      <c r="G8" s="426"/>
      <c r="H8" s="427"/>
      <c r="I8" s="428" t="s">
        <v>497</v>
      </c>
    </row>
    <row r="9" spans="1:9" s="424" customFormat="1" ht="15" customHeight="1" x14ac:dyDescent="0.25">
      <c r="B9" s="425" t="s">
        <v>498</v>
      </c>
      <c r="C9" s="426"/>
      <c r="D9" s="426"/>
      <c r="E9" s="426"/>
      <c r="F9" s="426"/>
      <c r="G9" s="426"/>
      <c r="H9" s="427"/>
      <c r="I9" s="428" t="s">
        <v>497</v>
      </c>
    </row>
    <row r="10" spans="1:9" s="424" customFormat="1" ht="15" customHeight="1" x14ac:dyDescent="0.25">
      <c r="B10" s="425" t="s">
        <v>499</v>
      </c>
      <c r="C10" s="426"/>
      <c r="D10" s="426"/>
      <c r="E10" s="426"/>
      <c r="F10" s="426"/>
      <c r="G10" s="426"/>
      <c r="H10" s="427"/>
      <c r="I10" s="428"/>
    </row>
    <row r="11" spans="1:9" s="96" customFormat="1" ht="18" customHeight="1" x14ac:dyDescent="0.25">
      <c r="A11" s="116"/>
      <c r="B11" s="97" t="s">
        <v>500</v>
      </c>
      <c r="C11" s="94">
        <f t="shared" ref="C11:H11" si="2">SUM(C12:C15)</f>
        <v>0</v>
      </c>
      <c r="D11" s="94">
        <f t="shared" si="2"/>
        <v>0</v>
      </c>
      <c r="E11" s="94">
        <f t="shared" si="2"/>
        <v>0</v>
      </c>
      <c r="F11" s="94">
        <f t="shared" si="2"/>
        <v>0</v>
      </c>
      <c r="G11" s="94">
        <f t="shared" si="2"/>
        <v>0</v>
      </c>
      <c r="H11" s="95">
        <f t="shared" si="2"/>
        <v>0</v>
      </c>
      <c r="I11" s="352" t="s">
        <v>493</v>
      </c>
    </row>
    <row r="12" spans="1:9" s="424" customFormat="1" ht="15" customHeight="1" x14ac:dyDescent="0.25">
      <c r="B12" s="425" t="s">
        <v>494</v>
      </c>
      <c r="C12" s="426"/>
      <c r="D12" s="426"/>
      <c r="E12" s="426"/>
      <c r="F12" s="426"/>
      <c r="G12" s="426"/>
      <c r="H12" s="427"/>
      <c r="I12" s="428"/>
    </row>
    <row r="13" spans="1:9" s="424" customFormat="1" ht="15" customHeight="1" x14ac:dyDescent="0.25">
      <c r="B13" s="425" t="s">
        <v>496</v>
      </c>
      <c r="C13" s="426"/>
      <c r="D13" s="426"/>
      <c r="E13" s="426"/>
      <c r="F13" s="426"/>
      <c r="G13" s="426"/>
      <c r="H13" s="427"/>
      <c r="I13" s="428"/>
    </row>
    <row r="14" spans="1:9" s="424" customFormat="1" ht="15" customHeight="1" x14ac:dyDescent="0.25">
      <c r="B14" s="425" t="s">
        <v>498</v>
      </c>
      <c r="C14" s="426"/>
      <c r="D14" s="426"/>
      <c r="E14" s="426"/>
      <c r="F14" s="426"/>
      <c r="G14" s="426"/>
      <c r="H14" s="427"/>
      <c r="I14" s="428"/>
    </row>
    <row r="15" spans="1:9" s="424" customFormat="1" ht="15" customHeight="1" x14ac:dyDescent="0.25">
      <c r="B15" s="425" t="s">
        <v>499</v>
      </c>
      <c r="C15" s="426"/>
      <c r="D15" s="426"/>
      <c r="E15" s="426"/>
      <c r="F15" s="426"/>
      <c r="G15" s="426"/>
      <c r="H15" s="427"/>
      <c r="I15" s="428"/>
    </row>
    <row r="16" spans="1:9" s="96" customFormat="1" x14ac:dyDescent="0.25">
      <c r="A16" s="116"/>
      <c r="B16" s="97" t="s">
        <v>501</v>
      </c>
      <c r="C16" s="94">
        <f t="shared" ref="C16:H16" si="3">SUM(C17:C20)</f>
        <v>0</v>
      </c>
      <c r="D16" s="94">
        <f t="shared" si="3"/>
        <v>0</v>
      </c>
      <c r="E16" s="94">
        <f t="shared" si="3"/>
        <v>0</v>
      </c>
      <c r="F16" s="94">
        <f t="shared" si="3"/>
        <v>0</v>
      </c>
      <c r="G16" s="94">
        <f t="shared" si="3"/>
        <v>0</v>
      </c>
      <c r="H16" s="95">
        <f t="shared" si="3"/>
        <v>0</v>
      </c>
      <c r="I16" s="352" t="s">
        <v>493</v>
      </c>
    </row>
    <row r="17" spans="1:9" s="424" customFormat="1" ht="15" customHeight="1" x14ac:dyDescent="0.25">
      <c r="B17" s="425" t="s">
        <v>494</v>
      </c>
      <c r="C17" s="426"/>
      <c r="D17" s="426"/>
      <c r="E17" s="426"/>
      <c r="F17" s="426"/>
      <c r="G17" s="426"/>
      <c r="H17" s="427"/>
      <c r="I17" s="428" t="s">
        <v>502</v>
      </c>
    </row>
    <row r="18" spans="1:9" s="424" customFormat="1" ht="15" customHeight="1" x14ac:dyDescent="0.25">
      <c r="B18" s="425" t="s">
        <v>503</v>
      </c>
      <c r="C18" s="426"/>
      <c r="D18" s="426"/>
      <c r="E18" s="426"/>
      <c r="F18" s="426"/>
      <c r="G18" s="426"/>
      <c r="H18" s="427"/>
      <c r="I18" s="428" t="s">
        <v>504</v>
      </c>
    </row>
    <row r="19" spans="1:9" s="424" customFormat="1" ht="15" customHeight="1" x14ac:dyDescent="0.25">
      <c r="B19" s="425" t="s">
        <v>498</v>
      </c>
      <c r="C19" s="426"/>
      <c r="D19" s="426"/>
      <c r="E19" s="426"/>
      <c r="F19" s="426"/>
      <c r="G19" s="426"/>
      <c r="H19" s="427"/>
      <c r="I19" s="428"/>
    </row>
    <row r="20" spans="1:9" s="424" customFormat="1" ht="15" customHeight="1" x14ac:dyDescent="0.25">
      <c r="B20" s="425" t="s">
        <v>499</v>
      </c>
      <c r="C20" s="426"/>
      <c r="D20" s="426"/>
      <c r="E20" s="426"/>
      <c r="F20" s="426"/>
      <c r="G20" s="426"/>
      <c r="H20" s="427"/>
      <c r="I20" s="428"/>
    </row>
    <row r="21" spans="1:9" s="261" customFormat="1" ht="18" customHeight="1" x14ac:dyDescent="0.25">
      <c r="A21" s="260"/>
      <c r="B21" s="98" t="s">
        <v>505</v>
      </c>
      <c r="C21" s="99"/>
      <c r="D21" s="99"/>
      <c r="E21" s="99"/>
      <c r="F21" s="99"/>
      <c r="G21" s="99"/>
      <c r="H21" s="100"/>
      <c r="I21" s="351"/>
    </row>
    <row r="22" spans="1:9" s="96" customFormat="1" ht="18" customHeight="1" x14ac:dyDescent="0.25">
      <c r="A22" s="116"/>
      <c r="B22" s="97" t="s">
        <v>506</v>
      </c>
      <c r="C22" s="94">
        <f t="shared" ref="C22:H22" si="4">SUM(C23:C25)</f>
        <v>0</v>
      </c>
      <c r="D22" s="94">
        <f t="shared" si="4"/>
        <v>0</v>
      </c>
      <c r="E22" s="94">
        <f t="shared" si="4"/>
        <v>0</v>
      </c>
      <c r="F22" s="94">
        <f t="shared" si="4"/>
        <v>0</v>
      </c>
      <c r="G22" s="94">
        <f t="shared" si="4"/>
        <v>0</v>
      </c>
      <c r="H22" s="95">
        <f t="shared" si="4"/>
        <v>0</v>
      </c>
      <c r="I22" s="352" t="s">
        <v>507</v>
      </c>
    </row>
    <row r="23" spans="1:9" s="424" customFormat="1" ht="15" customHeight="1" x14ac:dyDescent="0.25">
      <c r="B23" s="425" t="s">
        <v>494</v>
      </c>
      <c r="C23" s="426"/>
      <c r="D23" s="426"/>
      <c r="E23" s="426"/>
      <c r="F23" s="426"/>
      <c r="G23" s="426"/>
      <c r="H23" s="427"/>
      <c r="I23" s="428" t="s">
        <v>508</v>
      </c>
    </row>
    <row r="24" spans="1:9" s="424" customFormat="1" ht="15" customHeight="1" x14ac:dyDescent="0.25">
      <c r="B24" s="425" t="s">
        <v>498</v>
      </c>
      <c r="C24" s="426"/>
      <c r="D24" s="426"/>
      <c r="E24" s="426"/>
      <c r="F24" s="426"/>
      <c r="G24" s="426"/>
      <c r="H24" s="427"/>
      <c r="I24" s="428" t="s">
        <v>509</v>
      </c>
    </row>
    <row r="25" spans="1:9" s="424" customFormat="1" ht="15" customHeight="1" x14ac:dyDescent="0.25">
      <c r="B25" s="425" t="s">
        <v>499</v>
      </c>
      <c r="C25" s="426"/>
      <c r="D25" s="426"/>
      <c r="E25" s="426"/>
      <c r="F25" s="426"/>
      <c r="G25" s="426"/>
      <c r="H25" s="427"/>
      <c r="I25" s="428"/>
    </row>
    <row r="26" spans="1:9" s="96" customFormat="1" ht="18" customHeight="1" x14ac:dyDescent="0.25">
      <c r="A26" s="116"/>
      <c r="B26" s="97" t="s">
        <v>510</v>
      </c>
      <c r="C26" s="94">
        <f t="shared" ref="C26:H26" si="5">SUM(C27:C29)</f>
        <v>0</v>
      </c>
      <c r="D26" s="94">
        <f t="shared" si="5"/>
        <v>0</v>
      </c>
      <c r="E26" s="94">
        <f t="shared" si="5"/>
        <v>0</v>
      </c>
      <c r="F26" s="94">
        <f t="shared" si="5"/>
        <v>0</v>
      </c>
      <c r="G26" s="94">
        <f t="shared" si="5"/>
        <v>0</v>
      </c>
      <c r="H26" s="95">
        <f t="shared" si="5"/>
        <v>0</v>
      </c>
      <c r="I26" s="352" t="s">
        <v>507</v>
      </c>
    </row>
    <row r="27" spans="1:9" s="424" customFormat="1" ht="15" customHeight="1" x14ac:dyDescent="0.25">
      <c r="B27" s="425" t="s">
        <v>494</v>
      </c>
      <c r="C27" s="426"/>
      <c r="D27" s="426"/>
      <c r="E27" s="426"/>
      <c r="F27" s="426"/>
      <c r="G27" s="426"/>
      <c r="H27" s="427"/>
      <c r="I27" s="428"/>
    </row>
    <row r="28" spans="1:9" s="424" customFormat="1" ht="15" customHeight="1" x14ac:dyDescent="0.25">
      <c r="B28" s="425" t="s">
        <v>498</v>
      </c>
      <c r="C28" s="426"/>
      <c r="D28" s="426"/>
      <c r="E28" s="426"/>
      <c r="F28" s="426"/>
      <c r="G28" s="426"/>
      <c r="H28" s="427"/>
      <c r="I28" s="428"/>
    </row>
    <row r="29" spans="1:9" s="424" customFormat="1" ht="15" customHeight="1" x14ac:dyDescent="0.25">
      <c r="B29" s="425" t="s">
        <v>499</v>
      </c>
      <c r="C29" s="426"/>
      <c r="D29" s="426"/>
      <c r="E29" s="426"/>
      <c r="F29" s="426"/>
      <c r="G29" s="426"/>
      <c r="H29" s="427"/>
      <c r="I29" s="428"/>
    </row>
    <row r="30" spans="1:9" s="96" customFormat="1" x14ac:dyDescent="0.25">
      <c r="A30" s="116"/>
      <c r="B30" s="97" t="s">
        <v>511</v>
      </c>
      <c r="C30" s="94">
        <f t="shared" ref="C30:H30" si="6">SUM(C31:C33)</f>
        <v>0</v>
      </c>
      <c r="D30" s="94">
        <f t="shared" si="6"/>
        <v>0</v>
      </c>
      <c r="E30" s="94">
        <f t="shared" si="6"/>
        <v>0</v>
      </c>
      <c r="F30" s="94">
        <f t="shared" si="6"/>
        <v>0</v>
      </c>
      <c r="G30" s="94">
        <f t="shared" si="6"/>
        <v>0</v>
      </c>
      <c r="H30" s="95">
        <f t="shared" si="6"/>
        <v>0</v>
      </c>
      <c r="I30" s="352" t="s">
        <v>507</v>
      </c>
    </row>
    <row r="31" spans="1:9" s="424" customFormat="1" ht="15" customHeight="1" x14ac:dyDescent="0.25">
      <c r="B31" s="425" t="s">
        <v>494</v>
      </c>
      <c r="C31" s="426"/>
      <c r="D31" s="426"/>
      <c r="E31" s="426"/>
      <c r="F31" s="426"/>
      <c r="G31" s="426"/>
      <c r="H31" s="427"/>
      <c r="I31" s="428" t="s">
        <v>512</v>
      </c>
    </row>
    <row r="32" spans="1:9" s="424" customFormat="1" ht="15" customHeight="1" x14ac:dyDescent="0.25">
      <c r="B32" s="425" t="s">
        <v>498</v>
      </c>
      <c r="C32" s="426"/>
      <c r="D32" s="426"/>
      <c r="E32" s="426"/>
      <c r="F32" s="426"/>
      <c r="G32" s="426"/>
      <c r="H32" s="427"/>
      <c r="I32" s="428" t="s">
        <v>513</v>
      </c>
    </row>
    <row r="33" spans="1:9" s="424" customFormat="1" ht="15" customHeight="1" thickBot="1" x14ac:dyDescent="0.3">
      <c r="B33" s="425" t="s">
        <v>499</v>
      </c>
      <c r="C33" s="426"/>
      <c r="D33" s="426"/>
      <c r="E33" s="426"/>
      <c r="F33" s="426"/>
      <c r="G33" s="426"/>
      <c r="H33" s="427"/>
      <c r="I33" s="428"/>
    </row>
    <row r="34" spans="1:9" s="261" customFormat="1" ht="18" customHeight="1" thickBot="1" x14ac:dyDescent="0.3">
      <c r="A34" s="260"/>
      <c r="B34" s="75" t="s">
        <v>490</v>
      </c>
      <c r="C34" s="262">
        <f t="shared" ref="C34:H34" si="7">C28+C32</f>
        <v>0</v>
      </c>
      <c r="D34" s="262">
        <f t="shared" si="7"/>
        <v>0</v>
      </c>
      <c r="E34" s="262">
        <f t="shared" si="7"/>
        <v>0</v>
      </c>
      <c r="F34" s="262">
        <f t="shared" si="7"/>
        <v>0</v>
      </c>
      <c r="G34" s="262">
        <f t="shared" si="7"/>
        <v>0</v>
      </c>
      <c r="H34" s="263">
        <f t="shared" si="7"/>
        <v>0</v>
      </c>
      <c r="I34" s="350"/>
    </row>
  </sheetData>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49"/>
  <sheetViews>
    <sheetView showGridLines="0" showRowColHeaders="0" showZeros="0" workbookViewId="0">
      <selection activeCell="B2" sqref="B2:J2"/>
    </sheetView>
  </sheetViews>
  <sheetFormatPr defaultColWidth="9.109375" defaultRowHeight="13.2" outlineLevelCol="1" x14ac:dyDescent="0.25"/>
  <cols>
    <col min="1" max="1" width="2.6640625" style="112" customWidth="1"/>
    <col min="2" max="2" width="46.88671875" style="2" bestFit="1" customWidth="1"/>
    <col min="3" max="10" width="13.6640625" style="2" customWidth="1"/>
    <col min="11" max="11" width="2.6640625" style="2" customWidth="1"/>
    <col min="12" max="12" width="10.6640625" style="851" hidden="1" customWidth="1" outlineLevel="1"/>
    <col min="13" max="13" width="2.6640625" style="2" customWidth="1" collapsed="1"/>
    <col min="14" max="16384" width="9.109375" style="2"/>
  </cols>
  <sheetData>
    <row r="1" spans="1:13" s="112" customFormat="1" ht="10.199999999999999" x14ac:dyDescent="0.2">
      <c r="J1" s="719" t="str">
        <f>Intro!A20</f>
        <v>Versie 3/4/2018</v>
      </c>
      <c r="L1" s="850"/>
    </row>
    <row r="2" spans="1:13" s="4" customFormat="1" ht="17.399999999999999" x14ac:dyDescent="0.25">
      <c r="A2" s="113"/>
      <c r="B2" s="1324" t="s">
        <v>643</v>
      </c>
      <c r="C2" s="1324"/>
      <c r="D2" s="1324"/>
      <c r="E2" s="1324"/>
      <c r="F2" s="1324"/>
      <c r="G2" s="1324"/>
      <c r="H2" s="1324"/>
      <c r="I2" s="1324"/>
      <c r="J2" s="1324"/>
      <c r="L2" s="841"/>
    </row>
    <row r="3" spans="1:13" s="112" customFormat="1" ht="10.8" thickBot="1" x14ac:dyDescent="0.25">
      <c r="C3" s="257"/>
      <c r="D3" s="257"/>
      <c r="L3" s="850"/>
    </row>
    <row r="4" spans="1:13" s="96" customFormat="1" ht="31.2" thickBot="1" x14ac:dyDescent="0.3">
      <c r="A4" s="116"/>
      <c r="B4" s="771" t="s">
        <v>514</v>
      </c>
      <c r="C4" s="117" t="s">
        <v>636</v>
      </c>
      <c r="D4" s="117" t="s">
        <v>516</v>
      </c>
      <c r="E4" s="117" t="s">
        <v>517</v>
      </c>
      <c r="F4" s="123" t="s">
        <v>518</v>
      </c>
      <c r="G4" s="117" t="s">
        <v>519</v>
      </c>
      <c r="H4" s="117" t="s">
        <v>520</v>
      </c>
      <c r="I4" s="117" t="s">
        <v>633</v>
      </c>
      <c r="J4" s="118" t="s">
        <v>521</v>
      </c>
      <c r="L4" s="827" t="s">
        <v>691</v>
      </c>
      <c r="M4" s="217"/>
    </row>
    <row r="5" spans="1:13" s="416" customFormat="1" ht="17.399999999999999" customHeight="1" x14ac:dyDescent="0.25">
      <c r="A5" s="411"/>
      <c r="B5" s="412" t="s">
        <v>110</v>
      </c>
      <c r="C5" s="413">
        <f t="shared" ref="C5:H5" si="0">SUM(C6:C9)</f>
        <v>0</v>
      </c>
      <c r="D5" s="413">
        <f t="shared" si="0"/>
        <v>0</v>
      </c>
      <c r="E5" s="413">
        <f t="shared" si="0"/>
        <v>0</v>
      </c>
      <c r="F5" s="414">
        <f t="shared" si="0"/>
        <v>0</v>
      </c>
      <c r="G5" s="413">
        <f t="shared" si="0"/>
        <v>0</v>
      </c>
      <c r="H5" s="413">
        <f t="shared" si="0"/>
        <v>0</v>
      </c>
      <c r="I5" s="413">
        <f t="shared" ref="I5" si="1">SUM(I6:I9)</f>
        <v>0</v>
      </c>
      <c r="J5" s="415">
        <f t="shared" ref="J5:J26" si="2">SUM(C5:I5)</f>
        <v>0</v>
      </c>
      <c r="L5" s="831"/>
    </row>
    <row r="6" spans="1:13" x14ac:dyDescent="0.25">
      <c r="B6" s="409" t="s">
        <v>111</v>
      </c>
      <c r="C6" s="119"/>
      <c r="D6" s="119"/>
      <c r="E6" s="119"/>
      <c r="F6" s="119"/>
      <c r="G6" s="119"/>
      <c r="H6" s="119"/>
      <c r="I6" s="119"/>
      <c r="J6" s="120">
        <f t="shared" si="2"/>
        <v>0</v>
      </c>
      <c r="L6" s="600" t="s">
        <v>112</v>
      </c>
    </row>
    <row r="7" spans="1:13" ht="26.4" x14ac:dyDescent="0.25">
      <c r="B7" s="65" t="s">
        <v>522</v>
      </c>
      <c r="C7" s="119"/>
      <c r="D7" s="119"/>
      <c r="E7" s="119"/>
      <c r="F7" s="119"/>
      <c r="G7" s="119"/>
      <c r="H7" s="119"/>
      <c r="I7" s="119"/>
      <c r="J7" s="120">
        <f t="shared" si="2"/>
        <v>0</v>
      </c>
      <c r="L7" s="600" t="s">
        <v>114</v>
      </c>
    </row>
    <row r="8" spans="1:13" x14ac:dyDescent="0.25">
      <c r="B8" s="409" t="s">
        <v>115</v>
      </c>
      <c r="C8" s="119"/>
      <c r="D8" s="119"/>
      <c r="E8" s="119"/>
      <c r="F8" s="119"/>
      <c r="G8" s="119"/>
      <c r="H8" s="119"/>
      <c r="I8" s="119"/>
      <c r="J8" s="120">
        <f t="shared" si="2"/>
        <v>0</v>
      </c>
      <c r="L8" s="600" t="s">
        <v>116</v>
      </c>
    </row>
    <row r="9" spans="1:13" x14ac:dyDescent="0.25">
      <c r="B9" s="409" t="s">
        <v>117</v>
      </c>
      <c r="C9" s="119"/>
      <c r="D9" s="119"/>
      <c r="E9" s="119"/>
      <c r="F9" s="119"/>
      <c r="G9" s="119"/>
      <c r="H9" s="119"/>
      <c r="I9" s="119"/>
      <c r="J9" s="120">
        <f t="shared" si="2"/>
        <v>0</v>
      </c>
      <c r="L9" s="600" t="s">
        <v>118</v>
      </c>
    </row>
    <row r="10" spans="1:13" s="416" customFormat="1" ht="18.600000000000001" customHeight="1" x14ac:dyDescent="0.25">
      <c r="A10" s="411"/>
      <c r="B10" s="412" t="s">
        <v>119</v>
      </c>
      <c r="C10" s="413">
        <f t="shared" ref="C10:H10" si="3">SUM(C11,C18,C23)</f>
        <v>0</v>
      </c>
      <c r="D10" s="413">
        <f t="shared" si="3"/>
        <v>0</v>
      </c>
      <c r="E10" s="413">
        <f t="shared" si="3"/>
        <v>0</v>
      </c>
      <c r="F10" s="414">
        <f t="shared" si="3"/>
        <v>0</v>
      </c>
      <c r="G10" s="413">
        <f t="shared" si="3"/>
        <v>0</v>
      </c>
      <c r="H10" s="413">
        <f t="shared" si="3"/>
        <v>0</v>
      </c>
      <c r="I10" s="413">
        <f t="shared" ref="I10" si="4">SUM(I11,I18,I23)</f>
        <v>0</v>
      </c>
      <c r="J10" s="415">
        <f t="shared" si="2"/>
        <v>0</v>
      </c>
      <c r="L10" s="600"/>
    </row>
    <row r="11" spans="1:13" x14ac:dyDescent="0.25">
      <c r="B11" s="409" t="s">
        <v>120</v>
      </c>
      <c r="C11" s="119">
        <f t="shared" ref="C11:H11" si="5">SUM(C12:C17)</f>
        <v>0</v>
      </c>
      <c r="D11" s="119">
        <f t="shared" si="5"/>
        <v>0</v>
      </c>
      <c r="E11" s="119">
        <f t="shared" si="5"/>
        <v>0</v>
      </c>
      <c r="F11" s="119">
        <f t="shared" si="5"/>
        <v>0</v>
      </c>
      <c r="G11" s="791">
        <f t="shared" si="5"/>
        <v>0</v>
      </c>
      <c r="H11" s="119">
        <f t="shared" si="5"/>
        <v>0</v>
      </c>
      <c r="I11" s="119">
        <f t="shared" ref="I11" si="6">SUM(I12:I17)</f>
        <v>0</v>
      </c>
      <c r="J11" s="120">
        <f t="shared" si="2"/>
        <v>0</v>
      </c>
      <c r="L11" s="600">
        <f>SUM(L12:L17)</f>
        <v>0</v>
      </c>
    </row>
    <row r="12" spans="1:13" x14ac:dyDescent="0.25">
      <c r="B12" s="417" t="s">
        <v>121</v>
      </c>
      <c r="C12" s="119"/>
      <c r="D12" s="119"/>
      <c r="E12" s="119"/>
      <c r="F12" s="124"/>
      <c r="G12" s="791"/>
      <c r="H12" s="119"/>
      <c r="I12" s="119"/>
      <c r="J12" s="120">
        <f t="shared" si="2"/>
        <v>0</v>
      </c>
      <c r="L12" s="600" t="s">
        <v>122</v>
      </c>
    </row>
    <row r="13" spans="1:13" x14ac:dyDescent="0.25">
      <c r="B13" s="417" t="s">
        <v>124</v>
      </c>
      <c r="C13" s="119"/>
      <c r="D13" s="119"/>
      <c r="E13" s="119"/>
      <c r="F13" s="124"/>
      <c r="G13" s="791"/>
      <c r="H13" s="119"/>
      <c r="I13" s="119"/>
      <c r="J13" s="120">
        <f t="shared" si="2"/>
        <v>0</v>
      </c>
      <c r="L13" s="600" t="s">
        <v>125</v>
      </c>
    </row>
    <row r="14" spans="1:13" x14ac:dyDescent="0.25">
      <c r="B14" s="417" t="s">
        <v>127</v>
      </c>
      <c r="C14" s="119"/>
      <c r="D14" s="119"/>
      <c r="E14" s="119"/>
      <c r="F14" s="124"/>
      <c r="G14" s="791"/>
      <c r="H14" s="119"/>
      <c r="I14" s="119"/>
      <c r="J14" s="120">
        <f t="shared" si="2"/>
        <v>0</v>
      </c>
      <c r="L14" s="600" t="s">
        <v>128</v>
      </c>
    </row>
    <row r="15" spans="1:13" x14ac:dyDescent="0.25">
      <c r="B15" s="417" t="s">
        <v>130</v>
      </c>
      <c r="C15" s="119"/>
      <c r="D15" s="119"/>
      <c r="E15" s="119"/>
      <c r="F15" s="124"/>
      <c r="G15" s="791"/>
      <c r="H15" s="119"/>
      <c r="I15" s="119"/>
      <c r="J15" s="120">
        <f t="shared" si="2"/>
        <v>0</v>
      </c>
      <c r="L15" s="600" t="s">
        <v>131</v>
      </c>
    </row>
    <row r="16" spans="1:13" x14ac:dyDescent="0.25">
      <c r="B16" s="417" t="s">
        <v>133</v>
      </c>
      <c r="C16" s="119"/>
      <c r="D16" s="119"/>
      <c r="E16" s="119"/>
      <c r="F16" s="124"/>
      <c r="G16" s="791"/>
      <c r="H16" s="119"/>
      <c r="I16" s="119"/>
      <c r="J16" s="120">
        <f t="shared" si="2"/>
        <v>0</v>
      </c>
      <c r="L16" s="600" t="s">
        <v>134</v>
      </c>
    </row>
    <row r="17" spans="1:13" s="121" customFormat="1" x14ac:dyDescent="0.25">
      <c r="A17" s="418"/>
      <c r="B17" s="417" t="s">
        <v>136</v>
      </c>
      <c r="C17" s="119"/>
      <c r="D17" s="119"/>
      <c r="E17" s="119"/>
      <c r="F17" s="124"/>
      <c r="G17" s="791"/>
      <c r="H17" s="119"/>
      <c r="I17" s="119"/>
      <c r="J17" s="120">
        <f t="shared" si="2"/>
        <v>0</v>
      </c>
      <c r="L17" s="600" t="s">
        <v>137</v>
      </c>
    </row>
    <row r="18" spans="1:13" s="121" customFormat="1" x14ac:dyDescent="0.25">
      <c r="A18" s="418"/>
      <c r="B18" s="409" t="s">
        <v>139</v>
      </c>
      <c r="C18" s="119">
        <f t="shared" ref="C18:H18" si="7">SUM(C19:C22)</f>
        <v>0</v>
      </c>
      <c r="D18" s="119">
        <f t="shared" si="7"/>
        <v>0</v>
      </c>
      <c r="E18" s="119">
        <f t="shared" si="7"/>
        <v>0</v>
      </c>
      <c r="F18" s="119">
        <f t="shared" si="7"/>
        <v>0</v>
      </c>
      <c r="G18" s="791">
        <f t="shared" si="7"/>
        <v>0</v>
      </c>
      <c r="H18" s="119">
        <f t="shared" si="7"/>
        <v>0</v>
      </c>
      <c r="I18" s="119">
        <f t="shared" ref="I18" si="8">SUM(I19:I22)</f>
        <v>0</v>
      </c>
      <c r="J18" s="120">
        <f t="shared" si="2"/>
        <v>0</v>
      </c>
      <c r="L18" s="600">
        <f>SUM(L19:L22)</f>
        <v>0</v>
      </c>
    </row>
    <row r="19" spans="1:13" s="121" customFormat="1" x14ac:dyDescent="0.25">
      <c r="A19" s="418"/>
      <c r="B19" s="417" t="s">
        <v>121</v>
      </c>
      <c r="C19" s="119"/>
      <c r="D19" s="119"/>
      <c r="E19" s="119"/>
      <c r="F19" s="124"/>
      <c r="G19" s="791"/>
      <c r="H19" s="119"/>
      <c r="I19" s="119"/>
      <c r="J19" s="120">
        <f t="shared" si="2"/>
        <v>0</v>
      </c>
      <c r="L19" s="600" t="s">
        <v>140</v>
      </c>
    </row>
    <row r="20" spans="1:13" s="121" customFormat="1" x14ac:dyDescent="0.25">
      <c r="A20" s="418"/>
      <c r="B20" s="417" t="s">
        <v>142</v>
      </c>
      <c r="C20" s="119"/>
      <c r="D20" s="119"/>
      <c r="E20" s="119"/>
      <c r="F20" s="124"/>
      <c r="G20" s="791"/>
      <c r="H20" s="119"/>
      <c r="I20" s="119"/>
      <c r="J20" s="120">
        <f t="shared" si="2"/>
        <v>0</v>
      </c>
      <c r="L20" s="600" t="s">
        <v>143</v>
      </c>
    </row>
    <row r="21" spans="1:13" s="121" customFormat="1" x14ac:dyDescent="0.25">
      <c r="A21" s="418"/>
      <c r="B21" s="417" t="s">
        <v>145</v>
      </c>
      <c r="C21" s="119"/>
      <c r="D21" s="119"/>
      <c r="E21" s="119"/>
      <c r="F21" s="124"/>
      <c r="G21" s="791"/>
      <c r="H21" s="119"/>
      <c r="I21" s="119"/>
      <c r="J21" s="120">
        <f t="shared" si="2"/>
        <v>0</v>
      </c>
      <c r="L21" s="600" t="s">
        <v>146</v>
      </c>
    </row>
    <row r="22" spans="1:13" s="121" customFormat="1" x14ac:dyDescent="0.25">
      <c r="A22" s="418"/>
      <c r="B22" s="417" t="s">
        <v>148</v>
      </c>
      <c r="C22" s="119"/>
      <c r="D22" s="119"/>
      <c r="E22" s="119"/>
      <c r="F22" s="124"/>
      <c r="G22" s="791"/>
      <c r="H22" s="119"/>
      <c r="I22" s="119"/>
      <c r="J22" s="120">
        <f t="shared" si="2"/>
        <v>0</v>
      </c>
      <c r="L22" s="600" t="s">
        <v>149</v>
      </c>
    </row>
    <row r="23" spans="1:13" s="121" customFormat="1" x14ac:dyDescent="0.25">
      <c r="A23" s="418"/>
      <c r="B23" s="409" t="s">
        <v>151</v>
      </c>
      <c r="C23" s="119">
        <f t="shared" ref="C23:H23" si="9">SUM(C24:C25)</f>
        <v>0</v>
      </c>
      <c r="D23" s="119">
        <f t="shared" si="9"/>
        <v>0</v>
      </c>
      <c r="E23" s="119">
        <f t="shared" si="9"/>
        <v>0</v>
      </c>
      <c r="F23" s="119">
        <f t="shared" si="9"/>
        <v>0</v>
      </c>
      <c r="G23" s="119">
        <f t="shared" si="9"/>
        <v>0</v>
      </c>
      <c r="H23" s="119">
        <f t="shared" si="9"/>
        <v>0</v>
      </c>
      <c r="I23" s="119">
        <f t="shared" ref="I23" si="10">SUM(I24:I25)</f>
        <v>0</v>
      </c>
      <c r="J23" s="120">
        <f t="shared" si="2"/>
        <v>0</v>
      </c>
      <c r="L23" s="600">
        <f>SUM(L24:L25)</f>
        <v>0</v>
      </c>
    </row>
    <row r="24" spans="1:13" s="121" customFormat="1" x14ac:dyDescent="0.25">
      <c r="A24" s="418"/>
      <c r="B24" s="417" t="s">
        <v>121</v>
      </c>
      <c r="C24" s="119"/>
      <c r="D24" s="119"/>
      <c r="E24" s="119"/>
      <c r="F24" s="124"/>
      <c r="G24" s="119"/>
      <c r="H24" s="119"/>
      <c r="I24" s="119"/>
      <c r="J24" s="120">
        <f t="shared" si="2"/>
        <v>0</v>
      </c>
      <c r="L24" s="600" t="s">
        <v>152</v>
      </c>
    </row>
    <row r="25" spans="1:13" x14ac:dyDescent="0.25">
      <c r="B25" s="417" t="s">
        <v>154</v>
      </c>
      <c r="C25" s="119"/>
      <c r="D25" s="119"/>
      <c r="E25" s="119"/>
      <c r="F25" s="124"/>
      <c r="G25" s="119"/>
      <c r="H25" s="119"/>
      <c r="I25" s="119"/>
      <c r="J25" s="120">
        <f t="shared" si="2"/>
        <v>0</v>
      </c>
      <c r="L25" s="600" t="s">
        <v>155</v>
      </c>
    </row>
    <row r="26" spans="1:13" s="416" customFormat="1" ht="18.600000000000001" customHeight="1" thickBot="1" x14ac:dyDescent="0.3">
      <c r="A26" s="411"/>
      <c r="B26" s="419" t="s">
        <v>157</v>
      </c>
      <c r="C26" s="420"/>
      <c r="D26" s="420"/>
      <c r="E26" s="420"/>
      <c r="F26" s="421"/>
      <c r="G26" s="792"/>
      <c r="H26" s="420"/>
      <c r="I26" s="420"/>
      <c r="J26" s="423">
        <f t="shared" si="2"/>
        <v>0</v>
      </c>
      <c r="L26" s="852" t="s">
        <v>158</v>
      </c>
    </row>
    <row r="27" spans="1:13" s="112" customFormat="1" ht="10.199999999999999" x14ac:dyDescent="0.2">
      <c r="L27" s="850"/>
    </row>
    <row r="28" spans="1:13" s="113" customFormat="1" ht="10.8" thickBot="1" x14ac:dyDescent="0.3">
      <c r="B28" s="377"/>
      <c r="G28" s="243"/>
      <c r="H28" s="378"/>
      <c r="I28" s="378"/>
      <c r="J28" s="378"/>
      <c r="L28" s="842"/>
    </row>
    <row r="29" spans="1:13" s="125" customFormat="1" ht="31.95" customHeight="1" thickBot="1" x14ac:dyDescent="0.3">
      <c r="B29" s="126" t="s">
        <v>523</v>
      </c>
      <c r="C29" s="117"/>
      <c r="D29" s="109"/>
      <c r="E29" s="109"/>
      <c r="F29" s="782"/>
      <c r="G29" s="118"/>
      <c r="H29" s="783"/>
      <c r="I29" s="127"/>
      <c r="J29" s="127"/>
      <c r="L29" s="827" t="s">
        <v>691</v>
      </c>
      <c r="M29" s="217"/>
    </row>
    <row r="30" spans="1:13" s="777" customFormat="1" ht="20.399999999999999" x14ac:dyDescent="0.25">
      <c r="A30" s="116"/>
      <c r="B30" s="98" t="s">
        <v>612</v>
      </c>
      <c r="C30" s="772" t="s">
        <v>515</v>
      </c>
      <c r="D30" s="773" t="s">
        <v>524</v>
      </c>
      <c r="E30" s="772" t="s">
        <v>665</v>
      </c>
      <c r="F30" s="772" t="s">
        <v>633</v>
      </c>
      <c r="G30" s="775" t="s">
        <v>521</v>
      </c>
      <c r="H30" s="784"/>
      <c r="I30" s="776"/>
      <c r="J30" s="776"/>
      <c r="L30" s="853" t="s">
        <v>191</v>
      </c>
    </row>
    <row r="31" spans="1:13" s="673" customFormat="1" x14ac:dyDescent="0.25">
      <c r="A31" s="112"/>
      <c r="B31" s="778" t="s">
        <v>663</v>
      </c>
      <c r="C31" s="772"/>
      <c r="D31" s="773"/>
      <c r="E31" s="772"/>
      <c r="F31" s="772"/>
      <c r="G31" s="775">
        <f>SUM(C31:F31)</f>
        <v>0</v>
      </c>
      <c r="H31" s="784"/>
      <c r="L31" s="600"/>
    </row>
    <row r="32" spans="1:13" s="673" customFormat="1" x14ac:dyDescent="0.25">
      <c r="A32" s="112"/>
      <c r="B32" s="778" t="s">
        <v>664</v>
      </c>
      <c r="C32" s="772"/>
      <c r="D32" s="773"/>
      <c r="E32" s="772"/>
      <c r="F32" s="772"/>
      <c r="G32" s="775">
        <f>SUM(C32:F32)</f>
        <v>0</v>
      </c>
      <c r="H32" s="784"/>
      <c r="L32" s="600"/>
    </row>
    <row r="33" spans="1:12" s="673" customFormat="1" x14ac:dyDescent="0.25">
      <c r="A33" s="112"/>
      <c r="B33" s="785" t="s">
        <v>79</v>
      </c>
      <c r="C33" s="786">
        <f>SUM(C31:C32)</f>
        <v>0</v>
      </c>
      <c r="D33" s="787">
        <f t="shared" ref="D33:G33" si="11">SUM(D31:D32)</f>
        <v>0</v>
      </c>
      <c r="E33" s="786">
        <f t="shared" si="11"/>
        <v>0</v>
      </c>
      <c r="F33" s="786">
        <f t="shared" si="11"/>
        <v>0</v>
      </c>
      <c r="G33" s="788">
        <f t="shared" si="11"/>
        <v>0</v>
      </c>
      <c r="H33" s="784"/>
      <c r="L33" s="600"/>
    </row>
    <row r="34" spans="1:12" s="777" customFormat="1" ht="30.6" x14ac:dyDescent="0.25">
      <c r="A34" s="116"/>
      <c r="B34" s="98" t="s">
        <v>192</v>
      </c>
      <c r="C34" s="772" t="s">
        <v>515</v>
      </c>
      <c r="D34" s="773" t="s">
        <v>666</v>
      </c>
      <c r="E34" s="773" t="s">
        <v>667</v>
      </c>
      <c r="F34" s="772" t="s">
        <v>633</v>
      </c>
      <c r="G34" s="775" t="s">
        <v>521</v>
      </c>
      <c r="H34" s="784"/>
      <c r="I34" s="776"/>
      <c r="J34" s="776"/>
      <c r="L34" s="853" t="s">
        <v>193</v>
      </c>
    </row>
    <row r="35" spans="1:12" s="673" customFormat="1" x14ac:dyDescent="0.25">
      <c r="A35" s="112"/>
      <c r="B35" s="778" t="s">
        <v>663</v>
      </c>
      <c r="C35" s="772"/>
      <c r="D35" s="773"/>
      <c r="E35" s="773"/>
      <c r="F35" s="772"/>
      <c r="G35" s="775">
        <f t="shared" ref="G35:G36" si="12">SUM(C35:F35)</f>
        <v>0</v>
      </c>
      <c r="H35" s="784"/>
      <c r="L35" s="600"/>
    </row>
    <row r="36" spans="1:12" s="673" customFormat="1" x14ac:dyDescent="0.25">
      <c r="A36" s="112"/>
      <c r="B36" s="778" t="s">
        <v>664</v>
      </c>
      <c r="C36" s="772"/>
      <c r="D36" s="773"/>
      <c r="E36" s="773"/>
      <c r="F36" s="772"/>
      <c r="G36" s="775">
        <f t="shared" si="12"/>
        <v>0</v>
      </c>
      <c r="H36" s="784"/>
      <c r="L36" s="600"/>
    </row>
    <row r="37" spans="1:12" s="673" customFormat="1" x14ac:dyDescent="0.25">
      <c r="A37" s="112"/>
      <c r="B37" s="785" t="s">
        <v>79</v>
      </c>
      <c r="C37" s="786">
        <f t="shared" ref="C37:G37" si="13">SUM(C35:C36)</f>
        <v>0</v>
      </c>
      <c r="D37" s="787">
        <f t="shared" si="13"/>
        <v>0</v>
      </c>
      <c r="E37" s="787">
        <f t="shared" si="13"/>
        <v>0</v>
      </c>
      <c r="F37" s="786">
        <f t="shared" si="13"/>
        <v>0</v>
      </c>
      <c r="G37" s="788">
        <f t="shared" si="13"/>
        <v>0</v>
      </c>
      <c r="H37" s="784"/>
      <c r="L37" s="600"/>
    </row>
    <row r="38" spans="1:12" s="777" customFormat="1" ht="20.399999999999999" x14ac:dyDescent="0.25">
      <c r="A38" s="116"/>
      <c r="B38" s="98" t="s">
        <v>195</v>
      </c>
      <c r="C38" s="772" t="s">
        <v>515</v>
      </c>
      <c r="D38" s="773" t="s">
        <v>524</v>
      </c>
      <c r="E38" s="772" t="s">
        <v>527</v>
      </c>
      <c r="F38" s="774" t="s">
        <v>633</v>
      </c>
      <c r="G38" s="775" t="s">
        <v>521</v>
      </c>
      <c r="H38" s="784"/>
      <c r="I38" s="776"/>
      <c r="J38" s="776"/>
      <c r="L38" s="853" t="s">
        <v>196</v>
      </c>
    </row>
    <row r="39" spans="1:12" s="673" customFormat="1" x14ac:dyDescent="0.25">
      <c r="A39" s="112"/>
      <c r="B39" s="778" t="s">
        <v>663</v>
      </c>
      <c r="C39" s="772"/>
      <c r="D39" s="773"/>
      <c r="E39" s="772"/>
      <c r="F39" s="774"/>
      <c r="G39" s="775">
        <f t="shared" ref="G39:G40" si="14">SUM(C39:F39)</f>
        <v>0</v>
      </c>
      <c r="H39" s="784"/>
      <c r="L39" s="600"/>
    </row>
    <row r="40" spans="1:12" s="673" customFormat="1" x14ac:dyDescent="0.25">
      <c r="A40" s="112"/>
      <c r="B40" s="778" t="s">
        <v>664</v>
      </c>
      <c r="C40" s="772"/>
      <c r="D40" s="773"/>
      <c r="E40" s="772"/>
      <c r="F40" s="774"/>
      <c r="G40" s="775">
        <f t="shared" si="14"/>
        <v>0</v>
      </c>
      <c r="H40" s="784"/>
      <c r="L40" s="600"/>
    </row>
    <row r="41" spans="1:12" s="673" customFormat="1" x14ac:dyDescent="0.25">
      <c r="A41" s="112"/>
      <c r="B41" s="785" t="s">
        <v>79</v>
      </c>
      <c r="C41" s="786">
        <f t="shared" ref="C41:G41" si="15">SUM(C39:C40)</f>
        <v>0</v>
      </c>
      <c r="D41" s="787">
        <f t="shared" si="15"/>
        <v>0</v>
      </c>
      <c r="E41" s="786">
        <f t="shared" si="15"/>
        <v>0</v>
      </c>
      <c r="F41" s="789">
        <f t="shared" si="15"/>
        <v>0</v>
      </c>
      <c r="G41" s="788">
        <f t="shared" si="15"/>
        <v>0</v>
      </c>
      <c r="H41" s="784"/>
      <c r="L41" s="600"/>
    </row>
    <row r="42" spans="1:12" s="777" customFormat="1" ht="20.399999999999999" x14ac:dyDescent="0.25">
      <c r="A42" s="116"/>
      <c r="B42" s="98" t="s">
        <v>197</v>
      </c>
      <c r="C42" s="772" t="s">
        <v>515</v>
      </c>
      <c r="D42" s="773" t="s">
        <v>529</v>
      </c>
      <c r="E42" s="793"/>
      <c r="F42" s="774" t="s">
        <v>633</v>
      </c>
      <c r="G42" s="775" t="s">
        <v>521</v>
      </c>
      <c r="H42" s="784"/>
      <c r="I42" s="776"/>
      <c r="J42" s="776"/>
      <c r="L42" s="853" t="s">
        <v>198</v>
      </c>
    </row>
    <row r="43" spans="1:12" s="673" customFormat="1" x14ac:dyDescent="0.25">
      <c r="A43" s="112"/>
      <c r="B43" s="778" t="s">
        <v>663</v>
      </c>
      <c r="C43" s="772"/>
      <c r="D43" s="773"/>
      <c r="E43" s="793"/>
      <c r="F43" s="774"/>
      <c r="G43" s="775">
        <f t="shared" ref="G43:G44" si="16">SUM(C43:F43)</f>
        <v>0</v>
      </c>
      <c r="H43" s="784"/>
      <c r="L43" s="600"/>
    </row>
    <row r="44" spans="1:12" s="673" customFormat="1" x14ac:dyDescent="0.25">
      <c r="A44" s="112"/>
      <c r="B44" s="778" t="s">
        <v>664</v>
      </c>
      <c r="C44" s="772"/>
      <c r="D44" s="773"/>
      <c r="E44" s="793"/>
      <c r="F44" s="774"/>
      <c r="G44" s="775">
        <f t="shared" si="16"/>
        <v>0</v>
      </c>
      <c r="H44" s="784"/>
      <c r="L44" s="600"/>
    </row>
    <row r="45" spans="1:12" s="673" customFormat="1" x14ac:dyDescent="0.25">
      <c r="A45" s="112"/>
      <c r="B45" s="785" t="s">
        <v>79</v>
      </c>
      <c r="C45" s="786">
        <f t="shared" ref="C45:D45" si="17">SUM(C43:C44)</f>
        <v>0</v>
      </c>
      <c r="D45" s="787">
        <f t="shared" si="17"/>
        <v>0</v>
      </c>
      <c r="E45" s="794"/>
      <c r="F45" s="789">
        <f t="shared" ref="F45:G45" si="18">SUM(F43:F44)</f>
        <v>0</v>
      </c>
      <c r="G45" s="788">
        <f t="shared" si="18"/>
        <v>0</v>
      </c>
      <c r="H45" s="784"/>
      <c r="L45" s="600"/>
    </row>
    <row r="46" spans="1:12" s="777" customFormat="1" ht="20.399999999999999" x14ac:dyDescent="0.25">
      <c r="A46" s="116"/>
      <c r="B46" s="98" t="s">
        <v>660</v>
      </c>
      <c r="C46" s="772" t="s">
        <v>515</v>
      </c>
      <c r="D46" s="793"/>
      <c r="E46" s="795"/>
      <c r="F46" s="773" t="s">
        <v>662</v>
      </c>
      <c r="G46" s="775" t="s">
        <v>521</v>
      </c>
      <c r="H46" s="784"/>
      <c r="I46" s="776"/>
      <c r="J46" s="776"/>
      <c r="L46" s="853" t="s">
        <v>661</v>
      </c>
    </row>
    <row r="47" spans="1:12" s="673" customFormat="1" x14ac:dyDescent="0.25">
      <c r="A47" s="112"/>
      <c r="B47" s="778" t="s">
        <v>663</v>
      </c>
      <c r="C47" s="772"/>
      <c r="D47" s="793"/>
      <c r="E47" s="795"/>
      <c r="F47" s="773">
        <f>SUM(D31,E31,F31,D35,E35,F35,D39,E39,F39,D43,F43)</f>
        <v>0</v>
      </c>
      <c r="G47" s="775">
        <f t="shared" ref="G47:G48" si="19">SUM(C47:F47)</f>
        <v>0</v>
      </c>
      <c r="H47" s="784"/>
      <c r="L47" s="600"/>
    </row>
    <row r="48" spans="1:12" s="673" customFormat="1" x14ac:dyDescent="0.25">
      <c r="A48" s="112"/>
      <c r="B48" s="778" t="s">
        <v>664</v>
      </c>
      <c r="C48" s="772"/>
      <c r="D48" s="793"/>
      <c r="E48" s="795"/>
      <c r="F48" s="773">
        <f>SUM(D32,E32,F32,D36,E36,F36,D40,E40,F40,D44,F44)</f>
        <v>0</v>
      </c>
      <c r="G48" s="775">
        <f t="shared" si="19"/>
        <v>0</v>
      </c>
      <c r="H48" s="784"/>
      <c r="L48" s="600"/>
    </row>
    <row r="49" spans="1:12" s="776" customFormat="1" ht="21" customHeight="1" thickBot="1" x14ac:dyDescent="0.3">
      <c r="A49" s="116"/>
      <c r="B49" s="790" t="s">
        <v>79</v>
      </c>
      <c r="C49" s="779">
        <f>SUM(C47:C48)</f>
        <v>0</v>
      </c>
      <c r="D49" s="797"/>
      <c r="E49" s="796"/>
      <c r="F49" s="780">
        <f t="shared" ref="F49:G49" si="20">SUM(F47:F48)</f>
        <v>0</v>
      </c>
      <c r="G49" s="781">
        <f t="shared" si="20"/>
        <v>0</v>
      </c>
      <c r="H49" s="784"/>
      <c r="L49" s="854"/>
    </row>
  </sheetData>
  <mergeCells count="1">
    <mergeCell ref="B2:J2"/>
  </mergeCells>
  <pageMargins left="0.59055118110236227" right="0.39370078740157483" top="0.59055118110236227" bottom="0.59055118110236227" header="0.51181102362204722" footer="0.39370078740157483"/>
  <pageSetup paperSize="9" scale="85" pageOrder="overThenDown" orientation="landscape" r:id="rId1"/>
  <headerFooter alignWithMargins="0"/>
  <rowBreaks count="1" manualBreakCount="1">
    <brk id="2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15"/>
  <sheetViews>
    <sheetView showGridLines="0" workbookViewId="0">
      <selection sqref="A1:D1"/>
    </sheetView>
  </sheetViews>
  <sheetFormatPr defaultColWidth="9.109375" defaultRowHeight="13.2" outlineLevelRow="1" x14ac:dyDescent="0.25"/>
  <cols>
    <col min="1" max="1" width="1.6640625" style="879" customWidth="1"/>
    <col min="2" max="2" width="2.6640625" style="879" customWidth="1"/>
    <col min="3" max="3" width="6.6640625" style="879" customWidth="1"/>
    <col min="4" max="4" width="58.44140625" style="879" bestFit="1" customWidth="1"/>
    <col min="5" max="5" width="20.6640625" style="870" customWidth="1"/>
    <col min="6" max="16384" width="9.109375" style="870"/>
  </cols>
  <sheetData>
    <row r="1" spans="1:5" s="860" customFormat="1" ht="17.399999999999999" x14ac:dyDescent="0.25">
      <c r="A1" s="1330" t="s">
        <v>728</v>
      </c>
      <c r="B1" s="1330"/>
      <c r="C1" s="1330"/>
      <c r="D1" s="1330"/>
      <c r="E1" s="859"/>
    </row>
    <row r="2" spans="1:5" s="863" customFormat="1" ht="10.199999999999999" x14ac:dyDescent="0.25">
      <c r="A2" s="861"/>
      <c r="B2" s="861"/>
      <c r="C2" s="861"/>
      <c r="D2" s="862" t="e">
        <f>#REF!</f>
        <v>#REF!</v>
      </c>
    </row>
    <row r="3" spans="1:5" s="865" customFormat="1" ht="13.8" x14ac:dyDescent="0.25">
      <c r="A3" s="864"/>
      <c r="B3" s="1331" t="s">
        <v>448</v>
      </c>
      <c r="C3" s="1331"/>
      <c r="D3" s="864" t="s">
        <v>729</v>
      </c>
    </row>
    <row r="4" spans="1:5" s="867" customFormat="1" ht="10.199999999999999" x14ac:dyDescent="0.25">
      <c r="A4" s="866"/>
      <c r="B4" s="866"/>
      <c r="C4" s="866"/>
      <c r="D4" s="866"/>
    </row>
    <row r="5" spans="1:5" x14ac:dyDescent="0.25">
      <c r="A5" s="868" t="s">
        <v>264</v>
      </c>
      <c r="B5" s="869"/>
      <c r="C5" s="869"/>
      <c r="D5" s="869"/>
    </row>
    <row r="6" spans="1:5" s="873" customFormat="1" x14ac:dyDescent="0.25">
      <c r="A6" s="871"/>
      <c r="B6" s="872"/>
      <c r="C6" s="872" t="s">
        <v>730</v>
      </c>
      <c r="D6" s="872" t="s">
        <v>731</v>
      </c>
    </row>
    <row r="7" spans="1:5" x14ac:dyDescent="0.25">
      <c r="A7" s="874"/>
      <c r="B7" s="872"/>
      <c r="C7" s="872" t="s">
        <v>732</v>
      </c>
      <c r="D7" s="872" t="s">
        <v>733</v>
      </c>
    </row>
    <row r="8" spans="1:5" x14ac:dyDescent="0.25">
      <c r="A8" s="874"/>
      <c r="B8" s="872"/>
      <c r="C8" s="872" t="s">
        <v>734</v>
      </c>
      <c r="D8" s="872" t="s">
        <v>735</v>
      </c>
    </row>
    <row r="9" spans="1:5" x14ac:dyDescent="0.25">
      <c r="A9" s="872"/>
      <c r="B9" s="872"/>
      <c r="C9" s="872" t="s">
        <v>736</v>
      </c>
      <c r="D9" s="872" t="s">
        <v>737</v>
      </c>
    </row>
    <row r="10" spans="1:5" s="873" customFormat="1" x14ac:dyDescent="0.25">
      <c r="A10" s="872"/>
      <c r="B10" s="872"/>
      <c r="C10" s="872" t="s">
        <v>738</v>
      </c>
      <c r="D10" s="872" t="s">
        <v>739</v>
      </c>
    </row>
    <row r="11" spans="1:5" x14ac:dyDescent="0.25">
      <c r="A11" s="872"/>
      <c r="B11" s="872"/>
      <c r="C11" s="872" t="s">
        <v>740</v>
      </c>
      <c r="D11" s="872" t="s">
        <v>268</v>
      </c>
    </row>
    <row r="12" spans="1:5" ht="18" customHeight="1" x14ac:dyDescent="0.25">
      <c r="A12" s="875" t="s">
        <v>269</v>
      </c>
      <c r="B12" s="876"/>
      <c r="C12" s="876"/>
      <c r="D12" s="876"/>
    </row>
    <row r="13" spans="1:5" ht="15" customHeight="1" outlineLevel="1" x14ac:dyDescent="0.25">
      <c r="A13" s="877"/>
      <c r="B13" s="877" t="s">
        <v>741</v>
      </c>
      <c r="C13" s="877"/>
      <c r="D13" s="877"/>
    </row>
    <row r="14" spans="1:5" x14ac:dyDescent="0.25">
      <c r="A14" s="872"/>
      <c r="B14" s="872"/>
      <c r="C14" s="872" t="s">
        <v>742</v>
      </c>
      <c r="D14" s="872" t="s">
        <v>741</v>
      </c>
    </row>
    <row r="15" spans="1:5" x14ac:dyDescent="0.25">
      <c r="A15" s="872"/>
      <c r="B15" s="872"/>
      <c r="C15" s="872" t="s">
        <v>743</v>
      </c>
      <c r="D15" s="878" t="s">
        <v>744</v>
      </c>
    </row>
    <row r="16" spans="1:5" ht="15" customHeight="1" outlineLevel="1" x14ac:dyDescent="0.25">
      <c r="A16" s="877"/>
      <c r="B16" s="877" t="s">
        <v>745</v>
      </c>
      <c r="C16" s="877"/>
      <c r="D16" s="877"/>
    </row>
    <row r="17" spans="1:4" x14ac:dyDescent="0.25">
      <c r="A17" s="872"/>
      <c r="B17" s="872"/>
      <c r="C17" s="872" t="s">
        <v>746</v>
      </c>
      <c r="D17" s="872" t="s">
        <v>747</v>
      </c>
    </row>
    <row r="18" spans="1:4" x14ac:dyDescent="0.25">
      <c r="A18" s="872"/>
      <c r="B18" s="872"/>
      <c r="C18" s="872" t="s">
        <v>748</v>
      </c>
      <c r="D18" s="879" t="s">
        <v>749</v>
      </c>
    </row>
    <row r="19" spans="1:4" x14ac:dyDescent="0.25">
      <c r="A19" s="872"/>
      <c r="B19" s="872"/>
      <c r="C19" s="872" t="s">
        <v>750</v>
      </c>
      <c r="D19" s="879" t="s">
        <v>751</v>
      </c>
    </row>
    <row r="20" spans="1:4" x14ac:dyDescent="0.25">
      <c r="A20" s="872"/>
      <c r="B20" s="872"/>
      <c r="C20" s="872" t="s">
        <v>752</v>
      </c>
      <c r="D20" s="879" t="s">
        <v>753</v>
      </c>
    </row>
    <row r="21" spans="1:4" x14ac:dyDescent="0.25">
      <c r="A21" s="872"/>
      <c r="B21" s="872"/>
      <c r="C21" s="872" t="s">
        <v>754</v>
      </c>
      <c r="D21" s="880" t="s">
        <v>755</v>
      </c>
    </row>
    <row r="22" spans="1:4" x14ac:dyDescent="0.25">
      <c r="A22" s="872"/>
      <c r="B22" s="872"/>
      <c r="C22" s="872" t="s">
        <v>756</v>
      </c>
      <c r="D22" s="880" t="s">
        <v>757</v>
      </c>
    </row>
    <row r="23" spans="1:4" x14ac:dyDescent="0.25">
      <c r="A23" s="872"/>
      <c r="B23" s="872"/>
      <c r="C23" s="872" t="s">
        <v>758</v>
      </c>
      <c r="D23" s="872" t="s">
        <v>759</v>
      </c>
    </row>
    <row r="24" spans="1:4" ht="15" customHeight="1" outlineLevel="1" x14ac:dyDescent="0.25">
      <c r="A24" s="877"/>
      <c r="B24" s="877" t="s">
        <v>760</v>
      </c>
      <c r="C24" s="877"/>
      <c r="D24" s="877"/>
    </row>
    <row r="25" spans="1:4" x14ac:dyDescent="0.25">
      <c r="A25" s="872"/>
      <c r="B25" s="872"/>
      <c r="C25" s="872" t="s">
        <v>761</v>
      </c>
      <c r="D25" s="872" t="s">
        <v>760</v>
      </c>
    </row>
    <row r="26" spans="1:4" ht="15" customHeight="1" outlineLevel="1" x14ac:dyDescent="0.25">
      <c r="A26" s="877"/>
      <c r="B26" s="877" t="s">
        <v>762</v>
      </c>
      <c r="C26" s="877"/>
      <c r="D26" s="877"/>
    </row>
    <row r="27" spans="1:4" x14ac:dyDescent="0.25">
      <c r="A27" s="872"/>
      <c r="B27" s="872"/>
      <c r="C27" s="872" t="s">
        <v>763</v>
      </c>
      <c r="D27" s="880" t="s">
        <v>764</v>
      </c>
    </row>
    <row r="28" spans="1:4" x14ac:dyDescent="0.25">
      <c r="A28" s="872"/>
      <c r="B28" s="872"/>
      <c r="C28" s="872" t="s">
        <v>765</v>
      </c>
      <c r="D28" s="881" t="s">
        <v>766</v>
      </c>
    </row>
    <row r="29" spans="1:4" ht="15" customHeight="1" outlineLevel="1" x14ac:dyDescent="0.25">
      <c r="A29" s="877"/>
      <c r="B29" s="877" t="s">
        <v>767</v>
      </c>
      <c r="C29" s="877"/>
      <c r="D29" s="877"/>
    </row>
    <row r="30" spans="1:4" x14ac:dyDescent="0.25">
      <c r="A30" s="872"/>
      <c r="B30" s="872"/>
      <c r="C30" s="872" t="s">
        <v>768</v>
      </c>
      <c r="D30" s="872" t="s">
        <v>767</v>
      </c>
    </row>
    <row r="31" spans="1:4" outlineLevel="1" x14ac:dyDescent="0.25">
      <c r="A31" s="872"/>
      <c r="B31" s="877" t="s">
        <v>769</v>
      </c>
      <c r="D31" s="872"/>
    </row>
    <row r="32" spans="1:4" x14ac:dyDescent="0.25">
      <c r="A32" s="872"/>
      <c r="B32" s="872"/>
      <c r="C32" s="877" t="s">
        <v>770</v>
      </c>
      <c r="D32" s="880" t="s">
        <v>771</v>
      </c>
    </row>
    <row r="33" spans="1:4" x14ac:dyDescent="0.25">
      <c r="A33" s="872"/>
      <c r="B33" s="872"/>
      <c r="C33" s="877" t="s">
        <v>772</v>
      </c>
      <c r="D33" s="880" t="s">
        <v>773</v>
      </c>
    </row>
    <row r="34" spans="1:4" ht="15" customHeight="1" outlineLevel="1" x14ac:dyDescent="0.25">
      <c r="A34" s="877"/>
      <c r="B34" s="877" t="s">
        <v>774</v>
      </c>
      <c r="C34" s="877"/>
      <c r="D34" s="877"/>
    </row>
    <row r="35" spans="1:4" x14ac:dyDescent="0.25">
      <c r="A35" s="872"/>
      <c r="B35" s="872"/>
      <c r="C35" s="872" t="s">
        <v>775</v>
      </c>
      <c r="D35" s="872" t="s">
        <v>774</v>
      </c>
    </row>
    <row r="36" spans="1:4" ht="18" customHeight="1" x14ac:dyDescent="0.25">
      <c r="A36" s="875" t="s">
        <v>270</v>
      </c>
      <c r="B36" s="876"/>
      <c r="C36" s="876"/>
      <c r="D36" s="876"/>
    </row>
    <row r="37" spans="1:4" x14ac:dyDescent="0.25">
      <c r="A37" s="872"/>
      <c r="B37" s="872"/>
      <c r="C37" s="872" t="s">
        <v>776</v>
      </c>
      <c r="D37" s="879" t="s">
        <v>777</v>
      </c>
    </row>
    <row r="38" spans="1:4" x14ac:dyDescent="0.25">
      <c r="A38" s="872"/>
      <c r="B38" s="872"/>
      <c r="C38" s="872" t="s">
        <v>778</v>
      </c>
      <c r="D38" s="879" t="s">
        <v>779</v>
      </c>
    </row>
    <row r="39" spans="1:4" x14ac:dyDescent="0.25">
      <c r="A39" s="872"/>
      <c r="B39" s="872"/>
      <c r="C39" s="872" t="s">
        <v>780</v>
      </c>
      <c r="D39" s="879" t="s">
        <v>781</v>
      </c>
    </row>
    <row r="40" spans="1:4" x14ac:dyDescent="0.25">
      <c r="A40" s="872"/>
      <c r="B40" s="872"/>
      <c r="C40" s="872" t="s">
        <v>782</v>
      </c>
      <c r="D40" s="879" t="s">
        <v>783</v>
      </c>
    </row>
    <row r="41" spans="1:4" ht="18" customHeight="1" x14ac:dyDescent="0.25">
      <c r="A41" s="875" t="s">
        <v>271</v>
      </c>
      <c r="B41" s="876"/>
      <c r="C41" s="876"/>
      <c r="D41" s="876"/>
    </row>
    <row r="42" spans="1:4" ht="15" customHeight="1" outlineLevel="1" x14ac:dyDescent="0.25">
      <c r="A42" s="877"/>
      <c r="B42" s="877" t="s">
        <v>784</v>
      </c>
      <c r="C42" s="877"/>
      <c r="D42" s="877"/>
    </row>
    <row r="43" spans="1:4" s="873" customFormat="1" x14ac:dyDescent="0.25">
      <c r="A43" s="872"/>
      <c r="B43" s="872"/>
      <c r="C43" s="872" t="s">
        <v>785</v>
      </c>
      <c r="D43" s="872" t="s">
        <v>786</v>
      </c>
    </row>
    <row r="44" spans="1:4" s="873" customFormat="1" x14ac:dyDescent="0.25">
      <c r="A44" s="872"/>
      <c r="B44" s="872"/>
      <c r="C44" s="872" t="s">
        <v>787</v>
      </c>
      <c r="D44" s="872" t="s">
        <v>788</v>
      </c>
    </row>
    <row r="45" spans="1:4" ht="15" customHeight="1" outlineLevel="1" x14ac:dyDescent="0.25">
      <c r="A45" s="877"/>
      <c r="B45" s="877" t="s">
        <v>789</v>
      </c>
      <c r="C45" s="877"/>
      <c r="D45" s="877"/>
    </row>
    <row r="46" spans="1:4" s="873" customFormat="1" x14ac:dyDescent="0.25">
      <c r="A46" s="872"/>
      <c r="B46" s="872"/>
      <c r="C46" s="872" t="s">
        <v>790</v>
      </c>
      <c r="D46" s="872" t="s">
        <v>791</v>
      </c>
    </row>
    <row r="47" spans="1:4" x14ac:dyDescent="0.25">
      <c r="A47" s="872"/>
      <c r="B47" s="872"/>
      <c r="C47" s="872" t="s">
        <v>792</v>
      </c>
      <c r="D47" s="877" t="s">
        <v>793</v>
      </c>
    </row>
    <row r="48" spans="1:4" ht="15" customHeight="1" outlineLevel="1" x14ac:dyDescent="0.25">
      <c r="A48" s="877"/>
      <c r="B48" s="877" t="s">
        <v>794</v>
      </c>
      <c r="C48" s="877"/>
      <c r="D48" s="877"/>
    </row>
    <row r="49" spans="1:4" s="873" customFormat="1" x14ac:dyDescent="0.25">
      <c r="A49" s="872"/>
      <c r="B49" s="872"/>
      <c r="C49" s="872" t="s">
        <v>795</v>
      </c>
      <c r="D49" s="872" t="s">
        <v>796</v>
      </c>
    </row>
    <row r="50" spans="1:4" s="873" customFormat="1" x14ac:dyDescent="0.25">
      <c r="A50" s="872"/>
      <c r="B50" s="872"/>
      <c r="C50" s="872" t="s">
        <v>797</v>
      </c>
      <c r="D50" s="872" t="s">
        <v>798</v>
      </c>
    </row>
    <row r="51" spans="1:4" ht="15" customHeight="1" outlineLevel="1" x14ac:dyDescent="0.25">
      <c r="A51" s="877"/>
      <c r="B51" s="877" t="s">
        <v>799</v>
      </c>
      <c r="C51" s="877"/>
      <c r="D51" s="877"/>
    </row>
    <row r="52" spans="1:4" s="873" customFormat="1" x14ac:dyDescent="0.25">
      <c r="A52" s="872"/>
      <c r="B52" s="872"/>
      <c r="C52" s="872" t="s">
        <v>800</v>
      </c>
      <c r="D52" s="872" t="s">
        <v>801</v>
      </c>
    </row>
    <row r="53" spans="1:4" s="873" customFormat="1" x14ac:dyDescent="0.25">
      <c r="A53" s="872"/>
      <c r="B53" s="872"/>
      <c r="C53" s="872" t="s">
        <v>802</v>
      </c>
      <c r="D53" s="872" t="s">
        <v>803</v>
      </c>
    </row>
    <row r="54" spans="1:4" s="873" customFormat="1" x14ac:dyDescent="0.25">
      <c r="A54" s="872"/>
      <c r="B54" s="872"/>
      <c r="C54" s="872" t="s">
        <v>804</v>
      </c>
      <c r="D54" s="872" t="s">
        <v>805</v>
      </c>
    </row>
    <row r="55" spans="1:4" ht="15" customHeight="1" outlineLevel="1" x14ac:dyDescent="0.25">
      <c r="A55" s="877"/>
      <c r="B55" s="877" t="s">
        <v>806</v>
      </c>
      <c r="C55" s="877"/>
      <c r="D55" s="877"/>
    </row>
    <row r="56" spans="1:4" s="873" customFormat="1" x14ac:dyDescent="0.25">
      <c r="A56" s="872"/>
      <c r="B56" s="872"/>
      <c r="C56" s="872" t="s">
        <v>807</v>
      </c>
      <c r="D56" s="872" t="s">
        <v>806</v>
      </c>
    </row>
    <row r="57" spans="1:4" ht="15" customHeight="1" outlineLevel="1" x14ac:dyDescent="0.25">
      <c r="A57" s="877"/>
      <c r="B57" s="877" t="s">
        <v>808</v>
      </c>
      <c r="C57" s="877"/>
      <c r="D57" s="877"/>
    </row>
    <row r="58" spans="1:4" s="873" customFormat="1" x14ac:dyDescent="0.25">
      <c r="A58" s="872"/>
      <c r="B58" s="872"/>
      <c r="C58" s="872" t="s">
        <v>809</v>
      </c>
      <c r="D58" s="872" t="s">
        <v>810</v>
      </c>
    </row>
    <row r="59" spans="1:4" s="873" customFormat="1" x14ac:dyDescent="0.25">
      <c r="A59" s="872"/>
      <c r="B59" s="872"/>
      <c r="C59" s="872" t="s">
        <v>811</v>
      </c>
      <c r="D59" s="872" t="s">
        <v>812</v>
      </c>
    </row>
    <row r="60" spans="1:4" s="873" customFormat="1" x14ac:dyDescent="0.25">
      <c r="A60" s="872"/>
      <c r="B60" s="872"/>
      <c r="C60" s="872" t="s">
        <v>813</v>
      </c>
      <c r="D60" s="872" t="s">
        <v>808</v>
      </c>
    </row>
    <row r="61" spans="1:4" s="873" customFormat="1" ht="18" customHeight="1" x14ac:dyDescent="0.25">
      <c r="A61" s="875" t="s">
        <v>272</v>
      </c>
      <c r="B61" s="876"/>
      <c r="C61" s="876"/>
      <c r="D61" s="876"/>
    </row>
    <row r="62" spans="1:4" x14ac:dyDescent="0.25">
      <c r="A62" s="872"/>
      <c r="B62" s="872"/>
      <c r="C62" s="877" t="s">
        <v>814</v>
      </c>
      <c r="D62" s="880" t="s">
        <v>815</v>
      </c>
    </row>
    <row r="63" spans="1:4" x14ac:dyDescent="0.25">
      <c r="A63" s="872"/>
      <c r="B63" s="872"/>
      <c r="C63" s="877" t="s">
        <v>816</v>
      </c>
      <c r="D63" s="880" t="s">
        <v>817</v>
      </c>
    </row>
    <row r="64" spans="1:4" x14ac:dyDescent="0.25">
      <c r="A64" s="872"/>
      <c r="B64" s="872"/>
      <c r="C64" s="872" t="s">
        <v>818</v>
      </c>
      <c r="D64" s="872" t="s">
        <v>819</v>
      </c>
    </row>
    <row r="65" spans="1:4" x14ac:dyDescent="0.25">
      <c r="A65" s="872"/>
      <c r="B65" s="872"/>
      <c r="C65" s="872" t="s">
        <v>820</v>
      </c>
      <c r="D65" s="872" t="s">
        <v>821</v>
      </c>
    </row>
    <row r="66" spans="1:4" x14ac:dyDescent="0.25">
      <c r="A66" s="872"/>
      <c r="B66" s="872"/>
      <c r="C66" s="872" t="s">
        <v>822</v>
      </c>
      <c r="D66" s="872" t="s">
        <v>823</v>
      </c>
    </row>
    <row r="67" spans="1:4" x14ac:dyDescent="0.25">
      <c r="A67" s="872"/>
      <c r="B67" s="872"/>
      <c r="C67" s="872" t="s">
        <v>824</v>
      </c>
      <c r="D67" s="872" t="s">
        <v>825</v>
      </c>
    </row>
    <row r="68" spans="1:4" x14ac:dyDescent="0.25">
      <c r="A68" s="872"/>
      <c r="B68" s="872"/>
      <c r="C68" s="872" t="s">
        <v>826</v>
      </c>
      <c r="D68" s="872" t="s">
        <v>827</v>
      </c>
    </row>
    <row r="69" spans="1:4" x14ac:dyDescent="0.25">
      <c r="A69" s="872"/>
      <c r="B69" s="872"/>
      <c r="C69" s="872" t="s">
        <v>828</v>
      </c>
      <c r="D69" s="872" t="s">
        <v>829</v>
      </c>
    </row>
    <row r="70" spans="1:4" s="873" customFormat="1" x14ac:dyDescent="0.25">
      <c r="A70" s="872"/>
      <c r="B70" s="872"/>
      <c r="C70" s="877" t="s">
        <v>830</v>
      </c>
      <c r="D70" s="880" t="s">
        <v>831</v>
      </c>
    </row>
    <row r="71" spans="1:4" x14ac:dyDescent="0.25">
      <c r="A71" s="872"/>
      <c r="B71" s="872"/>
      <c r="C71" s="872" t="s">
        <v>832</v>
      </c>
      <c r="D71" s="872" t="s">
        <v>833</v>
      </c>
    </row>
    <row r="72" spans="1:4" ht="18" customHeight="1" x14ac:dyDescent="0.25">
      <c r="A72" s="875" t="s">
        <v>273</v>
      </c>
      <c r="B72" s="876"/>
      <c r="C72" s="876"/>
      <c r="D72" s="876"/>
    </row>
    <row r="73" spans="1:4" ht="15" customHeight="1" outlineLevel="1" x14ac:dyDescent="0.25">
      <c r="A73" s="877"/>
      <c r="B73" s="877" t="s">
        <v>834</v>
      </c>
      <c r="C73" s="877"/>
      <c r="D73" s="877"/>
    </row>
    <row r="74" spans="1:4" x14ac:dyDescent="0.25">
      <c r="A74" s="872"/>
      <c r="B74" s="872"/>
      <c r="C74" s="872" t="s">
        <v>835</v>
      </c>
      <c r="D74" s="872" t="s">
        <v>834</v>
      </c>
    </row>
    <row r="75" spans="1:4" ht="15" customHeight="1" outlineLevel="1" x14ac:dyDescent="0.25">
      <c r="A75" s="877"/>
      <c r="B75" s="877" t="s">
        <v>836</v>
      </c>
      <c r="C75" s="877"/>
      <c r="D75" s="877"/>
    </row>
    <row r="76" spans="1:4" x14ac:dyDescent="0.25">
      <c r="A76" s="872"/>
      <c r="B76" s="872"/>
      <c r="C76" s="872" t="s">
        <v>837</v>
      </c>
      <c r="D76" s="872" t="s">
        <v>836</v>
      </c>
    </row>
    <row r="77" spans="1:4" ht="15" customHeight="1" outlineLevel="1" x14ac:dyDescent="0.25">
      <c r="A77" s="877"/>
      <c r="B77" s="877" t="s">
        <v>838</v>
      </c>
      <c r="C77" s="877"/>
      <c r="D77" s="877"/>
    </row>
    <row r="78" spans="1:4" x14ac:dyDescent="0.25">
      <c r="A78" s="872"/>
      <c r="B78" s="872"/>
      <c r="C78" s="872" t="s">
        <v>839</v>
      </c>
      <c r="D78" s="880" t="s">
        <v>840</v>
      </c>
    </row>
    <row r="79" spans="1:4" x14ac:dyDescent="0.25">
      <c r="A79" s="872"/>
      <c r="B79" s="872"/>
      <c r="C79" s="872" t="s">
        <v>841</v>
      </c>
      <c r="D79" s="880" t="s">
        <v>842</v>
      </c>
    </row>
    <row r="80" spans="1:4" x14ac:dyDescent="0.25">
      <c r="A80" s="872"/>
      <c r="B80" s="872"/>
      <c r="C80" s="872" t="s">
        <v>843</v>
      </c>
      <c r="D80" s="880" t="s">
        <v>844</v>
      </c>
    </row>
    <row r="81" spans="1:4" x14ac:dyDescent="0.25">
      <c r="A81" s="872"/>
      <c r="B81" s="872"/>
      <c r="C81" s="872" t="s">
        <v>845</v>
      </c>
      <c r="D81" s="872" t="s">
        <v>846</v>
      </c>
    </row>
    <row r="82" spans="1:4" ht="15" customHeight="1" outlineLevel="1" x14ac:dyDescent="0.25">
      <c r="A82" s="877"/>
      <c r="B82" s="882" t="s">
        <v>847</v>
      </c>
      <c r="C82" s="877"/>
      <c r="D82" s="877"/>
    </row>
    <row r="83" spans="1:4" x14ac:dyDescent="0.25">
      <c r="A83" s="872"/>
      <c r="B83" s="872"/>
      <c r="C83" s="872" t="s">
        <v>848</v>
      </c>
      <c r="D83" s="882" t="s">
        <v>847</v>
      </c>
    </row>
    <row r="84" spans="1:4" ht="15" customHeight="1" outlineLevel="1" x14ac:dyDescent="0.25">
      <c r="A84" s="877"/>
      <c r="B84" s="877" t="s">
        <v>849</v>
      </c>
      <c r="C84" s="877"/>
      <c r="D84" s="877"/>
    </row>
    <row r="85" spans="1:4" x14ac:dyDescent="0.25">
      <c r="A85" s="872"/>
      <c r="B85" s="872"/>
      <c r="C85" s="872" t="s">
        <v>850</v>
      </c>
      <c r="D85" s="872" t="s">
        <v>849</v>
      </c>
    </row>
    <row r="86" spans="1:4" ht="15" customHeight="1" outlineLevel="1" x14ac:dyDescent="0.25">
      <c r="A86" s="877"/>
      <c r="B86" s="877" t="s">
        <v>851</v>
      </c>
      <c r="C86" s="877"/>
      <c r="D86" s="877"/>
    </row>
    <row r="87" spans="1:4" x14ac:dyDescent="0.25">
      <c r="A87" s="872"/>
      <c r="B87" s="872"/>
      <c r="C87" s="872" t="s">
        <v>852</v>
      </c>
      <c r="D87" s="872" t="s">
        <v>851</v>
      </c>
    </row>
    <row r="88" spans="1:4" ht="15" customHeight="1" outlineLevel="1" x14ac:dyDescent="0.25">
      <c r="A88" s="877"/>
      <c r="B88" s="877" t="s">
        <v>853</v>
      </c>
      <c r="C88" s="877"/>
      <c r="D88" s="877"/>
    </row>
    <row r="89" spans="1:4" x14ac:dyDescent="0.25">
      <c r="A89" s="872"/>
      <c r="B89" s="872"/>
      <c r="C89" s="872" t="s">
        <v>854</v>
      </c>
      <c r="D89" s="872" t="s">
        <v>853</v>
      </c>
    </row>
    <row r="90" spans="1:4" ht="18" customHeight="1" x14ac:dyDescent="0.25">
      <c r="A90" s="875" t="s">
        <v>274</v>
      </c>
      <c r="B90" s="876"/>
      <c r="C90" s="876"/>
      <c r="D90" s="876"/>
    </row>
    <row r="91" spans="1:4" ht="15" customHeight="1" outlineLevel="1" x14ac:dyDescent="0.25">
      <c r="A91" s="877"/>
      <c r="B91" s="877" t="s">
        <v>855</v>
      </c>
      <c r="C91" s="877"/>
      <c r="D91" s="877"/>
    </row>
    <row r="92" spans="1:4" s="873" customFormat="1" x14ac:dyDescent="0.25">
      <c r="A92" s="872"/>
      <c r="B92" s="872"/>
      <c r="C92" s="872" t="s">
        <v>856</v>
      </c>
      <c r="D92" s="872" t="s">
        <v>857</v>
      </c>
    </row>
    <row r="93" spans="1:4" ht="15" customHeight="1" outlineLevel="1" x14ac:dyDescent="0.25">
      <c r="A93" s="877"/>
      <c r="B93" s="880" t="s">
        <v>858</v>
      </c>
      <c r="C93" s="877"/>
      <c r="D93" s="877"/>
    </row>
    <row r="94" spans="1:4" s="873" customFormat="1" x14ac:dyDescent="0.25">
      <c r="A94" s="872"/>
      <c r="B94" s="872"/>
      <c r="C94" s="872" t="s">
        <v>859</v>
      </c>
      <c r="D94" s="872" t="s">
        <v>858</v>
      </c>
    </row>
    <row r="95" spans="1:4" ht="15" customHeight="1" outlineLevel="1" x14ac:dyDescent="0.25">
      <c r="A95" s="877"/>
      <c r="B95" s="877" t="s">
        <v>860</v>
      </c>
      <c r="C95" s="877"/>
      <c r="D95" s="877"/>
    </row>
    <row r="96" spans="1:4" s="883" customFormat="1" x14ac:dyDescent="0.25">
      <c r="A96" s="872"/>
      <c r="B96" s="872"/>
      <c r="C96" s="872" t="s">
        <v>861</v>
      </c>
      <c r="D96" s="872" t="s">
        <v>862</v>
      </c>
    </row>
    <row r="97" spans="1:4" s="883" customFormat="1" x14ac:dyDescent="0.25">
      <c r="A97" s="872"/>
      <c r="B97" s="872"/>
      <c r="C97" s="872" t="s">
        <v>863</v>
      </c>
      <c r="D97" s="872" t="s">
        <v>864</v>
      </c>
    </row>
    <row r="98" spans="1:4" s="873" customFormat="1" x14ac:dyDescent="0.25">
      <c r="A98" s="872"/>
      <c r="B98" s="872"/>
      <c r="C98" s="877" t="s">
        <v>865</v>
      </c>
      <c r="D98" s="880" t="s">
        <v>866</v>
      </c>
    </row>
    <row r="99" spans="1:4" s="883" customFormat="1" x14ac:dyDescent="0.25">
      <c r="A99" s="872"/>
      <c r="B99" s="872"/>
      <c r="C99" s="872" t="s">
        <v>867</v>
      </c>
      <c r="D99" s="872" t="s">
        <v>868</v>
      </c>
    </row>
    <row r="100" spans="1:4" ht="15" customHeight="1" outlineLevel="1" x14ac:dyDescent="0.25">
      <c r="A100" s="877"/>
      <c r="B100" s="877" t="s">
        <v>869</v>
      </c>
      <c r="C100" s="877"/>
      <c r="D100" s="877"/>
    </row>
    <row r="101" spans="1:4" s="873" customFormat="1" x14ac:dyDescent="0.25">
      <c r="A101" s="872"/>
      <c r="B101" s="872"/>
      <c r="C101" s="872" t="s">
        <v>870</v>
      </c>
      <c r="D101" s="872" t="s">
        <v>869</v>
      </c>
    </row>
    <row r="102" spans="1:4" ht="15" customHeight="1" outlineLevel="1" x14ac:dyDescent="0.25">
      <c r="A102" s="877"/>
      <c r="B102" s="877" t="s">
        <v>871</v>
      </c>
      <c r="C102" s="877"/>
      <c r="D102" s="877"/>
    </row>
    <row r="103" spans="1:4" s="873" customFormat="1" x14ac:dyDescent="0.25">
      <c r="A103" s="872"/>
      <c r="B103" s="872"/>
      <c r="C103" s="872" t="s">
        <v>872</v>
      </c>
      <c r="D103" s="872" t="s">
        <v>871</v>
      </c>
    </row>
    <row r="104" spans="1:4" ht="15" customHeight="1" outlineLevel="1" x14ac:dyDescent="0.25">
      <c r="A104" s="877"/>
      <c r="B104" s="877" t="s">
        <v>873</v>
      </c>
      <c r="C104" s="877"/>
      <c r="D104" s="877"/>
    </row>
    <row r="105" spans="1:4" s="873" customFormat="1" x14ac:dyDescent="0.25">
      <c r="A105" s="872"/>
      <c r="B105" s="872"/>
      <c r="C105" s="872" t="s">
        <v>874</v>
      </c>
      <c r="D105" s="872" t="s">
        <v>873</v>
      </c>
    </row>
    <row r="106" spans="1:4" ht="15" customHeight="1" outlineLevel="1" x14ac:dyDescent="0.25">
      <c r="A106" s="877"/>
      <c r="B106" s="877" t="s">
        <v>875</v>
      </c>
      <c r="C106" s="877"/>
      <c r="D106" s="877"/>
    </row>
    <row r="107" spans="1:4" s="873" customFormat="1" x14ac:dyDescent="0.25">
      <c r="A107" s="872"/>
      <c r="B107" s="872"/>
      <c r="C107" s="872" t="s">
        <v>876</v>
      </c>
      <c r="D107" s="872" t="s">
        <v>875</v>
      </c>
    </row>
    <row r="108" spans="1:4" ht="15" customHeight="1" outlineLevel="1" x14ac:dyDescent="0.25">
      <c r="A108" s="877"/>
      <c r="B108" s="877" t="s">
        <v>877</v>
      </c>
      <c r="C108" s="877"/>
      <c r="D108" s="877"/>
    </row>
    <row r="109" spans="1:4" s="873" customFormat="1" x14ac:dyDescent="0.25">
      <c r="A109" s="872"/>
      <c r="B109" s="872"/>
      <c r="C109" s="872" t="s">
        <v>878</v>
      </c>
      <c r="D109" s="872" t="s">
        <v>877</v>
      </c>
    </row>
    <row r="110" spans="1:4" s="873" customFormat="1" outlineLevel="1" x14ac:dyDescent="0.25">
      <c r="A110" s="872"/>
      <c r="B110" s="880" t="s">
        <v>879</v>
      </c>
      <c r="C110" s="872"/>
      <c r="D110" s="872"/>
    </row>
    <row r="111" spans="1:4" s="873" customFormat="1" x14ac:dyDescent="0.25">
      <c r="A111" s="872"/>
      <c r="B111" s="872"/>
      <c r="C111" s="872" t="s">
        <v>880</v>
      </c>
      <c r="D111" s="880" t="s">
        <v>879</v>
      </c>
    </row>
    <row r="112" spans="1:4" ht="15" customHeight="1" outlineLevel="1" x14ac:dyDescent="0.25">
      <c r="A112" s="877"/>
      <c r="B112" s="877" t="s">
        <v>881</v>
      </c>
      <c r="C112" s="877"/>
      <c r="D112" s="877"/>
    </row>
    <row r="113" spans="1:4" s="873" customFormat="1" x14ac:dyDescent="0.25">
      <c r="A113" s="872"/>
      <c r="B113" s="872"/>
      <c r="C113" s="872" t="s">
        <v>882</v>
      </c>
      <c r="D113" s="872" t="s">
        <v>881</v>
      </c>
    </row>
    <row r="114" spans="1:4" s="873" customFormat="1" ht="18" customHeight="1" x14ac:dyDescent="0.25">
      <c r="A114" s="875" t="s">
        <v>275</v>
      </c>
      <c r="B114" s="876"/>
      <c r="C114" s="876"/>
      <c r="D114" s="876"/>
    </row>
    <row r="115" spans="1:4" ht="15" customHeight="1" outlineLevel="1" x14ac:dyDescent="0.25">
      <c r="A115" s="877"/>
      <c r="B115" s="877" t="s">
        <v>883</v>
      </c>
      <c r="C115" s="877"/>
      <c r="D115" s="877"/>
    </row>
    <row r="116" spans="1:4" s="873" customFormat="1" x14ac:dyDescent="0.25">
      <c r="A116" s="872"/>
      <c r="B116" s="872"/>
      <c r="C116" s="872" t="s">
        <v>884</v>
      </c>
      <c r="D116" s="877" t="s">
        <v>885</v>
      </c>
    </row>
    <row r="117" spans="1:4" s="873" customFormat="1" x14ac:dyDescent="0.25">
      <c r="A117" s="872"/>
      <c r="B117" s="872"/>
      <c r="C117" s="872" t="s">
        <v>886</v>
      </c>
      <c r="D117" s="877" t="s">
        <v>887</v>
      </c>
    </row>
    <row r="118" spans="1:4" s="873" customFormat="1" x14ac:dyDescent="0.25">
      <c r="A118" s="872"/>
      <c r="B118" s="872"/>
      <c r="C118" s="872" t="s">
        <v>888</v>
      </c>
      <c r="D118" s="877" t="s">
        <v>889</v>
      </c>
    </row>
    <row r="119" spans="1:4" s="883" customFormat="1" x14ac:dyDescent="0.25">
      <c r="A119" s="872"/>
      <c r="B119" s="872"/>
      <c r="C119" s="872" t="s">
        <v>890</v>
      </c>
      <c r="D119" s="877" t="s">
        <v>891</v>
      </c>
    </row>
    <row r="120" spans="1:4" s="873" customFormat="1" x14ac:dyDescent="0.25">
      <c r="A120" s="872"/>
      <c r="B120" s="872"/>
      <c r="C120" s="872" t="s">
        <v>892</v>
      </c>
      <c r="D120" s="884" t="s">
        <v>893</v>
      </c>
    </row>
    <row r="121" spans="1:4" s="873" customFormat="1" x14ac:dyDescent="0.25">
      <c r="A121" s="872"/>
      <c r="B121" s="872"/>
      <c r="C121" s="872" t="s">
        <v>894</v>
      </c>
      <c r="D121" s="877" t="s">
        <v>895</v>
      </c>
    </row>
    <row r="122" spans="1:4" s="873" customFormat="1" x14ac:dyDescent="0.25">
      <c r="A122" s="872"/>
      <c r="B122" s="872"/>
      <c r="C122" s="872" t="s">
        <v>896</v>
      </c>
      <c r="D122" s="877" t="s">
        <v>897</v>
      </c>
    </row>
    <row r="123" spans="1:4" ht="15" customHeight="1" outlineLevel="1" x14ac:dyDescent="0.25">
      <c r="A123" s="877"/>
      <c r="B123" s="877" t="s">
        <v>898</v>
      </c>
      <c r="C123" s="877"/>
      <c r="D123" s="877"/>
    </row>
    <row r="124" spans="1:4" s="873" customFormat="1" x14ac:dyDescent="0.25">
      <c r="A124" s="872"/>
      <c r="B124" s="872"/>
      <c r="C124" s="872" t="s">
        <v>899</v>
      </c>
      <c r="D124" s="872" t="s">
        <v>900</v>
      </c>
    </row>
    <row r="125" spans="1:4" s="873" customFormat="1" x14ac:dyDescent="0.25">
      <c r="A125" s="872"/>
      <c r="B125" s="872"/>
      <c r="C125" s="872" t="s">
        <v>901</v>
      </c>
      <c r="D125" s="872" t="s">
        <v>902</v>
      </c>
    </row>
    <row r="126" spans="1:4" s="873" customFormat="1" x14ac:dyDescent="0.25">
      <c r="A126" s="872"/>
      <c r="B126" s="872"/>
      <c r="C126" s="872" t="s">
        <v>903</v>
      </c>
      <c r="D126" s="877" t="s">
        <v>904</v>
      </c>
    </row>
    <row r="127" spans="1:4" s="873" customFormat="1" x14ac:dyDescent="0.25">
      <c r="A127" s="872"/>
      <c r="B127" s="872"/>
      <c r="C127" s="872" t="s">
        <v>905</v>
      </c>
      <c r="D127" s="877" t="s">
        <v>906</v>
      </c>
    </row>
    <row r="128" spans="1:4" ht="15" customHeight="1" outlineLevel="1" x14ac:dyDescent="0.25">
      <c r="A128" s="877"/>
      <c r="B128" s="877" t="s">
        <v>907</v>
      </c>
      <c r="C128" s="877"/>
      <c r="D128" s="877"/>
    </row>
    <row r="129" spans="1:4" s="873" customFormat="1" x14ac:dyDescent="0.25">
      <c r="A129" s="872"/>
      <c r="B129" s="872"/>
      <c r="C129" s="872" t="s">
        <v>908</v>
      </c>
      <c r="D129" s="872" t="s">
        <v>909</v>
      </c>
    </row>
    <row r="130" spans="1:4" s="873" customFormat="1" x14ac:dyDescent="0.25">
      <c r="A130" s="872"/>
      <c r="B130" s="872"/>
      <c r="C130" s="872" t="s">
        <v>910</v>
      </c>
      <c r="D130" s="872" t="s">
        <v>911</v>
      </c>
    </row>
    <row r="131" spans="1:4" s="873" customFormat="1" x14ac:dyDescent="0.25">
      <c r="A131" s="872"/>
      <c r="B131" s="872"/>
      <c r="C131" s="872" t="s">
        <v>912</v>
      </c>
      <c r="D131" s="872" t="s">
        <v>913</v>
      </c>
    </row>
    <row r="132" spans="1:4" ht="15" customHeight="1" outlineLevel="1" x14ac:dyDescent="0.25">
      <c r="A132" s="877"/>
      <c r="B132" s="877" t="s">
        <v>914</v>
      </c>
      <c r="C132" s="877"/>
      <c r="D132" s="877"/>
    </row>
    <row r="133" spans="1:4" s="873" customFormat="1" x14ac:dyDescent="0.25">
      <c r="A133" s="872"/>
      <c r="B133" s="872"/>
      <c r="C133" s="872" t="s">
        <v>915</v>
      </c>
      <c r="D133" s="872" t="s">
        <v>914</v>
      </c>
    </row>
    <row r="134" spans="1:4" ht="15" customHeight="1" outlineLevel="1" x14ac:dyDescent="0.25">
      <c r="A134" s="877"/>
      <c r="B134" s="877" t="s">
        <v>916</v>
      </c>
      <c r="C134" s="877"/>
      <c r="D134" s="877"/>
    </row>
    <row r="135" spans="1:4" s="873" customFormat="1" x14ac:dyDescent="0.25">
      <c r="A135" s="872"/>
      <c r="B135" s="872"/>
      <c r="C135" s="872" t="s">
        <v>917</v>
      </c>
      <c r="D135" s="884" t="s">
        <v>918</v>
      </c>
    </row>
    <row r="136" spans="1:4" s="873" customFormat="1" x14ac:dyDescent="0.25">
      <c r="A136" s="872"/>
      <c r="B136" s="872"/>
      <c r="C136" s="872" t="s">
        <v>919</v>
      </c>
      <c r="D136" s="884" t="s">
        <v>920</v>
      </c>
    </row>
    <row r="137" spans="1:4" s="873" customFormat="1" x14ac:dyDescent="0.25">
      <c r="A137" s="872"/>
      <c r="B137" s="872"/>
      <c r="C137" s="872" t="s">
        <v>921</v>
      </c>
      <c r="D137" s="884" t="s">
        <v>922</v>
      </c>
    </row>
    <row r="138" spans="1:4" s="873" customFormat="1" x14ac:dyDescent="0.25">
      <c r="A138" s="872"/>
      <c r="B138" s="872"/>
      <c r="C138" s="884" t="s">
        <v>923</v>
      </c>
      <c r="D138" s="884" t="s">
        <v>924</v>
      </c>
    </row>
    <row r="139" spans="1:4" ht="15" customHeight="1" outlineLevel="1" x14ac:dyDescent="0.25">
      <c r="A139" s="877"/>
      <c r="B139" s="877" t="s">
        <v>925</v>
      </c>
      <c r="C139" s="877"/>
      <c r="D139" s="877"/>
    </row>
    <row r="140" spans="1:4" s="873" customFormat="1" x14ac:dyDescent="0.25">
      <c r="A140" s="872"/>
      <c r="B140" s="872"/>
      <c r="C140" s="872" t="s">
        <v>926</v>
      </c>
      <c r="D140" s="884" t="s">
        <v>927</v>
      </c>
    </row>
    <row r="141" spans="1:4" s="873" customFormat="1" x14ac:dyDescent="0.25">
      <c r="A141" s="872"/>
      <c r="B141" s="872"/>
      <c r="C141" s="872" t="s">
        <v>928</v>
      </c>
      <c r="D141" s="884" t="s">
        <v>929</v>
      </c>
    </row>
    <row r="142" spans="1:4" s="873" customFormat="1" x14ac:dyDescent="0.25">
      <c r="A142" s="872"/>
      <c r="B142" s="872"/>
      <c r="C142" s="872" t="s">
        <v>930</v>
      </c>
      <c r="D142" s="884" t="s">
        <v>931</v>
      </c>
    </row>
    <row r="143" spans="1:4" s="873" customFormat="1" x14ac:dyDescent="0.25">
      <c r="A143" s="872"/>
      <c r="B143" s="872"/>
      <c r="C143" s="884" t="s">
        <v>932</v>
      </c>
      <c r="D143" s="884" t="s">
        <v>933</v>
      </c>
    </row>
    <row r="144" spans="1:4" ht="15" customHeight="1" outlineLevel="1" x14ac:dyDescent="0.25">
      <c r="A144" s="877"/>
      <c r="B144" s="877" t="s">
        <v>934</v>
      </c>
      <c r="C144" s="877"/>
      <c r="D144" s="877"/>
    </row>
    <row r="145" spans="1:10" s="873" customFormat="1" x14ac:dyDescent="0.25">
      <c r="A145" s="872"/>
      <c r="B145" s="872"/>
      <c r="C145" s="872" t="s">
        <v>935</v>
      </c>
      <c r="D145" s="880" t="s">
        <v>936</v>
      </c>
    </row>
    <row r="146" spans="1:10" s="873" customFormat="1" collapsed="1" x14ac:dyDescent="0.25">
      <c r="A146" s="872"/>
      <c r="B146" s="872"/>
      <c r="C146" s="872" t="s">
        <v>937</v>
      </c>
      <c r="D146" s="885" t="s">
        <v>938</v>
      </c>
    </row>
    <row r="147" spans="1:10" ht="18" customHeight="1" x14ac:dyDescent="0.25">
      <c r="A147" s="875" t="s">
        <v>276</v>
      </c>
      <c r="B147" s="876"/>
      <c r="C147" s="876"/>
      <c r="D147" s="876"/>
    </row>
    <row r="148" spans="1:10" ht="15" customHeight="1" outlineLevel="1" x14ac:dyDescent="0.25">
      <c r="A148" s="877"/>
      <c r="B148" s="877" t="s">
        <v>939</v>
      </c>
      <c r="C148" s="877"/>
      <c r="D148" s="877"/>
    </row>
    <row r="149" spans="1:10" s="873" customFormat="1" x14ac:dyDescent="0.25">
      <c r="A149" s="872"/>
      <c r="B149" s="872"/>
      <c r="C149" s="877" t="s">
        <v>940</v>
      </c>
      <c r="D149" s="880" t="s">
        <v>941</v>
      </c>
    </row>
    <row r="150" spans="1:10" s="873" customFormat="1" ht="14.4" x14ac:dyDescent="0.25">
      <c r="A150" s="872"/>
      <c r="B150" s="872"/>
      <c r="C150" s="877" t="s">
        <v>942</v>
      </c>
      <c r="D150" s="880" t="s">
        <v>943</v>
      </c>
      <c r="J150" s="886"/>
    </row>
    <row r="151" spans="1:10" ht="15" customHeight="1" outlineLevel="1" x14ac:dyDescent="0.25">
      <c r="A151" s="877"/>
      <c r="B151" s="877" t="s">
        <v>944</v>
      </c>
      <c r="C151" s="877"/>
      <c r="D151" s="877"/>
      <c r="J151" s="886"/>
    </row>
    <row r="152" spans="1:10" s="873" customFormat="1" ht="14.4" x14ac:dyDescent="0.25">
      <c r="A152" s="872"/>
      <c r="B152" s="872"/>
      <c r="C152" s="872" t="s">
        <v>945</v>
      </c>
      <c r="D152" s="872" t="s">
        <v>946</v>
      </c>
      <c r="J152" s="886"/>
    </row>
    <row r="153" spans="1:10" s="873" customFormat="1" ht="14.4" x14ac:dyDescent="0.25">
      <c r="A153" s="872"/>
      <c r="B153" s="872"/>
      <c r="C153" s="872" t="s">
        <v>947</v>
      </c>
      <c r="D153" s="872" t="s">
        <v>948</v>
      </c>
      <c r="J153" s="886"/>
    </row>
    <row r="154" spans="1:10" s="873" customFormat="1" x14ac:dyDescent="0.25">
      <c r="A154" s="872"/>
      <c r="B154" s="872"/>
      <c r="C154" s="872" t="s">
        <v>949</v>
      </c>
      <c r="D154" s="872" t="s">
        <v>950</v>
      </c>
    </row>
    <row r="155" spans="1:10" ht="15" customHeight="1" outlineLevel="1" x14ac:dyDescent="0.25">
      <c r="A155" s="877"/>
      <c r="B155" s="877" t="s">
        <v>951</v>
      </c>
      <c r="C155" s="877"/>
      <c r="D155" s="877"/>
    </row>
    <row r="156" spans="1:10" s="873" customFormat="1" x14ac:dyDescent="0.25">
      <c r="A156" s="872"/>
      <c r="B156" s="872"/>
      <c r="C156" s="872" t="s">
        <v>952</v>
      </c>
      <c r="D156" s="872" t="s">
        <v>951</v>
      </c>
    </row>
    <row r="157" spans="1:10" ht="15" customHeight="1" outlineLevel="1" x14ac:dyDescent="0.25">
      <c r="A157" s="877"/>
      <c r="B157" s="877" t="s">
        <v>953</v>
      </c>
      <c r="C157" s="877"/>
      <c r="D157" s="877"/>
    </row>
    <row r="158" spans="1:10" s="873" customFormat="1" x14ac:dyDescent="0.25">
      <c r="A158" s="872"/>
      <c r="B158" s="872"/>
      <c r="C158" s="872" t="s">
        <v>954</v>
      </c>
      <c r="D158" s="872" t="s">
        <v>955</v>
      </c>
    </row>
    <row r="159" spans="1:10" s="873" customFormat="1" outlineLevel="1" x14ac:dyDescent="0.25">
      <c r="A159" s="872"/>
      <c r="B159" s="877" t="s">
        <v>956</v>
      </c>
      <c r="C159" s="887"/>
      <c r="D159" s="887"/>
    </row>
    <row r="160" spans="1:10" s="873" customFormat="1" x14ac:dyDescent="0.25">
      <c r="A160" s="872"/>
      <c r="B160" s="872"/>
      <c r="C160" s="877" t="s">
        <v>957</v>
      </c>
      <c r="D160" s="880" t="s">
        <v>956</v>
      </c>
    </row>
    <row r="161" spans="1:4" s="873" customFormat="1" outlineLevel="1" x14ac:dyDescent="0.25">
      <c r="A161" s="872"/>
      <c r="B161" s="877" t="s">
        <v>958</v>
      </c>
      <c r="C161" s="872"/>
      <c r="D161" s="872"/>
    </row>
    <row r="162" spans="1:4" s="873" customFormat="1" x14ac:dyDescent="0.25">
      <c r="A162" s="872"/>
      <c r="B162" s="872"/>
      <c r="C162" s="877" t="s">
        <v>959</v>
      </c>
      <c r="D162" s="880" t="s">
        <v>960</v>
      </c>
    </row>
    <row r="163" spans="1:4" s="873" customFormat="1" x14ac:dyDescent="0.25">
      <c r="A163" s="872"/>
      <c r="B163" s="872"/>
      <c r="C163" s="877" t="s">
        <v>961</v>
      </c>
      <c r="D163" s="872" t="s">
        <v>962</v>
      </c>
    </row>
    <row r="164" spans="1:4" s="873" customFormat="1" x14ac:dyDescent="0.25">
      <c r="A164" s="872"/>
      <c r="B164" s="872"/>
      <c r="C164" s="877" t="s">
        <v>963</v>
      </c>
      <c r="D164" s="872" t="s">
        <v>964</v>
      </c>
    </row>
    <row r="165" spans="1:4" ht="15" customHeight="1" outlineLevel="1" x14ac:dyDescent="0.25">
      <c r="A165" s="877"/>
      <c r="B165" s="888" t="s">
        <v>965</v>
      </c>
      <c r="C165" s="877"/>
      <c r="D165" s="877"/>
    </row>
    <row r="166" spans="1:4" s="873" customFormat="1" x14ac:dyDescent="0.25">
      <c r="A166" s="872"/>
      <c r="B166" s="872"/>
      <c r="C166" s="877" t="s">
        <v>966</v>
      </c>
      <c r="D166" s="884" t="s">
        <v>967</v>
      </c>
    </row>
    <row r="167" spans="1:4" s="873" customFormat="1" x14ac:dyDescent="0.25">
      <c r="A167" s="872"/>
      <c r="B167" s="872"/>
      <c r="C167" s="877" t="s">
        <v>968</v>
      </c>
      <c r="D167" s="872" t="s">
        <v>969</v>
      </c>
    </row>
    <row r="168" spans="1:4" s="873" customFormat="1" x14ac:dyDescent="0.25">
      <c r="A168" s="872"/>
      <c r="B168" s="872"/>
      <c r="C168" s="877" t="s">
        <v>970</v>
      </c>
      <c r="D168" s="884" t="s">
        <v>971</v>
      </c>
    </row>
    <row r="169" spans="1:4" s="873" customFormat="1" ht="18" customHeight="1" x14ac:dyDescent="0.25">
      <c r="A169" s="875" t="s">
        <v>277</v>
      </c>
      <c r="B169" s="876"/>
      <c r="C169" s="876"/>
      <c r="D169" s="876"/>
    </row>
    <row r="170" spans="1:4" ht="15" customHeight="1" outlineLevel="1" x14ac:dyDescent="0.25">
      <c r="A170" s="877"/>
      <c r="B170" s="877" t="s">
        <v>972</v>
      </c>
      <c r="C170" s="877"/>
      <c r="D170" s="877"/>
    </row>
    <row r="171" spans="1:4" s="873" customFormat="1" x14ac:dyDescent="0.25">
      <c r="A171" s="872"/>
      <c r="B171" s="872"/>
      <c r="C171" s="872" t="s">
        <v>973</v>
      </c>
      <c r="D171" s="872" t="s">
        <v>974</v>
      </c>
    </row>
    <row r="172" spans="1:4" s="873" customFormat="1" x14ac:dyDescent="0.25">
      <c r="A172" s="872"/>
      <c r="B172" s="872"/>
      <c r="C172" s="872" t="s">
        <v>975</v>
      </c>
      <c r="D172" s="872" t="s">
        <v>976</v>
      </c>
    </row>
    <row r="173" spans="1:4" s="873" customFormat="1" x14ac:dyDescent="0.25">
      <c r="A173" s="872"/>
      <c r="B173" s="872"/>
      <c r="C173" s="872" t="s">
        <v>977</v>
      </c>
      <c r="D173" s="880" t="s">
        <v>978</v>
      </c>
    </row>
    <row r="174" spans="1:4" s="873" customFormat="1" x14ac:dyDescent="0.25">
      <c r="A174" s="872"/>
      <c r="B174" s="872"/>
      <c r="C174" s="872" t="s">
        <v>979</v>
      </c>
      <c r="D174" s="872" t="s">
        <v>980</v>
      </c>
    </row>
    <row r="175" spans="1:4" s="873" customFormat="1" x14ac:dyDescent="0.25">
      <c r="A175" s="872"/>
      <c r="B175" s="872"/>
      <c r="C175" s="872" t="s">
        <v>981</v>
      </c>
      <c r="D175" s="872" t="s">
        <v>982</v>
      </c>
    </row>
    <row r="176" spans="1:4" s="873" customFormat="1" x14ac:dyDescent="0.25">
      <c r="A176" s="872"/>
      <c r="B176" s="872"/>
      <c r="C176" s="872" t="s">
        <v>983</v>
      </c>
      <c r="D176" s="872" t="s">
        <v>984</v>
      </c>
    </row>
    <row r="177" spans="1:4" s="873" customFormat="1" x14ac:dyDescent="0.25">
      <c r="A177" s="872"/>
      <c r="B177" s="872"/>
      <c r="C177" s="872" t="s">
        <v>985</v>
      </c>
      <c r="D177" s="880" t="s">
        <v>986</v>
      </c>
    </row>
    <row r="178" spans="1:4" ht="15" customHeight="1" outlineLevel="1" collapsed="1" x14ac:dyDescent="0.25">
      <c r="A178" s="877"/>
      <c r="B178" s="877" t="s">
        <v>987</v>
      </c>
      <c r="C178" s="877"/>
      <c r="D178" s="877"/>
    </row>
    <row r="179" spans="1:4" s="873" customFormat="1" x14ac:dyDescent="0.25">
      <c r="A179" s="872"/>
      <c r="B179" s="872"/>
      <c r="C179" s="872" t="s">
        <v>988</v>
      </c>
      <c r="D179" s="872" t="s">
        <v>989</v>
      </c>
    </row>
    <row r="180" spans="1:4" s="873" customFormat="1" x14ac:dyDescent="0.25">
      <c r="A180" s="872"/>
      <c r="B180" s="872"/>
      <c r="C180" s="872" t="s">
        <v>990</v>
      </c>
      <c r="D180" s="872" t="s">
        <v>991</v>
      </c>
    </row>
    <row r="181" spans="1:4" s="873" customFormat="1" x14ac:dyDescent="0.25">
      <c r="A181" s="872"/>
      <c r="B181" s="872"/>
      <c r="C181" s="872" t="s">
        <v>992</v>
      </c>
      <c r="D181" s="872" t="s">
        <v>993</v>
      </c>
    </row>
    <row r="182" spans="1:4" ht="15" customHeight="1" outlineLevel="1" x14ac:dyDescent="0.25">
      <c r="A182" s="877"/>
      <c r="B182" s="877" t="s">
        <v>994</v>
      </c>
      <c r="C182" s="877"/>
      <c r="D182" s="877"/>
    </row>
    <row r="183" spans="1:4" s="873" customFormat="1" x14ac:dyDescent="0.25">
      <c r="A183" s="872"/>
      <c r="B183" s="872"/>
      <c r="C183" s="872" t="s">
        <v>995</v>
      </c>
      <c r="D183" s="872" t="s">
        <v>994</v>
      </c>
    </row>
    <row r="184" spans="1:4" ht="15" customHeight="1" outlineLevel="1" x14ac:dyDescent="0.25">
      <c r="A184" s="877"/>
      <c r="B184" s="877" t="s">
        <v>996</v>
      </c>
      <c r="C184" s="877"/>
      <c r="D184" s="877"/>
    </row>
    <row r="185" spans="1:4" s="873" customFormat="1" x14ac:dyDescent="0.25">
      <c r="A185" s="872"/>
      <c r="B185" s="872"/>
      <c r="C185" s="872" t="s">
        <v>997</v>
      </c>
      <c r="D185" s="872" t="s">
        <v>996</v>
      </c>
    </row>
    <row r="186" spans="1:4" ht="15" customHeight="1" outlineLevel="1" x14ac:dyDescent="0.25">
      <c r="A186" s="877"/>
      <c r="B186" s="877" t="s">
        <v>998</v>
      </c>
      <c r="C186" s="877"/>
      <c r="D186" s="877"/>
    </row>
    <row r="187" spans="1:4" s="873" customFormat="1" x14ac:dyDescent="0.25">
      <c r="A187" s="872"/>
      <c r="B187" s="872"/>
      <c r="C187" s="872" t="s">
        <v>999</v>
      </c>
      <c r="D187" s="872" t="s">
        <v>1000</v>
      </c>
    </row>
    <row r="188" spans="1:4" s="873" customFormat="1" x14ac:dyDescent="0.25">
      <c r="A188" s="872"/>
      <c r="B188" s="872"/>
      <c r="C188" s="872" t="s">
        <v>1001</v>
      </c>
      <c r="D188" s="872" t="s">
        <v>1002</v>
      </c>
    </row>
    <row r="189" spans="1:4" s="873" customFormat="1" x14ac:dyDescent="0.25">
      <c r="A189" s="872"/>
      <c r="B189" s="872"/>
      <c r="C189" s="872" t="s">
        <v>1003</v>
      </c>
      <c r="D189" s="872" t="s">
        <v>1004</v>
      </c>
    </row>
    <row r="190" spans="1:4" s="873" customFormat="1" x14ac:dyDescent="0.25">
      <c r="A190" s="872"/>
      <c r="B190" s="872"/>
      <c r="C190" s="872" t="s">
        <v>1005</v>
      </c>
      <c r="D190" s="872" t="s">
        <v>1006</v>
      </c>
    </row>
    <row r="191" spans="1:4" s="873" customFormat="1" x14ac:dyDescent="0.25">
      <c r="A191" s="872"/>
      <c r="B191" s="872"/>
      <c r="C191" s="872" t="s">
        <v>1007</v>
      </c>
      <c r="D191" s="884" t="s">
        <v>1008</v>
      </c>
    </row>
    <row r="192" spans="1:4" s="873" customFormat="1" x14ac:dyDescent="0.25">
      <c r="A192" s="872"/>
      <c r="B192" s="872"/>
      <c r="C192" s="872" t="s">
        <v>1009</v>
      </c>
      <c r="D192" s="872" t="s">
        <v>1010</v>
      </c>
    </row>
    <row r="193" spans="1:4" s="873" customFormat="1" x14ac:dyDescent="0.25">
      <c r="A193" s="872"/>
      <c r="B193" s="872"/>
      <c r="C193" s="872" t="s">
        <v>1011</v>
      </c>
      <c r="D193" s="872" t="s">
        <v>1012</v>
      </c>
    </row>
    <row r="194" spans="1:4" s="873" customFormat="1" x14ac:dyDescent="0.25">
      <c r="A194" s="872"/>
      <c r="B194" s="872"/>
      <c r="C194" s="872" t="s">
        <v>1013</v>
      </c>
      <c r="D194" s="872" t="s">
        <v>1014</v>
      </c>
    </row>
    <row r="195" spans="1:4" s="873" customFormat="1" x14ac:dyDescent="0.25">
      <c r="A195" s="872"/>
      <c r="B195" s="872"/>
      <c r="C195" s="872" t="s">
        <v>1015</v>
      </c>
      <c r="D195" s="872" t="s">
        <v>1016</v>
      </c>
    </row>
    <row r="196" spans="1:4" s="873" customFormat="1" x14ac:dyDescent="0.25">
      <c r="A196" s="872"/>
      <c r="B196" s="872"/>
      <c r="C196" s="872" t="s">
        <v>1017</v>
      </c>
      <c r="D196" s="872" t="s">
        <v>1018</v>
      </c>
    </row>
    <row r="197" spans="1:4" ht="15" customHeight="1" outlineLevel="1" x14ac:dyDescent="0.25">
      <c r="A197" s="877"/>
      <c r="B197" s="877" t="s">
        <v>1019</v>
      </c>
      <c r="C197" s="877"/>
      <c r="D197" s="877"/>
    </row>
    <row r="198" spans="1:4" s="873" customFormat="1" x14ac:dyDescent="0.25">
      <c r="A198" s="872"/>
      <c r="B198" s="872"/>
      <c r="C198" s="872" t="s">
        <v>1020</v>
      </c>
      <c r="D198" s="872" t="s">
        <v>1021</v>
      </c>
    </row>
    <row r="199" spans="1:4" s="873" customFormat="1" x14ac:dyDescent="0.25">
      <c r="A199" s="872"/>
      <c r="B199" s="872"/>
      <c r="C199" s="872" t="s">
        <v>1022</v>
      </c>
      <c r="D199" s="872" t="s">
        <v>1023</v>
      </c>
    </row>
    <row r="200" spans="1:4" s="873" customFormat="1" x14ac:dyDescent="0.25">
      <c r="A200" s="872"/>
      <c r="B200" s="872"/>
      <c r="C200" s="872" t="s">
        <v>1024</v>
      </c>
      <c r="D200" s="880" t="s">
        <v>1025</v>
      </c>
    </row>
    <row r="201" spans="1:4" s="873" customFormat="1" x14ac:dyDescent="0.25">
      <c r="A201" s="872"/>
      <c r="B201" s="872"/>
      <c r="C201" s="872" t="s">
        <v>1026</v>
      </c>
      <c r="D201" s="880" t="s">
        <v>1027</v>
      </c>
    </row>
    <row r="202" spans="1:4" s="873" customFormat="1" x14ac:dyDescent="0.25">
      <c r="A202" s="872"/>
      <c r="B202" s="872"/>
      <c r="C202" s="877" t="s">
        <v>1028</v>
      </c>
      <c r="D202" s="880" t="s">
        <v>1029</v>
      </c>
    </row>
    <row r="203" spans="1:4" s="873" customFormat="1" x14ac:dyDescent="0.25">
      <c r="A203" s="872"/>
      <c r="B203" s="872"/>
      <c r="C203" s="872" t="s">
        <v>1030</v>
      </c>
      <c r="D203" s="872" t="s">
        <v>1031</v>
      </c>
    </row>
    <row r="204" spans="1:4" ht="15" customHeight="1" outlineLevel="1" x14ac:dyDescent="0.25">
      <c r="A204" s="877"/>
      <c r="B204" s="877" t="s">
        <v>1032</v>
      </c>
      <c r="C204" s="877"/>
      <c r="D204" s="877"/>
    </row>
    <row r="205" spans="1:4" s="873" customFormat="1" x14ac:dyDescent="0.25">
      <c r="A205" s="872"/>
      <c r="B205" s="872"/>
      <c r="C205" s="872" t="s">
        <v>1033</v>
      </c>
      <c r="D205" s="872" t="s">
        <v>1034</v>
      </c>
    </row>
    <row r="206" spans="1:4" s="873" customFormat="1" x14ac:dyDescent="0.25">
      <c r="A206" s="872"/>
      <c r="B206" s="872"/>
      <c r="C206" s="872" t="s">
        <v>1035</v>
      </c>
      <c r="D206" s="872" t="s">
        <v>1036</v>
      </c>
    </row>
    <row r="207" spans="1:4" s="873" customFormat="1" x14ac:dyDescent="0.25">
      <c r="A207" s="872"/>
      <c r="B207" s="872"/>
      <c r="C207" s="872" t="s">
        <v>1037</v>
      </c>
      <c r="D207" s="872" t="s">
        <v>1038</v>
      </c>
    </row>
    <row r="208" spans="1:4" s="873" customFormat="1" x14ac:dyDescent="0.25">
      <c r="A208" s="872"/>
      <c r="B208" s="872"/>
      <c r="C208" s="872" t="s">
        <v>1039</v>
      </c>
      <c r="D208" s="872" t="s">
        <v>1040</v>
      </c>
    </row>
    <row r="209" spans="1:4" s="873" customFormat="1" x14ac:dyDescent="0.25">
      <c r="A209" s="872"/>
      <c r="B209" s="872"/>
      <c r="C209" s="877" t="s">
        <v>1041</v>
      </c>
      <c r="D209" s="872" t="s">
        <v>1042</v>
      </c>
    </row>
    <row r="210" spans="1:4" s="873" customFormat="1" x14ac:dyDescent="0.25">
      <c r="A210" s="872"/>
      <c r="B210" s="872"/>
      <c r="C210" s="877" t="s">
        <v>1043</v>
      </c>
      <c r="D210" s="872" t="s">
        <v>1044</v>
      </c>
    </row>
    <row r="211" spans="1:4" s="873" customFormat="1" x14ac:dyDescent="0.25">
      <c r="A211" s="872"/>
      <c r="B211" s="872"/>
      <c r="C211" s="872" t="s">
        <v>1045</v>
      </c>
      <c r="D211" s="872" t="s">
        <v>1046</v>
      </c>
    </row>
    <row r="212" spans="1:4" ht="15" customHeight="1" outlineLevel="1" x14ac:dyDescent="0.25">
      <c r="A212" s="877"/>
      <c r="B212" s="877" t="s">
        <v>1047</v>
      </c>
      <c r="C212" s="877"/>
      <c r="D212" s="877"/>
    </row>
    <row r="213" spans="1:4" x14ac:dyDescent="0.25">
      <c r="A213" s="872"/>
      <c r="B213" s="872"/>
      <c r="C213" s="872" t="s">
        <v>1048</v>
      </c>
      <c r="D213" s="872" t="s">
        <v>1049</v>
      </c>
    </row>
    <row r="214" spans="1:4" x14ac:dyDescent="0.25">
      <c r="A214" s="872"/>
      <c r="B214" s="872"/>
      <c r="C214" s="872" t="s">
        <v>1050</v>
      </c>
      <c r="D214" s="872" t="s">
        <v>1051</v>
      </c>
    </row>
    <row r="215" spans="1:4" x14ac:dyDescent="0.25">
      <c r="A215" s="872"/>
      <c r="B215" s="872"/>
      <c r="C215" s="872" t="s">
        <v>1052</v>
      </c>
      <c r="D215" s="872" t="s">
        <v>1053</v>
      </c>
    </row>
  </sheetData>
  <mergeCells count="2">
    <mergeCell ref="A1:D1"/>
    <mergeCell ref="B3:C3"/>
  </mergeCells>
  <pageMargins left="0.59055118110236227" right="0.59055118110236227" top="0.59055118110236227" bottom="0.59055118110236227" header="0.51181102362204722" footer="0.51181102362204722"/>
  <pageSetup paperSize="9" fitToHeight="5" orientation="portrait" r:id="rId1"/>
  <headerFooter alignWithMargins="0"/>
  <rowBreaks count="1" manualBreakCount="1">
    <brk id="1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6" tint="-0.249977111117893"/>
  </sheetPr>
  <dimension ref="A1:K142"/>
  <sheetViews>
    <sheetView showGridLines="0" showRowColHeaders="0" showZeros="0" zoomScaleNormal="100" workbookViewId="0"/>
  </sheetViews>
  <sheetFormatPr defaultColWidth="9.109375" defaultRowHeight="10.199999999999999" outlineLevelRow="1" x14ac:dyDescent="0.2"/>
  <cols>
    <col min="1" max="1" width="1.6640625" style="353" customWidth="1"/>
    <col min="2" max="2" width="40.6640625" style="203" customWidth="1"/>
    <col min="3" max="11" width="12.6640625" style="203" customWidth="1"/>
    <col min="12" max="16384" width="9.109375" style="203"/>
  </cols>
  <sheetData>
    <row r="1" spans="1:11" s="353" customFormat="1" ht="4.2" x14ac:dyDescent="0.15"/>
    <row r="2" spans="1:11" s="173" customFormat="1" ht="17.399999999999999" x14ac:dyDescent="0.3">
      <c r="A2" s="354"/>
      <c r="B2" s="306" t="s">
        <v>3</v>
      </c>
      <c r="C2" s="306"/>
    </row>
    <row r="3" spans="1:11" s="174" customFormat="1" ht="10.8" thickBot="1" x14ac:dyDescent="0.25">
      <c r="B3" s="174" t="str">
        <f>Intro!A20</f>
        <v>Versie 3/4/2018</v>
      </c>
    </row>
    <row r="4" spans="1:11" s="361" customFormat="1" ht="15" customHeight="1" x14ac:dyDescent="0.25">
      <c r="B4" s="1298" t="s">
        <v>4</v>
      </c>
      <c r="C4" s="678"/>
      <c r="D4" s="679" t="s">
        <v>5</v>
      </c>
      <c r="E4" s="680"/>
      <c r="F4" s="678"/>
      <c r="G4" s="679" t="s">
        <v>6</v>
      </c>
      <c r="H4" s="680"/>
      <c r="I4" s="678"/>
      <c r="J4" s="679" t="s">
        <v>7</v>
      </c>
      <c r="K4" s="680"/>
    </row>
    <row r="5" spans="1:11" s="175" customFormat="1" ht="15" customHeight="1" x14ac:dyDescent="0.25">
      <c r="A5" s="355"/>
      <c r="B5" s="1299"/>
      <c r="C5" s="176" t="s">
        <v>8</v>
      </c>
      <c r="D5" s="177" t="s">
        <v>9</v>
      </c>
      <c r="E5" s="178" t="s">
        <v>10</v>
      </c>
      <c r="F5" s="176" t="s">
        <v>8</v>
      </c>
      <c r="G5" s="177" t="s">
        <v>9</v>
      </c>
      <c r="H5" s="178" t="s">
        <v>10</v>
      </c>
      <c r="I5" s="176" t="s">
        <v>8</v>
      </c>
      <c r="J5" s="177" t="s">
        <v>9</v>
      </c>
      <c r="K5" s="178" t="s">
        <v>10</v>
      </c>
    </row>
    <row r="6" spans="1:11" s="166" customFormat="1" ht="15" customHeight="1" x14ac:dyDescent="0.25">
      <c r="A6" s="356"/>
      <c r="B6" s="208" t="s">
        <v>11</v>
      </c>
      <c r="C6" s="187">
        <f>SUM(C7,C11,C15)</f>
        <v>0</v>
      </c>
      <c r="D6" s="188">
        <f>SUM(D7,D11,D15)</f>
        <v>0</v>
      </c>
      <c r="E6" s="189">
        <f>D6-C6</f>
        <v>0</v>
      </c>
      <c r="F6" s="187">
        <f>SUM(F7,F11,F15)</f>
        <v>0</v>
      </c>
      <c r="G6" s="188">
        <f>SUM(G7,G11,G15)</f>
        <v>0</v>
      </c>
      <c r="H6" s="189">
        <f>G6-F6</f>
        <v>0</v>
      </c>
      <c r="I6" s="187">
        <f>SUM(I7,I11,I15)</f>
        <v>0</v>
      </c>
      <c r="J6" s="188">
        <f>SUM(J7,J11,J15)</f>
        <v>0</v>
      </c>
      <c r="K6" s="189">
        <f>J6-I6</f>
        <v>0</v>
      </c>
    </row>
    <row r="7" spans="1:11" s="157" customFormat="1" ht="13.2" x14ac:dyDescent="0.25">
      <c r="A7" s="357"/>
      <c r="B7" s="190" t="s">
        <v>12</v>
      </c>
      <c r="C7" s="191">
        <f>SUM(C8:C10)</f>
        <v>0</v>
      </c>
      <c r="D7" s="192">
        <f>SUM(D8:D10)</f>
        <v>0</v>
      </c>
      <c r="E7" s="193">
        <f t="shared" ref="E7:E18" si="0">D7-C7</f>
        <v>0</v>
      </c>
      <c r="F7" s="191">
        <f>SUM(F8:F10)</f>
        <v>0</v>
      </c>
      <c r="G7" s="192">
        <f>SUM(G8:G10)</f>
        <v>0</v>
      </c>
      <c r="H7" s="193">
        <f t="shared" ref="H7:H18" si="1">G7-F7</f>
        <v>0</v>
      </c>
      <c r="I7" s="191">
        <f>SUM(I8:I10)</f>
        <v>0</v>
      </c>
      <c r="J7" s="192">
        <f>SUM(J8:J10)</f>
        <v>0</v>
      </c>
      <c r="K7" s="193">
        <f t="shared" ref="K7:K18" si="2">J7-I7</f>
        <v>0</v>
      </c>
    </row>
    <row r="8" spans="1:11" s="157" customFormat="1" ht="13.2" x14ac:dyDescent="0.25">
      <c r="A8" s="357"/>
      <c r="B8" s="194" t="s">
        <v>13</v>
      </c>
      <c r="C8" s="191"/>
      <c r="D8" s="192"/>
      <c r="E8" s="193">
        <f t="shared" si="0"/>
        <v>0</v>
      </c>
      <c r="F8" s="191"/>
      <c r="G8" s="192"/>
      <c r="H8" s="193">
        <f t="shared" si="1"/>
        <v>0</v>
      </c>
      <c r="I8" s="191"/>
      <c r="J8" s="192"/>
      <c r="K8" s="193">
        <f t="shared" si="2"/>
        <v>0</v>
      </c>
    </row>
    <row r="9" spans="1:11" s="157" customFormat="1" ht="13.2" x14ac:dyDescent="0.25">
      <c r="A9" s="357"/>
      <c r="B9" s="194" t="s">
        <v>14</v>
      </c>
      <c r="C9" s="191"/>
      <c r="D9" s="192"/>
      <c r="E9" s="193">
        <f>D9-C9</f>
        <v>0</v>
      </c>
      <c r="F9" s="191"/>
      <c r="G9" s="192"/>
      <c r="H9" s="193">
        <f>G9-F9</f>
        <v>0</v>
      </c>
      <c r="I9" s="191"/>
      <c r="J9" s="192"/>
      <c r="K9" s="193">
        <f>J9-I9</f>
        <v>0</v>
      </c>
    </row>
    <row r="10" spans="1:11" s="157" customFormat="1" ht="13.2" x14ac:dyDescent="0.25">
      <c r="A10" s="357"/>
      <c r="B10" s="194" t="s">
        <v>15</v>
      </c>
      <c r="C10" s="191"/>
      <c r="D10" s="192"/>
      <c r="E10" s="193">
        <f t="shared" si="0"/>
        <v>0</v>
      </c>
      <c r="F10" s="191"/>
      <c r="G10" s="192"/>
      <c r="H10" s="193">
        <f t="shared" si="1"/>
        <v>0</v>
      </c>
      <c r="I10" s="191"/>
      <c r="J10" s="192"/>
      <c r="K10" s="193">
        <f t="shared" si="2"/>
        <v>0</v>
      </c>
    </row>
    <row r="11" spans="1:11" s="159" customFormat="1" ht="13.2" x14ac:dyDescent="0.25">
      <c r="A11" s="358"/>
      <c r="B11" s="190" t="s">
        <v>16</v>
      </c>
      <c r="C11" s="191">
        <f>SUM(C12:C14)</f>
        <v>0</v>
      </c>
      <c r="D11" s="195">
        <f>SUM(D12:D14)</f>
        <v>0</v>
      </c>
      <c r="E11" s="196">
        <f t="shared" si="0"/>
        <v>0</v>
      </c>
      <c r="F11" s="197">
        <f>SUM(F12:F14)</f>
        <v>0</v>
      </c>
      <c r="G11" s="195">
        <f>SUM(G12:G14)</f>
        <v>0</v>
      </c>
      <c r="H11" s="196">
        <f t="shared" si="1"/>
        <v>0</v>
      </c>
      <c r="I11" s="197">
        <f>SUM(I12:I14)</f>
        <v>0</v>
      </c>
      <c r="J11" s="195">
        <f>SUM(J12:J14)</f>
        <v>0</v>
      </c>
      <c r="K11" s="196">
        <f t="shared" si="2"/>
        <v>0</v>
      </c>
    </row>
    <row r="12" spans="1:11" s="157" customFormat="1" ht="13.2" x14ac:dyDescent="0.25">
      <c r="A12" s="357"/>
      <c r="B12" s="194" t="s">
        <v>13</v>
      </c>
      <c r="C12" s="191"/>
      <c r="D12" s="192"/>
      <c r="E12" s="193">
        <f t="shared" si="0"/>
        <v>0</v>
      </c>
      <c r="F12" s="191"/>
      <c r="G12" s="192"/>
      <c r="H12" s="193">
        <f t="shared" si="1"/>
        <v>0</v>
      </c>
      <c r="I12" s="191"/>
      <c r="J12" s="192"/>
      <c r="K12" s="193">
        <f t="shared" si="2"/>
        <v>0</v>
      </c>
    </row>
    <row r="13" spans="1:11" s="157" customFormat="1" ht="13.2" x14ac:dyDescent="0.25">
      <c r="A13" s="357"/>
      <c r="B13" s="194" t="s">
        <v>14</v>
      </c>
      <c r="C13" s="191"/>
      <c r="D13" s="192"/>
      <c r="E13" s="193">
        <f>D13-C13</f>
        <v>0</v>
      </c>
      <c r="F13" s="191"/>
      <c r="G13" s="192"/>
      <c r="H13" s="193">
        <f>G13-F13</f>
        <v>0</v>
      </c>
      <c r="I13" s="191"/>
      <c r="J13" s="192"/>
      <c r="K13" s="193">
        <f>J13-I13</f>
        <v>0</v>
      </c>
    </row>
    <row r="14" spans="1:11" s="157" customFormat="1" ht="13.2" x14ac:dyDescent="0.25">
      <c r="A14" s="357"/>
      <c r="B14" s="194" t="s">
        <v>15</v>
      </c>
      <c r="C14" s="191"/>
      <c r="D14" s="192"/>
      <c r="E14" s="193">
        <f t="shared" si="0"/>
        <v>0</v>
      </c>
      <c r="F14" s="191"/>
      <c r="G14" s="192"/>
      <c r="H14" s="193">
        <f t="shared" si="1"/>
        <v>0</v>
      </c>
      <c r="I14" s="191"/>
      <c r="J14" s="192"/>
      <c r="K14" s="193">
        <f t="shared" si="2"/>
        <v>0</v>
      </c>
    </row>
    <row r="15" spans="1:11" s="159" customFormat="1" ht="13.2" x14ac:dyDescent="0.25">
      <c r="A15" s="358"/>
      <c r="B15" s="183" t="s">
        <v>17</v>
      </c>
      <c r="C15" s="191">
        <f>SUM(C16:C18)</f>
        <v>0</v>
      </c>
      <c r="D15" s="195">
        <f>SUM(D16:D18)</f>
        <v>0</v>
      </c>
      <c r="E15" s="196">
        <f t="shared" si="0"/>
        <v>0</v>
      </c>
      <c r="F15" s="197">
        <f>SUM(F16:F18)</f>
        <v>0</v>
      </c>
      <c r="G15" s="195">
        <f>SUM(G16:G18)</f>
        <v>0</v>
      </c>
      <c r="H15" s="196">
        <f t="shared" si="1"/>
        <v>0</v>
      </c>
      <c r="I15" s="197">
        <f>SUM(I16:I18)</f>
        <v>0</v>
      </c>
      <c r="J15" s="195">
        <f>SUM(J16:J18)</f>
        <v>0</v>
      </c>
      <c r="K15" s="196">
        <f t="shared" si="2"/>
        <v>0</v>
      </c>
    </row>
    <row r="16" spans="1:11" s="157" customFormat="1" ht="13.2" x14ac:dyDescent="0.25">
      <c r="A16" s="357"/>
      <c r="B16" s="194" t="s">
        <v>13</v>
      </c>
      <c r="C16" s="191"/>
      <c r="D16" s="192"/>
      <c r="E16" s="193">
        <f t="shared" si="0"/>
        <v>0</v>
      </c>
      <c r="F16" s="191"/>
      <c r="G16" s="192"/>
      <c r="H16" s="193">
        <f t="shared" si="1"/>
        <v>0</v>
      </c>
      <c r="I16" s="191"/>
      <c r="J16" s="192"/>
      <c r="K16" s="193">
        <f t="shared" si="2"/>
        <v>0</v>
      </c>
    </row>
    <row r="17" spans="1:11" s="157" customFormat="1" ht="13.2" x14ac:dyDescent="0.25">
      <c r="A17" s="357"/>
      <c r="B17" s="194" t="s">
        <v>14</v>
      </c>
      <c r="C17" s="191"/>
      <c r="D17" s="192"/>
      <c r="E17" s="193">
        <f>D17-C17</f>
        <v>0</v>
      </c>
      <c r="F17" s="191"/>
      <c r="G17" s="192"/>
      <c r="H17" s="193">
        <f>G17-F17</f>
        <v>0</v>
      </c>
      <c r="I17" s="191"/>
      <c r="J17" s="192"/>
      <c r="K17" s="193">
        <f>J17-I17</f>
        <v>0</v>
      </c>
    </row>
    <row r="18" spans="1:11" s="157" customFormat="1" ht="13.2" x14ac:dyDescent="0.25">
      <c r="A18" s="357"/>
      <c r="B18" s="194" t="s">
        <v>15</v>
      </c>
      <c r="C18" s="191"/>
      <c r="D18" s="192"/>
      <c r="E18" s="193">
        <f t="shared" si="0"/>
        <v>0</v>
      </c>
      <c r="F18" s="191"/>
      <c r="G18" s="192"/>
      <c r="H18" s="193">
        <f t="shared" si="1"/>
        <v>0</v>
      </c>
      <c r="I18" s="191"/>
      <c r="J18" s="192"/>
      <c r="K18" s="193">
        <f t="shared" si="2"/>
        <v>0</v>
      </c>
    </row>
    <row r="19" spans="1:11" s="166" customFormat="1" ht="15" hidden="1" customHeight="1" outlineLevel="1" x14ac:dyDescent="0.25">
      <c r="A19" s="356"/>
      <c r="B19" s="209" t="s">
        <v>18</v>
      </c>
      <c r="C19" s="187">
        <f>SUM(C20,C24,C28)</f>
        <v>0</v>
      </c>
      <c r="D19" s="188">
        <f>SUM(D20,D24,D28)</f>
        <v>0</v>
      </c>
      <c r="E19" s="189">
        <f>D19-C19</f>
        <v>0</v>
      </c>
      <c r="F19" s="187">
        <f>SUM(F20,F24,F28)</f>
        <v>0</v>
      </c>
      <c r="G19" s="188">
        <f>SUM(G20,G24,G28)</f>
        <v>0</v>
      </c>
      <c r="H19" s="189">
        <f>G19-F19</f>
        <v>0</v>
      </c>
      <c r="I19" s="187">
        <f>SUM(I20,I24,I28)</f>
        <v>0</v>
      </c>
      <c r="J19" s="188">
        <f>SUM(J20,J24,J28)</f>
        <v>0</v>
      </c>
      <c r="K19" s="189">
        <f>J19-I19</f>
        <v>0</v>
      </c>
    </row>
    <row r="20" spans="1:11" s="157" customFormat="1" ht="13.2" hidden="1" outlineLevel="1" x14ac:dyDescent="0.25">
      <c r="A20" s="357"/>
      <c r="B20" s="190" t="s">
        <v>12</v>
      </c>
      <c r="C20" s="191">
        <f>SUM(C21:C23)</f>
        <v>0</v>
      </c>
      <c r="D20" s="192">
        <f>SUM(D21:D23)</f>
        <v>0</v>
      </c>
      <c r="E20" s="193">
        <f t="shared" ref="E20:E31" si="3">D20-C20</f>
        <v>0</v>
      </c>
      <c r="F20" s="191">
        <f>SUM(F21:F23)</f>
        <v>0</v>
      </c>
      <c r="G20" s="192">
        <f>SUM(G21:G23)</f>
        <v>0</v>
      </c>
      <c r="H20" s="193">
        <f t="shared" ref="H20:H31" si="4">G20-F20</f>
        <v>0</v>
      </c>
      <c r="I20" s="191">
        <f>SUM(I21:I23)</f>
        <v>0</v>
      </c>
      <c r="J20" s="192">
        <f>SUM(J21:J23)</f>
        <v>0</v>
      </c>
      <c r="K20" s="193">
        <f t="shared" ref="K20:K31" si="5">J20-I20</f>
        <v>0</v>
      </c>
    </row>
    <row r="21" spans="1:11" s="157" customFormat="1" ht="13.2" hidden="1" outlineLevel="1" x14ac:dyDescent="0.25">
      <c r="A21" s="357"/>
      <c r="B21" s="194" t="s">
        <v>13</v>
      </c>
      <c r="C21" s="191"/>
      <c r="D21" s="192"/>
      <c r="E21" s="193">
        <f t="shared" si="3"/>
        <v>0</v>
      </c>
      <c r="F21" s="191"/>
      <c r="G21" s="192"/>
      <c r="H21" s="193">
        <f t="shared" si="4"/>
        <v>0</v>
      </c>
      <c r="I21" s="191"/>
      <c r="J21" s="192"/>
      <c r="K21" s="193">
        <f t="shared" si="5"/>
        <v>0</v>
      </c>
    </row>
    <row r="22" spans="1:11" s="157" customFormat="1" ht="13.2" hidden="1" outlineLevel="1" x14ac:dyDescent="0.25">
      <c r="A22" s="357"/>
      <c r="B22" s="194" t="s">
        <v>14</v>
      </c>
      <c r="C22" s="191"/>
      <c r="D22" s="192"/>
      <c r="E22" s="193">
        <f>D22-C22</f>
        <v>0</v>
      </c>
      <c r="F22" s="191"/>
      <c r="G22" s="192"/>
      <c r="H22" s="193">
        <f>G22-F22</f>
        <v>0</v>
      </c>
      <c r="I22" s="191"/>
      <c r="J22" s="192"/>
      <c r="K22" s="193">
        <f>J22-I22</f>
        <v>0</v>
      </c>
    </row>
    <row r="23" spans="1:11" s="157" customFormat="1" ht="13.2" hidden="1" outlineLevel="1" x14ac:dyDescent="0.25">
      <c r="A23" s="357"/>
      <c r="B23" s="194" t="s">
        <v>15</v>
      </c>
      <c r="C23" s="191"/>
      <c r="D23" s="192"/>
      <c r="E23" s="193">
        <f t="shared" si="3"/>
        <v>0</v>
      </c>
      <c r="F23" s="191"/>
      <c r="G23" s="192"/>
      <c r="H23" s="193">
        <f t="shared" si="4"/>
        <v>0</v>
      </c>
      <c r="I23" s="191"/>
      <c r="J23" s="192"/>
      <c r="K23" s="193">
        <f t="shared" si="5"/>
        <v>0</v>
      </c>
    </row>
    <row r="24" spans="1:11" s="159" customFormat="1" ht="13.2" hidden="1" outlineLevel="1" x14ac:dyDescent="0.25">
      <c r="A24" s="358"/>
      <c r="B24" s="190" t="s">
        <v>16</v>
      </c>
      <c r="C24" s="197">
        <f>SUM(C25:C27)</f>
        <v>0</v>
      </c>
      <c r="D24" s="195">
        <f>SUM(D25:D27)</f>
        <v>0</v>
      </c>
      <c r="E24" s="196">
        <f t="shared" si="3"/>
        <v>0</v>
      </c>
      <c r="F24" s="197">
        <f>SUM(F25:F27)</f>
        <v>0</v>
      </c>
      <c r="G24" s="195">
        <f>SUM(G25:G27)</f>
        <v>0</v>
      </c>
      <c r="H24" s="196">
        <f t="shared" si="4"/>
        <v>0</v>
      </c>
      <c r="I24" s="197">
        <f>SUM(I25:I27)</f>
        <v>0</v>
      </c>
      <c r="J24" s="195">
        <f>SUM(J25:J27)</f>
        <v>0</v>
      </c>
      <c r="K24" s="196">
        <f t="shared" si="5"/>
        <v>0</v>
      </c>
    </row>
    <row r="25" spans="1:11" s="157" customFormat="1" ht="13.2" hidden="1" outlineLevel="1" x14ac:dyDescent="0.25">
      <c r="A25" s="357"/>
      <c r="B25" s="194" t="s">
        <v>13</v>
      </c>
      <c r="C25" s="191"/>
      <c r="D25" s="192"/>
      <c r="E25" s="193">
        <f t="shared" si="3"/>
        <v>0</v>
      </c>
      <c r="F25" s="191"/>
      <c r="G25" s="192"/>
      <c r="H25" s="193">
        <f t="shared" si="4"/>
        <v>0</v>
      </c>
      <c r="I25" s="191"/>
      <c r="J25" s="192"/>
      <c r="K25" s="193">
        <f t="shared" si="5"/>
        <v>0</v>
      </c>
    </row>
    <row r="26" spans="1:11" s="157" customFormat="1" ht="13.2" hidden="1" outlineLevel="1" x14ac:dyDescent="0.25">
      <c r="A26" s="357"/>
      <c r="B26" s="194" t="s">
        <v>14</v>
      </c>
      <c r="C26" s="191"/>
      <c r="D26" s="192"/>
      <c r="E26" s="193">
        <f>D26-C26</f>
        <v>0</v>
      </c>
      <c r="F26" s="191"/>
      <c r="G26" s="192"/>
      <c r="H26" s="193">
        <f>G26-F26</f>
        <v>0</v>
      </c>
      <c r="I26" s="191"/>
      <c r="J26" s="192"/>
      <c r="K26" s="193">
        <f>J26-I26</f>
        <v>0</v>
      </c>
    </row>
    <row r="27" spans="1:11" s="157" customFormat="1" ht="13.2" hidden="1" outlineLevel="1" x14ac:dyDescent="0.25">
      <c r="A27" s="357"/>
      <c r="B27" s="194" t="s">
        <v>15</v>
      </c>
      <c r="C27" s="191"/>
      <c r="D27" s="192"/>
      <c r="E27" s="193">
        <f t="shared" si="3"/>
        <v>0</v>
      </c>
      <c r="F27" s="191"/>
      <c r="G27" s="192"/>
      <c r="H27" s="193">
        <f t="shared" si="4"/>
        <v>0</v>
      </c>
      <c r="I27" s="191"/>
      <c r="J27" s="192"/>
      <c r="K27" s="193">
        <f t="shared" si="5"/>
        <v>0</v>
      </c>
    </row>
    <row r="28" spans="1:11" s="159" customFormat="1" ht="13.2" hidden="1" outlineLevel="1" x14ac:dyDescent="0.25">
      <c r="A28" s="358"/>
      <c r="B28" s="183" t="s">
        <v>17</v>
      </c>
      <c r="C28" s="197">
        <f>SUM(C29:C31)</f>
        <v>0</v>
      </c>
      <c r="D28" s="195">
        <f>SUM(D29:D31)</f>
        <v>0</v>
      </c>
      <c r="E28" s="196">
        <f t="shared" si="3"/>
        <v>0</v>
      </c>
      <c r="F28" s="197">
        <f>SUM(F29:F31)</f>
        <v>0</v>
      </c>
      <c r="G28" s="195">
        <f>SUM(G29:G31)</f>
        <v>0</v>
      </c>
      <c r="H28" s="196">
        <f t="shared" si="4"/>
        <v>0</v>
      </c>
      <c r="I28" s="197">
        <f>SUM(I29:I31)</f>
        <v>0</v>
      </c>
      <c r="J28" s="195">
        <f>SUM(J29:J31)</f>
        <v>0</v>
      </c>
      <c r="K28" s="196">
        <f t="shared" si="5"/>
        <v>0</v>
      </c>
    </row>
    <row r="29" spans="1:11" s="157" customFormat="1" ht="13.2" hidden="1" outlineLevel="1" x14ac:dyDescent="0.25">
      <c r="A29" s="357"/>
      <c r="B29" s="194" t="s">
        <v>13</v>
      </c>
      <c r="C29" s="191"/>
      <c r="D29" s="192"/>
      <c r="E29" s="193">
        <f t="shared" si="3"/>
        <v>0</v>
      </c>
      <c r="F29" s="191"/>
      <c r="G29" s="192"/>
      <c r="H29" s="193">
        <f t="shared" si="4"/>
        <v>0</v>
      </c>
      <c r="I29" s="191"/>
      <c r="J29" s="192"/>
      <c r="K29" s="193">
        <f t="shared" si="5"/>
        <v>0</v>
      </c>
    </row>
    <row r="30" spans="1:11" s="157" customFormat="1" ht="13.2" hidden="1" outlineLevel="1" x14ac:dyDescent="0.25">
      <c r="A30" s="357"/>
      <c r="B30" s="194" t="s">
        <v>14</v>
      </c>
      <c r="C30" s="191"/>
      <c r="D30" s="192"/>
      <c r="E30" s="193">
        <f>D30-C30</f>
        <v>0</v>
      </c>
      <c r="F30" s="191"/>
      <c r="G30" s="192"/>
      <c r="H30" s="193">
        <f>G30-F30</f>
        <v>0</v>
      </c>
      <c r="I30" s="191"/>
      <c r="J30" s="192"/>
      <c r="K30" s="193">
        <f>J30-I30</f>
        <v>0</v>
      </c>
    </row>
    <row r="31" spans="1:11" s="157" customFormat="1" ht="13.2" hidden="1" outlineLevel="1" x14ac:dyDescent="0.25">
      <c r="A31" s="357"/>
      <c r="B31" s="194" t="s">
        <v>15</v>
      </c>
      <c r="C31" s="191"/>
      <c r="D31" s="192"/>
      <c r="E31" s="193">
        <f t="shared" si="3"/>
        <v>0</v>
      </c>
      <c r="F31" s="191"/>
      <c r="G31" s="192"/>
      <c r="H31" s="193">
        <f t="shared" si="4"/>
        <v>0</v>
      </c>
      <c r="I31" s="191"/>
      <c r="J31" s="192"/>
      <c r="K31" s="193">
        <f t="shared" si="5"/>
        <v>0</v>
      </c>
    </row>
    <row r="32" spans="1:11" s="166" customFormat="1" ht="15" hidden="1" customHeight="1" outlineLevel="1" collapsed="1" x14ac:dyDescent="0.25">
      <c r="A32" s="356"/>
      <c r="B32" s="208" t="s">
        <v>19</v>
      </c>
      <c r="C32" s="187">
        <f>SUM(C33,C37,C41)</f>
        <v>0</v>
      </c>
      <c r="D32" s="188">
        <f>SUM(D33,D37,D41)</f>
        <v>0</v>
      </c>
      <c r="E32" s="189">
        <f>D32-C32</f>
        <v>0</v>
      </c>
      <c r="F32" s="187">
        <f>SUM(F33,F37,F41)</f>
        <v>0</v>
      </c>
      <c r="G32" s="188">
        <f>SUM(G33,G37,G41)</f>
        <v>0</v>
      </c>
      <c r="H32" s="189">
        <f>G32-F32</f>
        <v>0</v>
      </c>
      <c r="I32" s="187">
        <f>SUM(I33,I37,I41)</f>
        <v>0</v>
      </c>
      <c r="J32" s="188">
        <f>SUM(J33,J37,J41)</f>
        <v>0</v>
      </c>
      <c r="K32" s="189">
        <f>J32-I32</f>
        <v>0</v>
      </c>
    </row>
    <row r="33" spans="1:11" s="157" customFormat="1" ht="13.2" hidden="1" outlineLevel="1" x14ac:dyDescent="0.25">
      <c r="A33" s="357"/>
      <c r="B33" s="190" t="s">
        <v>12</v>
      </c>
      <c r="C33" s="191">
        <f>SUM(C34:C36)</f>
        <v>0</v>
      </c>
      <c r="D33" s="192">
        <f>SUM(D34:D36)</f>
        <v>0</v>
      </c>
      <c r="E33" s="193">
        <f t="shared" ref="E33:E44" si="6">D33-C33</f>
        <v>0</v>
      </c>
      <c r="F33" s="191">
        <f>SUM(F34:F36)</f>
        <v>0</v>
      </c>
      <c r="G33" s="192">
        <f>SUM(G34:G36)</f>
        <v>0</v>
      </c>
      <c r="H33" s="193">
        <f t="shared" ref="H33:H44" si="7">G33-F33</f>
        <v>0</v>
      </c>
      <c r="I33" s="191">
        <f>SUM(I34:I36)</f>
        <v>0</v>
      </c>
      <c r="J33" s="192">
        <f>SUM(J34:J36)</f>
        <v>0</v>
      </c>
      <c r="K33" s="193">
        <f t="shared" ref="K33:K44" si="8">J33-I33</f>
        <v>0</v>
      </c>
    </row>
    <row r="34" spans="1:11" s="157" customFormat="1" ht="13.2" hidden="1" outlineLevel="1" x14ac:dyDescent="0.25">
      <c r="A34" s="357"/>
      <c r="B34" s="194" t="s">
        <v>13</v>
      </c>
      <c r="C34" s="191"/>
      <c r="D34" s="192"/>
      <c r="E34" s="193">
        <f t="shared" si="6"/>
        <v>0</v>
      </c>
      <c r="F34" s="191"/>
      <c r="G34" s="192"/>
      <c r="H34" s="193">
        <f t="shared" si="7"/>
        <v>0</v>
      </c>
      <c r="I34" s="191"/>
      <c r="J34" s="192"/>
      <c r="K34" s="193">
        <f t="shared" si="8"/>
        <v>0</v>
      </c>
    </row>
    <row r="35" spans="1:11" s="157" customFormat="1" ht="13.2" hidden="1" outlineLevel="1" x14ac:dyDescent="0.25">
      <c r="A35" s="357"/>
      <c r="B35" s="194" t="s">
        <v>14</v>
      </c>
      <c r="C35" s="191"/>
      <c r="D35" s="192"/>
      <c r="E35" s="193">
        <f>D35-C35</f>
        <v>0</v>
      </c>
      <c r="F35" s="191"/>
      <c r="G35" s="192"/>
      <c r="H35" s="193">
        <f>G35-F35</f>
        <v>0</v>
      </c>
      <c r="I35" s="191"/>
      <c r="J35" s="192"/>
      <c r="K35" s="193">
        <f>J35-I35</f>
        <v>0</v>
      </c>
    </row>
    <row r="36" spans="1:11" s="157" customFormat="1" ht="13.2" hidden="1" outlineLevel="1" x14ac:dyDescent="0.25">
      <c r="A36" s="357"/>
      <c r="B36" s="194" t="s">
        <v>15</v>
      </c>
      <c r="C36" s="191"/>
      <c r="D36" s="192"/>
      <c r="E36" s="193">
        <f t="shared" si="6"/>
        <v>0</v>
      </c>
      <c r="F36" s="191"/>
      <c r="G36" s="192"/>
      <c r="H36" s="193">
        <f t="shared" si="7"/>
        <v>0</v>
      </c>
      <c r="I36" s="191"/>
      <c r="J36" s="192"/>
      <c r="K36" s="193">
        <f t="shared" si="8"/>
        <v>0</v>
      </c>
    </row>
    <row r="37" spans="1:11" s="159" customFormat="1" ht="13.2" hidden="1" outlineLevel="1" x14ac:dyDescent="0.25">
      <c r="A37" s="358"/>
      <c r="B37" s="190" t="s">
        <v>16</v>
      </c>
      <c r="C37" s="197">
        <f>SUM(C38:C40)</f>
        <v>0</v>
      </c>
      <c r="D37" s="195">
        <f>SUM(D38:D40)</f>
        <v>0</v>
      </c>
      <c r="E37" s="196">
        <f t="shared" si="6"/>
        <v>0</v>
      </c>
      <c r="F37" s="197">
        <f>SUM(F38:F40)</f>
        <v>0</v>
      </c>
      <c r="G37" s="195">
        <f>SUM(G38:G40)</f>
        <v>0</v>
      </c>
      <c r="H37" s="196">
        <f t="shared" si="7"/>
        <v>0</v>
      </c>
      <c r="I37" s="197">
        <f>SUM(I38:I40)</f>
        <v>0</v>
      </c>
      <c r="J37" s="195">
        <f>SUM(J38:J40)</f>
        <v>0</v>
      </c>
      <c r="K37" s="196">
        <f t="shared" si="8"/>
        <v>0</v>
      </c>
    </row>
    <row r="38" spans="1:11" s="157" customFormat="1" ht="13.2" hidden="1" outlineLevel="1" x14ac:dyDescent="0.25">
      <c r="A38" s="357"/>
      <c r="B38" s="194" t="s">
        <v>13</v>
      </c>
      <c r="C38" s="191"/>
      <c r="D38" s="192"/>
      <c r="E38" s="193">
        <f t="shared" si="6"/>
        <v>0</v>
      </c>
      <c r="F38" s="191"/>
      <c r="G38" s="192"/>
      <c r="H38" s="193">
        <f t="shared" si="7"/>
        <v>0</v>
      </c>
      <c r="I38" s="191"/>
      <c r="J38" s="192"/>
      <c r="K38" s="193">
        <f t="shared" si="8"/>
        <v>0</v>
      </c>
    </row>
    <row r="39" spans="1:11" s="157" customFormat="1" ht="13.2" hidden="1" outlineLevel="1" x14ac:dyDescent="0.25">
      <c r="A39" s="357"/>
      <c r="B39" s="194" t="s">
        <v>14</v>
      </c>
      <c r="C39" s="191"/>
      <c r="D39" s="192"/>
      <c r="E39" s="193">
        <f>D39-C39</f>
        <v>0</v>
      </c>
      <c r="F39" s="191"/>
      <c r="G39" s="192"/>
      <c r="H39" s="193">
        <f>G39-F39</f>
        <v>0</v>
      </c>
      <c r="I39" s="191"/>
      <c r="J39" s="192"/>
      <c r="K39" s="193">
        <f>J39-I39</f>
        <v>0</v>
      </c>
    </row>
    <row r="40" spans="1:11" s="157" customFormat="1" ht="13.2" hidden="1" outlineLevel="1" x14ac:dyDescent="0.25">
      <c r="A40" s="357"/>
      <c r="B40" s="194" t="s">
        <v>15</v>
      </c>
      <c r="C40" s="191"/>
      <c r="D40" s="192"/>
      <c r="E40" s="193">
        <f t="shared" si="6"/>
        <v>0</v>
      </c>
      <c r="F40" s="191"/>
      <c r="G40" s="192"/>
      <c r="H40" s="193">
        <f t="shared" si="7"/>
        <v>0</v>
      </c>
      <c r="I40" s="191"/>
      <c r="J40" s="192"/>
      <c r="K40" s="193">
        <f t="shared" si="8"/>
        <v>0</v>
      </c>
    </row>
    <row r="41" spans="1:11" s="159" customFormat="1" ht="13.2" hidden="1" outlineLevel="1" x14ac:dyDescent="0.25">
      <c r="A41" s="358"/>
      <c r="B41" s="183" t="s">
        <v>17</v>
      </c>
      <c r="C41" s="197">
        <f>SUM(C42:C44)</f>
        <v>0</v>
      </c>
      <c r="D41" s="195">
        <f>SUM(D42:D44)</f>
        <v>0</v>
      </c>
      <c r="E41" s="196">
        <f t="shared" si="6"/>
        <v>0</v>
      </c>
      <c r="F41" s="197">
        <f>SUM(F42:F44)</f>
        <v>0</v>
      </c>
      <c r="G41" s="195">
        <f>SUM(G42:G44)</f>
        <v>0</v>
      </c>
      <c r="H41" s="196">
        <f t="shared" si="7"/>
        <v>0</v>
      </c>
      <c r="I41" s="197">
        <f>SUM(I42:I44)</f>
        <v>0</v>
      </c>
      <c r="J41" s="195">
        <f>SUM(J42:J44)</f>
        <v>0</v>
      </c>
      <c r="K41" s="196">
        <f t="shared" si="8"/>
        <v>0</v>
      </c>
    </row>
    <row r="42" spans="1:11" s="157" customFormat="1" ht="13.2" hidden="1" outlineLevel="1" x14ac:dyDescent="0.25">
      <c r="A42" s="357"/>
      <c r="B42" s="194" t="s">
        <v>13</v>
      </c>
      <c r="C42" s="191"/>
      <c r="D42" s="192"/>
      <c r="E42" s="193">
        <f t="shared" si="6"/>
        <v>0</v>
      </c>
      <c r="F42" s="191"/>
      <c r="G42" s="192"/>
      <c r="H42" s="193">
        <f t="shared" si="7"/>
        <v>0</v>
      </c>
      <c r="I42" s="191"/>
      <c r="J42" s="192"/>
      <c r="K42" s="193">
        <f t="shared" si="8"/>
        <v>0</v>
      </c>
    </row>
    <row r="43" spans="1:11" s="157" customFormat="1" ht="13.2" hidden="1" outlineLevel="1" x14ac:dyDescent="0.25">
      <c r="A43" s="357"/>
      <c r="B43" s="194" t="s">
        <v>14</v>
      </c>
      <c r="C43" s="191"/>
      <c r="D43" s="192"/>
      <c r="E43" s="193">
        <f>D43-C43</f>
        <v>0</v>
      </c>
      <c r="F43" s="191"/>
      <c r="G43" s="192"/>
      <c r="H43" s="193">
        <f>G43-F43</f>
        <v>0</v>
      </c>
      <c r="I43" s="191"/>
      <c r="J43" s="192"/>
      <c r="K43" s="193">
        <f>J43-I43</f>
        <v>0</v>
      </c>
    </row>
    <row r="44" spans="1:11" s="157" customFormat="1" ht="13.2" hidden="1" outlineLevel="1" x14ac:dyDescent="0.25">
      <c r="A44" s="357"/>
      <c r="B44" s="194" t="s">
        <v>15</v>
      </c>
      <c r="C44" s="191"/>
      <c r="D44" s="192"/>
      <c r="E44" s="193">
        <f t="shared" si="6"/>
        <v>0</v>
      </c>
      <c r="F44" s="191"/>
      <c r="G44" s="192"/>
      <c r="H44" s="193">
        <f t="shared" si="7"/>
        <v>0</v>
      </c>
      <c r="I44" s="191"/>
      <c r="J44" s="192"/>
      <c r="K44" s="193">
        <f t="shared" si="8"/>
        <v>0</v>
      </c>
    </row>
    <row r="45" spans="1:11" s="166" customFormat="1" ht="15" customHeight="1" collapsed="1" x14ac:dyDescent="0.25">
      <c r="A45" s="356"/>
      <c r="B45" s="186" t="s">
        <v>20</v>
      </c>
      <c r="C45" s="187">
        <f>SUM(C46,C50,C54)</f>
        <v>0</v>
      </c>
      <c r="D45" s="188">
        <f>SUM(D46,D50,D54)</f>
        <v>0</v>
      </c>
      <c r="E45" s="189">
        <f>D45-C45</f>
        <v>0</v>
      </c>
      <c r="F45" s="187">
        <f>SUM(F46,F50,F54)</f>
        <v>0</v>
      </c>
      <c r="G45" s="188">
        <f>SUM(G46,G50,G54)</f>
        <v>0</v>
      </c>
      <c r="H45" s="189">
        <f>G45-F45</f>
        <v>0</v>
      </c>
      <c r="I45" s="187">
        <f>SUM(I46,I50,I54)</f>
        <v>0</v>
      </c>
      <c r="J45" s="188">
        <f>SUM(J46,J50,J54)</f>
        <v>0</v>
      </c>
      <c r="K45" s="189">
        <f>J45-I45</f>
        <v>0</v>
      </c>
    </row>
    <row r="46" spans="1:11" s="157" customFormat="1" ht="13.2" x14ac:dyDescent="0.25">
      <c r="A46" s="357"/>
      <c r="B46" s="190" t="s">
        <v>12</v>
      </c>
      <c r="C46" s="191">
        <f>SUM(C47:C49)</f>
        <v>0</v>
      </c>
      <c r="D46" s="192">
        <f>SUM(D47:D49)</f>
        <v>0</v>
      </c>
      <c r="E46" s="193">
        <f t="shared" ref="E46:E57" si="9">D46-C46</f>
        <v>0</v>
      </c>
      <c r="F46" s="191">
        <f>SUM(F47:F49)</f>
        <v>0</v>
      </c>
      <c r="G46" s="192">
        <f>SUM(G47:G49)</f>
        <v>0</v>
      </c>
      <c r="H46" s="193">
        <f t="shared" ref="H46:H57" si="10">G46-F46</f>
        <v>0</v>
      </c>
      <c r="I46" s="191">
        <f>SUM(I47:I49)</f>
        <v>0</v>
      </c>
      <c r="J46" s="192">
        <f>SUM(J47:J49)</f>
        <v>0</v>
      </c>
      <c r="K46" s="193">
        <f t="shared" ref="K46:K57" si="11">J46-I46</f>
        <v>0</v>
      </c>
    </row>
    <row r="47" spans="1:11" s="157" customFormat="1" ht="13.2" x14ac:dyDescent="0.25">
      <c r="A47" s="357"/>
      <c r="B47" s="194" t="s">
        <v>13</v>
      </c>
      <c r="C47" s="191"/>
      <c r="D47" s="192"/>
      <c r="E47" s="193">
        <f t="shared" si="9"/>
        <v>0</v>
      </c>
      <c r="F47" s="191"/>
      <c r="G47" s="192"/>
      <c r="H47" s="193">
        <f t="shared" si="10"/>
        <v>0</v>
      </c>
      <c r="I47" s="191"/>
      <c r="J47" s="192"/>
      <c r="K47" s="193">
        <f t="shared" si="11"/>
        <v>0</v>
      </c>
    </row>
    <row r="48" spans="1:11" s="157" customFormat="1" ht="13.2" x14ac:dyDescent="0.25">
      <c r="A48" s="357"/>
      <c r="B48" s="194" t="s">
        <v>14</v>
      </c>
      <c r="C48" s="191"/>
      <c r="D48" s="192"/>
      <c r="E48" s="193">
        <f>D48-C48</f>
        <v>0</v>
      </c>
      <c r="F48" s="191"/>
      <c r="G48" s="192"/>
      <c r="H48" s="193">
        <f>G48-F48</f>
        <v>0</v>
      </c>
      <c r="I48" s="191"/>
      <c r="J48" s="192"/>
      <c r="K48" s="193">
        <f>J48-I48</f>
        <v>0</v>
      </c>
    </row>
    <row r="49" spans="1:11" s="157" customFormat="1" ht="13.2" x14ac:dyDescent="0.25">
      <c r="A49" s="357"/>
      <c r="B49" s="194" t="s">
        <v>15</v>
      </c>
      <c r="C49" s="191"/>
      <c r="D49" s="192"/>
      <c r="E49" s="193">
        <f t="shared" si="9"/>
        <v>0</v>
      </c>
      <c r="F49" s="191"/>
      <c r="G49" s="192"/>
      <c r="H49" s="193">
        <f t="shared" si="10"/>
        <v>0</v>
      </c>
      <c r="I49" s="191"/>
      <c r="J49" s="192"/>
      <c r="K49" s="193">
        <f t="shared" si="11"/>
        <v>0</v>
      </c>
    </row>
    <row r="50" spans="1:11" s="159" customFormat="1" ht="13.2" x14ac:dyDescent="0.25">
      <c r="A50" s="358"/>
      <c r="B50" s="190" t="s">
        <v>16</v>
      </c>
      <c r="C50" s="197">
        <f>SUM(C51:C53)</f>
        <v>0</v>
      </c>
      <c r="D50" s="195">
        <f>SUM(D51:D53)</f>
        <v>0</v>
      </c>
      <c r="E50" s="196">
        <f t="shared" si="9"/>
        <v>0</v>
      </c>
      <c r="F50" s="197">
        <f>SUM(F51:F53)</f>
        <v>0</v>
      </c>
      <c r="G50" s="195">
        <f>SUM(G51:G53)</f>
        <v>0</v>
      </c>
      <c r="H50" s="196">
        <f t="shared" si="10"/>
        <v>0</v>
      </c>
      <c r="I50" s="197">
        <f>SUM(I51:I53)</f>
        <v>0</v>
      </c>
      <c r="J50" s="195">
        <f>SUM(J51:J53)</f>
        <v>0</v>
      </c>
      <c r="K50" s="196">
        <f t="shared" si="11"/>
        <v>0</v>
      </c>
    </row>
    <row r="51" spans="1:11" s="157" customFormat="1" ht="13.2" x14ac:dyDescent="0.25">
      <c r="A51" s="357"/>
      <c r="B51" s="194" t="s">
        <v>13</v>
      </c>
      <c r="C51" s="191"/>
      <c r="D51" s="192"/>
      <c r="E51" s="193">
        <f t="shared" si="9"/>
        <v>0</v>
      </c>
      <c r="F51" s="191"/>
      <c r="G51" s="192"/>
      <c r="H51" s="193">
        <f t="shared" si="10"/>
        <v>0</v>
      </c>
      <c r="I51" s="191"/>
      <c r="J51" s="192"/>
      <c r="K51" s="193">
        <f t="shared" si="11"/>
        <v>0</v>
      </c>
    </row>
    <row r="52" spans="1:11" s="157" customFormat="1" ht="13.2" x14ac:dyDescent="0.25">
      <c r="A52" s="357"/>
      <c r="B52" s="194" t="s">
        <v>14</v>
      </c>
      <c r="C52" s="191"/>
      <c r="D52" s="192"/>
      <c r="E52" s="193">
        <f>D52-C52</f>
        <v>0</v>
      </c>
      <c r="F52" s="191"/>
      <c r="G52" s="192"/>
      <c r="H52" s="193">
        <f>G52-F52</f>
        <v>0</v>
      </c>
      <c r="I52" s="191"/>
      <c r="J52" s="192"/>
      <c r="K52" s="193">
        <f>J52-I52</f>
        <v>0</v>
      </c>
    </row>
    <row r="53" spans="1:11" s="157" customFormat="1" ht="13.2" x14ac:dyDescent="0.25">
      <c r="A53" s="357"/>
      <c r="B53" s="194" t="s">
        <v>15</v>
      </c>
      <c r="C53" s="191"/>
      <c r="D53" s="192"/>
      <c r="E53" s="193">
        <f t="shared" si="9"/>
        <v>0</v>
      </c>
      <c r="F53" s="191"/>
      <c r="G53" s="192"/>
      <c r="H53" s="193">
        <f t="shared" si="10"/>
        <v>0</v>
      </c>
      <c r="I53" s="191"/>
      <c r="J53" s="192"/>
      <c r="K53" s="193">
        <f t="shared" si="11"/>
        <v>0</v>
      </c>
    </row>
    <row r="54" spans="1:11" s="159" customFormat="1" ht="13.2" x14ac:dyDescent="0.25">
      <c r="A54" s="358"/>
      <c r="B54" s="183" t="s">
        <v>17</v>
      </c>
      <c r="C54" s="197">
        <f>SUM(C55:C57)</f>
        <v>0</v>
      </c>
      <c r="D54" s="195">
        <f>SUM(D55:D57)</f>
        <v>0</v>
      </c>
      <c r="E54" s="196">
        <f t="shared" si="9"/>
        <v>0</v>
      </c>
      <c r="F54" s="197">
        <f>SUM(F55:F57)</f>
        <v>0</v>
      </c>
      <c r="G54" s="195">
        <f>SUM(G55:G57)</f>
        <v>0</v>
      </c>
      <c r="H54" s="196">
        <f t="shared" si="10"/>
        <v>0</v>
      </c>
      <c r="I54" s="197">
        <f>SUM(I55:I57)</f>
        <v>0</v>
      </c>
      <c r="J54" s="195">
        <f>SUM(J55:J57)</f>
        <v>0</v>
      </c>
      <c r="K54" s="196">
        <f t="shared" si="11"/>
        <v>0</v>
      </c>
    </row>
    <row r="55" spans="1:11" s="157" customFormat="1" ht="13.2" x14ac:dyDescent="0.25">
      <c r="A55" s="357"/>
      <c r="B55" s="194" t="s">
        <v>13</v>
      </c>
      <c r="C55" s="191"/>
      <c r="D55" s="192"/>
      <c r="E55" s="193">
        <f t="shared" si="9"/>
        <v>0</v>
      </c>
      <c r="F55" s="191"/>
      <c r="G55" s="192"/>
      <c r="H55" s="193">
        <f t="shared" si="10"/>
        <v>0</v>
      </c>
      <c r="I55" s="191"/>
      <c r="J55" s="192"/>
      <c r="K55" s="193">
        <f t="shared" si="11"/>
        <v>0</v>
      </c>
    </row>
    <row r="56" spans="1:11" s="157" customFormat="1" ht="13.2" x14ac:dyDescent="0.25">
      <c r="A56" s="357"/>
      <c r="B56" s="194" t="s">
        <v>14</v>
      </c>
      <c r="C56" s="191"/>
      <c r="D56" s="192"/>
      <c r="E56" s="193">
        <f>D56-C56</f>
        <v>0</v>
      </c>
      <c r="F56" s="191"/>
      <c r="G56" s="192"/>
      <c r="H56" s="193">
        <f>G56-F56</f>
        <v>0</v>
      </c>
      <c r="I56" s="191"/>
      <c r="J56" s="192"/>
      <c r="K56" s="193">
        <f>J56-I56</f>
        <v>0</v>
      </c>
    </row>
    <row r="57" spans="1:11" s="157" customFormat="1" ht="13.2" x14ac:dyDescent="0.25">
      <c r="A57" s="357"/>
      <c r="B57" s="194" t="s">
        <v>15</v>
      </c>
      <c r="C57" s="191"/>
      <c r="D57" s="192"/>
      <c r="E57" s="193">
        <f t="shared" si="9"/>
        <v>0</v>
      </c>
      <c r="F57" s="191"/>
      <c r="G57" s="192"/>
      <c r="H57" s="193">
        <f t="shared" si="10"/>
        <v>0</v>
      </c>
      <c r="I57" s="191"/>
      <c r="J57" s="192"/>
      <c r="K57" s="193">
        <f t="shared" si="11"/>
        <v>0</v>
      </c>
    </row>
    <row r="58" spans="1:11" s="166" customFormat="1" ht="18" customHeight="1" x14ac:dyDescent="0.25">
      <c r="A58" s="356"/>
      <c r="B58" s="209" t="s">
        <v>21</v>
      </c>
      <c r="C58" s="187">
        <f>SUM(C59:C61)</f>
        <v>0</v>
      </c>
      <c r="D58" s="188">
        <f>SUM(D59:D61)</f>
        <v>0</v>
      </c>
      <c r="E58" s="189">
        <f t="shared" ref="E58:E69" si="12">D58-C58</f>
        <v>0</v>
      </c>
      <c r="F58" s="187">
        <f>SUM(F59:F61)</f>
        <v>0</v>
      </c>
      <c r="G58" s="188">
        <f>SUM(G59:G61)</f>
        <v>0</v>
      </c>
      <c r="H58" s="189">
        <f t="shared" ref="H58:H69" si="13">G58-F58</f>
        <v>0</v>
      </c>
      <c r="I58" s="187">
        <f>SUM(I59:I61)</f>
        <v>0</v>
      </c>
      <c r="J58" s="188">
        <f>SUM(J59:J61)</f>
        <v>0</v>
      </c>
      <c r="K58" s="189">
        <f t="shared" ref="K58:K69" si="14">J58-I58</f>
        <v>0</v>
      </c>
    </row>
    <row r="59" spans="1:11" s="159" customFormat="1" ht="15" customHeight="1" x14ac:dyDescent="0.25">
      <c r="A59" s="358"/>
      <c r="B59" s="183" t="s">
        <v>13</v>
      </c>
      <c r="C59" s="198"/>
      <c r="D59" s="199"/>
      <c r="E59" s="85">
        <f t="shared" si="12"/>
        <v>0</v>
      </c>
      <c r="F59" s="198"/>
      <c r="G59" s="199"/>
      <c r="H59" s="85">
        <f t="shared" si="13"/>
        <v>0</v>
      </c>
      <c r="I59" s="198"/>
      <c r="J59" s="199"/>
      <c r="K59" s="85">
        <f t="shared" si="14"/>
        <v>0</v>
      </c>
    </row>
    <row r="60" spans="1:11" s="159" customFormat="1" ht="15" customHeight="1" x14ac:dyDescent="0.25">
      <c r="A60" s="358"/>
      <c r="B60" s="183" t="s">
        <v>14</v>
      </c>
      <c r="C60" s="198"/>
      <c r="D60" s="199"/>
      <c r="E60" s="85">
        <f t="shared" si="12"/>
        <v>0</v>
      </c>
      <c r="F60" s="198"/>
      <c r="G60" s="199"/>
      <c r="H60" s="85">
        <f t="shared" si="13"/>
        <v>0</v>
      </c>
      <c r="I60" s="198"/>
      <c r="J60" s="199"/>
      <c r="K60" s="85">
        <f t="shared" si="14"/>
        <v>0</v>
      </c>
    </row>
    <row r="61" spans="1:11" s="159" customFormat="1" ht="15" customHeight="1" x14ac:dyDescent="0.25">
      <c r="A61" s="358"/>
      <c r="B61" s="183" t="s">
        <v>15</v>
      </c>
      <c r="C61" s="198"/>
      <c r="D61" s="199"/>
      <c r="E61" s="85">
        <f t="shared" si="12"/>
        <v>0</v>
      </c>
      <c r="F61" s="198"/>
      <c r="G61" s="199"/>
      <c r="H61" s="85">
        <f t="shared" si="13"/>
        <v>0</v>
      </c>
      <c r="I61" s="198"/>
      <c r="J61" s="199"/>
      <c r="K61" s="85">
        <f t="shared" si="14"/>
        <v>0</v>
      </c>
    </row>
    <row r="62" spans="1:11" s="166" customFormat="1" ht="18" customHeight="1" x14ac:dyDescent="0.25">
      <c r="A62" s="356"/>
      <c r="B62" s="209" t="s">
        <v>22</v>
      </c>
      <c r="C62" s="187">
        <f>SUM(C63:C65)</f>
        <v>0</v>
      </c>
      <c r="D62" s="188">
        <f>SUM(D63:D65)</f>
        <v>0</v>
      </c>
      <c r="E62" s="189">
        <f t="shared" si="12"/>
        <v>0</v>
      </c>
      <c r="F62" s="187">
        <f>SUM(F63:F65)</f>
        <v>0</v>
      </c>
      <c r="G62" s="188">
        <f>SUM(G63:G65)</f>
        <v>0</v>
      </c>
      <c r="H62" s="189">
        <f t="shared" si="13"/>
        <v>0</v>
      </c>
      <c r="I62" s="187">
        <f>SUM(I63:I65)</f>
        <v>0</v>
      </c>
      <c r="J62" s="188">
        <f>SUM(J63:J65)</f>
        <v>0</v>
      </c>
      <c r="K62" s="189">
        <f t="shared" si="14"/>
        <v>0</v>
      </c>
    </row>
    <row r="63" spans="1:11" s="159" customFormat="1" ht="15" customHeight="1" x14ac:dyDescent="0.25">
      <c r="A63" s="358"/>
      <c r="B63" s="183" t="s">
        <v>13</v>
      </c>
      <c r="C63" s="198"/>
      <c r="D63" s="199"/>
      <c r="E63" s="85">
        <f t="shared" si="12"/>
        <v>0</v>
      </c>
      <c r="F63" s="198"/>
      <c r="G63" s="199"/>
      <c r="H63" s="85">
        <f t="shared" si="13"/>
        <v>0</v>
      </c>
      <c r="I63" s="198"/>
      <c r="J63" s="199"/>
      <c r="K63" s="85">
        <f t="shared" si="14"/>
        <v>0</v>
      </c>
    </row>
    <row r="64" spans="1:11" s="159" customFormat="1" ht="15" customHeight="1" x14ac:dyDescent="0.25">
      <c r="A64" s="358"/>
      <c r="B64" s="183" t="s">
        <v>14</v>
      </c>
      <c r="C64" s="198"/>
      <c r="D64" s="199"/>
      <c r="E64" s="85">
        <f t="shared" si="12"/>
        <v>0</v>
      </c>
      <c r="F64" s="198"/>
      <c r="G64" s="199"/>
      <c r="H64" s="85">
        <f t="shared" si="13"/>
        <v>0</v>
      </c>
      <c r="I64" s="198"/>
      <c r="J64" s="199"/>
      <c r="K64" s="85">
        <f t="shared" si="14"/>
        <v>0</v>
      </c>
    </row>
    <row r="65" spans="1:11" s="159" customFormat="1" ht="15" customHeight="1" thickBot="1" x14ac:dyDescent="0.3">
      <c r="A65" s="358"/>
      <c r="B65" s="183" t="s">
        <v>15</v>
      </c>
      <c r="C65" s="198"/>
      <c r="D65" s="199"/>
      <c r="E65" s="85">
        <f t="shared" si="12"/>
        <v>0</v>
      </c>
      <c r="F65" s="198"/>
      <c r="G65" s="199"/>
      <c r="H65" s="85">
        <f t="shared" si="13"/>
        <v>0</v>
      </c>
      <c r="I65" s="198"/>
      <c r="J65" s="199"/>
      <c r="K65" s="85">
        <f t="shared" si="14"/>
        <v>0</v>
      </c>
    </row>
    <row r="66" spans="1:11" s="182" customFormat="1" ht="15" customHeight="1" x14ac:dyDescent="0.25">
      <c r="A66" s="359"/>
      <c r="B66" s="387" t="s">
        <v>23</v>
      </c>
      <c r="C66" s="179">
        <f>SUM(C67:C69)</f>
        <v>0</v>
      </c>
      <c r="D66" s="180">
        <f>SUM(D67:D69)</f>
        <v>0</v>
      </c>
      <c r="E66" s="181">
        <f t="shared" si="12"/>
        <v>0</v>
      </c>
      <c r="F66" s="179">
        <f>SUM(F67:F69)</f>
        <v>0</v>
      </c>
      <c r="G66" s="180">
        <f>SUM(G67:G69)</f>
        <v>0</v>
      </c>
      <c r="H66" s="181">
        <f t="shared" si="13"/>
        <v>0</v>
      </c>
      <c r="I66" s="179">
        <f>SUM(I67:I69)</f>
        <v>0</v>
      </c>
      <c r="J66" s="180">
        <f>SUM(J67:J69)</f>
        <v>0</v>
      </c>
      <c r="K66" s="181">
        <f t="shared" si="14"/>
        <v>0</v>
      </c>
    </row>
    <row r="67" spans="1:11" s="159" customFormat="1" ht="15" customHeight="1" x14ac:dyDescent="0.25">
      <c r="A67" s="358"/>
      <c r="B67" s="183" t="s">
        <v>13</v>
      </c>
      <c r="C67" s="198"/>
      <c r="D67" s="199"/>
      <c r="E67" s="85">
        <f t="shared" si="12"/>
        <v>0</v>
      </c>
      <c r="F67" s="198"/>
      <c r="G67" s="199"/>
      <c r="H67" s="85">
        <f t="shared" si="13"/>
        <v>0</v>
      </c>
      <c r="I67" s="198"/>
      <c r="J67" s="199"/>
      <c r="K67" s="85">
        <f t="shared" si="14"/>
        <v>0</v>
      </c>
    </row>
    <row r="68" spans="1:11" s="159" customFormat="1" ht="15" customHeight="1" x14ac:dyDescent="0.25">
      <c r="A68" s="358"/>
      <c r="B68" s="183" t="s">
        <v>14</v>
      </c>
      <c r="C68" s="198"/>
      <c r="D68" s="199"/>
      <c r="E68" s="85">
        <f t="shared" si="12"/>
        <v>0</v>
      </c>
      <c r="F68" s="198"/>
      <c r="G68" s="199"/>
      <c r="H68" s="85">
        <f t="shared" si="13"/>
        <v>0</v>
      </c>
      <c r="I68" s="198"/>
      <c r="J68" s="199"/>
      <c r="K68" s="85">
        <f t="shared" si="14"/>
        <v>0</v>
      </c>
    </row>
    <row r="69" spans="1:11" s="159" customFormat="1" ht="15" customHeight="1" thickBot="1" x14ac:dyDescent="0.3">
      <c r="A69" s="358"/>
      <c r="B69" s="185" t="s">
        <v>15</v>
      </c>
      <c r="C69" s="200"/>
      <c r="D69" s="201"/>
      <c r="E69" s="202">
        <f t="shared" si="12"/>
        <v>0</v>
      </c>
      <c r="F69" s="200"/>
      <c r="G69" s="201"/>
      <c r="H69" s="202">
        <f t="shared" si="13"/>
        <v>0</v>
      </c>
      <c r="I69" s="200"/>
      <c r="J69" s="201"/>
      <c r="K69" s="202">
        <f t="shared" si="14"/>
        <v>0</v>
      </c>
    </row>
    <row r="70" spans="1:11" s="143" customFormat="1" x14ac:dyDescent="0.25">
      <c r="B70" s="388"/>
      <c r="C70" s="389"/>
      <c r="D70" s="389"/>
      <c r="E70" s="390"/>
      <c r="F70" s="389"/>
      <c r="G70" s="389"/>
      <c r="H70" s="390"/>
      <c r="I70" s="389"/>
      <c r="J70" s="389"/>
      <c r="K70" s="390"/>
    </row>
    <row r="71" spans="1:11" s="358" customFormat="1" ht="4.2" x14ac:dyDescent="0.25">
      <c r="B71" s="391"/>
      <c r="C71" s="392"/>
      <c r="D71" s="392"/>
      <c r="E71" s="393"/>
      <c r="F71" s="392"/>
      <c r="G71" s="392"/>
      <c r="H71" s="393"/>
      <c r="I71" s="392"/>
      <c r="J71" s="392"/>
      <c r="K71" s="393"/>
    </row>
    <row r="72" spans="1:11" s="394" customFormat="1" ht="17.399999999999999" x14ac:dyDescent="0.25">
      <c r="B72" s="395"/>
      <c r="C72" s="396"/>
      <c r="D72" s="396"/>
      <c r="E72" s="397"/>
      <c r="F72" s="396"/>
      <c r="G72" s="396"/>
      <c r="H72" s="397"/>
      <c r="I72" s="396"/>
      <c r="J72" s="396"/>
      <c r="K72" s="397"/>
    </row>
    <row r="73" spans="1:11" s="174" customFormat="1" ht="10.8" thickBot="1" x14ac:dyDescent="0.25"/>
    <row r="74" spans="1:11" s="361" customFormat="1" ht="15" customHeight="1" x14ac:dyDescent="0.25">
      <c r="B74" s="1298" t="s">
        <v>4</v>
      </c>
      <c r="C74" s="678"/>
      <c r="D74" s="679" t="s">
        <v>24</v>
      </c>
      <c r="E74" s="680"/>
      <c r="F74" s="678"/>
      <c r="G74" s="679" t="s">
        <v>25</v>
      </c>
      <c r="H74" s="680"/>
      <c r="I74" s="678"/>
      <c r="J74" s="679" t="s">
        <v>26</v>
      </c>
      <c r="K74" s="680"/>
    </row>
    <row r="75" spans="1:11" s="175" customFormat="1" ht="15" customHeight="1" x14ac:dyDescent="0.25">
      <c r="A75" s="355"/>
      <c r="B75" s="1299"/>
      <c r="C75" s="176" t="s">
        <v>8</v>
      </c>
      <c r="D75" s="177" t="s">
        <v>9</v>
      </c>
      <c r="E75" s="178" t="s">
        <v>10</v>
      </c>
      <c r="F75" s="176" t="s">
        <v>8</v>
      </c>
      <c r="G75" s="177" t="s">
        <v>9</v>
      </c>
      <c r="H75" s="178" t="s">
        <v>10</v>
      </c>
      <c r="I75" s="176" t="s">
        <v>8</v>
      </c>
      <c r="J75" s="177" t="s">
        <v>9</v>
      </c>
      <c r="K75" s="178" t="s">
        <v>10</v>
      </c>
    </row>
    <row r="76" spans="1:11" s="166" customFormat="1" ht="15" customHeight="1" x14ac:dyDescent="0.25">
      <c r="A76" s="356"/>
      <c r="B76" s="208" t="s">
        <v>11</v>
      </c>
      <c r="C76" s="187">
        <f t="shared" ref="C76:H76" si="15">SUM(C77:C85)</f>
        <v>0</v>
      </c>
      <c r="D76" s="188">
        <f t="shared" si="15"/>
        <v>0</v>
      </c>
      <c r="E76" s="189">
        <f t="shared" si="15"/>
        <v>0</v>
      </c>
      <c r="F76" s="187">
        <f t="shared" si="15"/>
        <v>0</v>
      </c>
      <c r="G76" s="188">
        <f t="shared" si="15"/>
        <v>0</v>
      </c>
      <c r="H76" s="189">
        <f t="shared" si="15"/>
        <v>0</v>
      </c>
      <c r="I76" s="187">
        <f>SUM(I77,I81,I85)</f>
        <v>0</v>
      </c>
      <c r="J76" s="188">
        <f>SUM(J77,J81,J85)</f>
        <v>0</v>
      </c>
      <c r="K76" s="189">
        <f>J76-I76</f>
        <v>0</v>
      </c>
    </row>
    <row r="77" spans="1:11" s="157" customFormat="1" ht="13.2" x14ac:dyDescent="0.25">
      <c r="A77" s="357"/>
      <c r="B77" s="190" t="s">
        <v>12</v>
      </c>
      <c r="C77" s="191"/>
      <c r="D77" s="192"/>
      <c r="E77" s="193">
        <f>D77-C77</f>
        <v>0</v>
      </c>
      <c r="F77" s="191"/>
      <c r="G77" s="192"/>
      <c r="H77" s="193">
        <f>G77-F77</f>
        <v>0</v>
      </c>
      <c r="I77" s="191">
        <f>SUM(I78:I80)</f>
        <v>0</v>
      </c>
      <c r="J77" s="192">
        <f>SUM(J78:J80)</f>
        <v>0</v>
      </c>
      <c r="K77" s="193">
        <f t="shared" ref="K77:K88" si="16">J77-I77</f>
        <v>0</v>
      </c>
    </row>
    <row r="78" spans="1:11" s="157" customFormat="1" ht="13.2" x14ac:dyDescent="0.25">
      <c r="A78" s="357"/>
      <c r="B78" s="194" t="s">
        <v>13</v>
      </c>
      <c r="C78" s="191"/>
      <c r="D78" s="192"/>
      <c r="E78" s="193"/>
      <c r="F78" s="191"/>
      <c r="G78" s="192"/>
      <c r="H78" s="193"/>
      <c r="I78" s="191"/>
      <c r="J78" s="192"/>
      <c r="K78" s="193">
        <f t="shared" si="16"/>
        <v>0</v>
      </c>
    </row>
    <row r="79" spans="1:11" s="157" customFormat="1" ht="13.2" x14ac:dyDescent="0.25">
      <c r="A79" s="357"/>
      <c r="B79" s="194" t="s">
        <v>14</v>
      </c>
      <c r="C79" s="191"/>
      <c r="D79" s="192"/>
      <c r="E79" s="193"/>
      <c r="F79" s="191"/>
      <c r="G79" s="192"/>
      <c r="H79" s="193"/>
      <c r="I79" s="191"/>
      <c r="J79" s="192"/>
      <c r="K79" s="193">
        <f>J79-I79</f>
        <v>0</v>
      </c>
    </row>
    <row r="80" spans="1:11" s="157" customFormat="1" ht="13.2" x14ac:dyDescent="0.25">
      <c r="A80" s="357"/>
      <c r="B80" s="194" t="s">
        <v>15</v>
      </c>
      <c r="C80" s="191"/>
      <c r="D80" s="192"/>
      <c r="E80" s="193"/>
      <c r="F80" s="191"/>
      <c r="G80" s="192"/>
      <c r="H80" s="193"/>
      <c r="I80" s="191"/>
      <c r="J80" s="192"/>
      <c r="K80" s="193">
        <f t="shared" si="16"/>
        <v>0</v>
      </c>
    </row>
    <row r="81" spans="1:11" s="159" customFormat="1" ht="13.2" x14ac:dyDescent="0.25">
      <c r="A81" s="358"/>
      <c r="B81" s="190" t="s">
        <v>16</v>
      </c>
      <c r="C81" s="197"/>
      <c r="D81" s="195"/>
      <c r="E81" s="196">
        <f>D81-C81</f>
        <v>0</v>
      </c>
      <c r="F81" s="197"/>
      <c r="G81" s="195"/>
      <c r="H81" s="196">
        <f>G81-F81</f>
        <v>0</v>
      </c>
      <c r="I81" s="197">
        <f>SUM(I82:I84)</f>
        <v>0</v>
      </c>
      <c r="J81" s="195">
        <f>SUM(J82:J84)</f>
        <v>0</v>
      </c>
      <c r="K81" s="196">
        <f t="shared" si="16"/>
        <v>0</v>
      </c>
    </row>
    <row r="82" spans="1:11" s="157" customFormat="1" ht="13.2" x14ac:dyDescent="0.25">
      <c r="A82" s="357"/>
      <c r="B82" s="194" t="s">
        <v>13</v>
      </c>
      <c r="C82" s="191"/>
      <c r="D82" s="192"/>
      <c r="E82" s="193"/>
      <c r="F82" s="191"/>
      <c r="G82" s="192"/>
      <c r="H82" s="193"/>
      <c r="I82" s="191"/>
      <c r="J82" s="192"/>
      <c r="K82" s="193">
        <f t="shared" si="16"/>
        <v>0</v>
      </c>
    </row>
    <row r="83" spans="1:11" s="157" customFormat="1" ht="13.2" x14ac:dyDescent="0.25">
      <c r="A83" s="357"/>
      <c r="B83" s="194" t="s">
        <v>14</v>
      </c>
      <c r="C83" s="191"/>
      <c r="D83" s="192"/>
      <c r="E83" s="193"/>
      <c r="F83" s="191"/>
      <c r="G83" s="192"/>
      <c r="H83" s="193"/>
      <c r="I83" s="191"/>
      <c r="J83" s="192"/>
      <c r="K83" s="193"/>
    </row>
    <row r="84" spans="1:11" s="157" customFormat="1" ht="13.2" x14ac:dyDescent="0.25">
      <c r="A84" s="357"/>
      <c r="B84" s="194" t="s">
        <v>15</v>
      </c>
      <c r="C84" s="191"/>
      <c r="D84" s="192"/>
      <c r="E84" s="193"/>
      <c r="F84" s="191"/>
      <c r="G84" s="192"/>
      <c r="H84" s="193"/>
      <c r="I84" s="191"/>
      <c r="J84" s="192"/>
      <c r="K84" s="193">
        <f t="shared" si="16"/>
        <v>0</v>
      </c>
    </row>
    <row r="85" spans="1:11" s="159" customFormat="1" ht="13.2" x14ac:dyDescent="0.25">
      <c r="A85" s="358"/>
      <c r="B85" s="183" t="s">
        <v>17</v>
      </c>
      <c r="C85" s="197"/>
      <c r="D85" s="195"/>
      <c r="E85" s="196">
        <f>D85-C85</f>
        <v>0</v>
      </c>
      <c r="F85" s="197"/>
      <c r="G85" s="195"/>
      <c r="H85" s="196">
        <f>G85-F85</f>
        <v>0</v>
      </c>
      <c r="I85" s="197">
        <f>SUM(I86:I88)</f>
        <v>0</v>
      </c>
      <c r="J85" s="195">
        <f>SUM(J86:J88)</f>
        <v>0</v>
      </c>
      <c r="K85" s="196">
        <f t="shared" si="16"/>
        <v>0</v>
      </c>
    </row>
    <row r="86" spans="1:11" s="157" customFormat="1" ht="13.2" x14ac:dyDescent="0.25">
      <c r="A86" s="357"/>
      <c r="B86" s="194" t="s">
        <v>13</v>
      </c>
      <c r="C86" s="191"/>
      <c r="D86" s="192"/>
      <c r="E86" s="193"/>
      <c r="F86" s="191"/>
      <c r="G86" s="192"/>
      <c r="H86" s="193"/>
      <c r="I86" s="191"/>
      <c r="J86" s="192"/>
      <c r="K86" s="193">
        <f t="shared" si="16"/>
        <v>0</v>
      </c>
    </row>
    <row r="87" spans="1:11" s="157" customFormat="1" ht="13.2" x14ac:dyDescent="0.25">
      <c r="A87" s="357"/>
      <c r="B87" s="194" t="s">
        <v>14</v>
      </c>
      <c r="C87" s="191"/>
      <c r="D87" s="192"/>
      <c r="E87" s="193"/>
      <c r="F87" s="191"/>
      <c r="G87" s="192"/>
      <c r="H87" s="193"/>
      <c r="I87" s="191"/>
      <c r="J87" s="192"/>
      <c r="K87" s="193">
        <f>J87-I87</f>
        <v>0</v>
      </c>
    </row>
    <row r="88" spans="1:11" s="157" customFormat="1" ht="13.2" x14ac:dyDescent="0.25">
      <c r="A88" s="357"/>
      <c r="B88" s="194" t="s">
        <v>15</v>
      </c>
      <c r="C88" s="191"/>
      <c r="D88" s="192"/>
      <c r="E88" s="193"/>
      <c r="F88" s="191"/>
      <c r="G88" s="192"/>
      <c r="H88" s="193"/>
      <c r="I88" s="191"/>
      <c r="J88" s="192"/>
      <c r="K88" s="193">
        <f t="shared" si="16"/>
        <v>0</v>
      </c>
    </row>
    <row r="89" spans="1:11" s="166" customFormat="1" ht="15" hidden="1" customHeight="1" outlineLevel="1" x14ac:dyDescent="0.25">
      <c r="A89" s="356"/>
      <c r="B89" s="209" t="s">
        <v>18</v>
      </c>
      <c r="C89" s="187">
        <f t="shared" ref="C89:H89" si="17">SUM(C90:C98)</f>
        <v>0</v>
      </c>
      <c r="D89" s="188">
        <f t="shared" si="17"/>
        <v>0</v>
      </c>
      <c r="E89" s="189">
        <f t="shared" si="17"/>
        <v>0</v>
      </c>
      <c r="F89" s="187">
        <f t="shared" si="17"/>
        <v>0</v>
      </c>
      <c r="G89" s="188">
        <f t="shared" si="17"/>
        <v>0</v>
      </c>
      <c r="H89" s="189">
        <f t="shared" si="17"/>
        <v>0</v>
      </c>
      <c r="I89" s="187">
        <f>SUM(I90,I94,I98)</f>
        <v>0</v>
      </c>
      <c r="J89" s="188">
        <f>SUM(J90,J94,J98)</f>
        <v>0</v>
      </c>
      <c r="K89" s="189">
        <f>J89-I89</f>
        <v>0</v>
      </c>
    </row>
    <row r="90" spans="1:11" s="157" customFormat="1" ht="13.2" hidden="1" outlineLevel="1" x14ac:dyDescent="0.25">
      <c r="A90" s="357"/>
      <c r="B90" s="190" t="s">
        <v>12</v>
      </c>
      <c r="C90" s="191"/>
      <c r="D90" s="192"/>
      <c r="E90" s="193">
        <f>D90-C90</f>
        <v>0</v>
      </c>
      <c r="F90" s="191"/>
      <c r="G90" s="192"/>
      <c r="H90" s="193">
        <f>G90-F90</f>
        <v>0</v>
      </c>
      <c r="I90" s="191">
        <f>SUM(I91:I93)</f>
        <v>0</v>
      </c>
      <c r="J90" s="192">
        <f>SUM(J91:J93)</f>
        <v>0</v>
      </c>
      <c r="K90" s="193">
        <f t="shared" ref="K90:K101" si="18">J90-I90</f>
        <v>0</v>
      </c>
    </row>
    <row r="91" spans="1:11" s="157" customFormat="1" ht="13.2" hidden="1" outlineLevel="1" x14ac:dyDescent="0.25">
      <c r="A91" s="357"/>
      <c r="B91" s="194" t="s">
        <v>13</v>
      </c>
      <c r="C91" s="191"/>
      <c r="D91" s="192"/>
      <c r="E91" s="193"/>
      <c r="F91" s="191"/>
      <c r="G91" s="192"/>
      <c r="H91" s="193"/>
      <c r="I91" s="191"/>
      <c r="J91" s="192"/>
      <c r="K91" s="193">
        <f t="shared" si="18"/>
        <v>0</v>
      </c>
    </row>
    <row r="92" spans="1:11" s="157" customFormat="1" ht="13.2" hidden="1" outlineLevel="1" x14ac:dyDescent="0.25">
      <c r="A92" s="357"/>
      <c r="B92" s="194" t="s">
        <v>14</v>
      </c>
      <c r="C92" s="191"/>
      <c r="D92" s="192"/>
      <c r="E92" s="193"/>
      <c r="F92" s="191"/>
      <c r="G92" s="192"/>
      <c r="H92" s="193"/>
      <c r="I92" s="191"/>
      <c r="J92" s="192"/>
      <c r="K92" s="193">
        <f>J92-I92</f>
        <v>0</v>
      </c>
    </row>
    <row r="93" spans="1:11" s="157" customFormat="1" ht="13.2" hidden="1" outlineLevel="1" x14ac:dyDescent="0.25">
      <c r="A93" s="357"/>
      <c r="B93" s="194" t="s">
        <v>15</v>
      </c>
      <c r="C93" s="191"/>
      <c r="D93" s="192"/>
      <c r="E93" s="193"/>
      <c r="F93" s="191"/>
      <c r="G93" s="192"/>
      <c r="H93" s="193"/>
      <c r="I93" s="191"/>
      <c r="J93" s="192"/>
      <c r="K93" s="193">
        <f t="shared" si="18"/>
        <v>0</v>
      </c>
    </row>
    <row r="94" spans="1:11" s="159" customFormat="1" ht="13.2" hidden="1" outlineLevel="1" x14ac:dyDescent="0.25">
      <c r="A94" s="358"/>
      <c r="B94" s="190" t="s">
        <v>16</v>
      </c>
      <c r="C94" s="197"/>
      <c r="D94" s="195"/>
      <c r="E94" s="196">
        <f>D94-C94</f>
        <v>0</v>
      </c>
      <c r="F94" s="197"/>
      <c r="G94" s="195"/>
      <c r="H94" s="196">
        <f>G94-F94</f>
        <v>0</v>
      </c>
      <c r="I94" s="197">
        <f>SUM(I95:I97)</f>
        <v>0</v>
      </c>
      <c r="J94" s="195">
        <f>SUM(J95:J97)</f>
        <v>0</v>
      </c>
      <c r="K94" s="196">
        <f t="shared" si="18"/>
        <v>0</v>
      </c>
    </row>
    <row r="95" spans="1:11" s="157" customFormat="1" ht="13.2" hidden="1" outlineLevel="1" x14ac:dyDescent="0.25">
      <c r="A95" s="357"/>
      <c r="B95" s="194" t="s">
        <v>13</v>
      </c>
      <c r="C95" s="191"/>
      <c r="D95" s="192"/>
      <c r="E95" s="193"/>
      <c r="F95" s="191"/>
      <c r="G95" s="192"/>
      <c r="H95" s="193"/>
      <c r="I95" s="191"/>
      <c r="J95" s="192"/>
      <c r="K95" s="193">
        <f t="shared" si="18"/>
        <v>0</v>
      </c>
    </row>
    <row r="96" spans="1:11" s="157" customFormat="1" ht="13.2" hidden="1" outlineLevel="1" x14ac:dyDescent="0.25">
      <c r="A96" s="357"/>
      <c r="B96" s="194" t="s">
        <v>14</v>
      </c>
      <c r="C96" s="191"/>
      <c r="D96" s="192"/>
      <c r="E96" s="193"/>
      <c r="F96" s="191"/>
      <c r="G96" s="192"/>
      <c r="H96" s="193"/>
      <c r="I96" s="191"/>
      <c r="J96" s="192"/>
      <c r="K96" s="193">
        <f>J96-I96</f>
        <v>0</v>
      </c>
    </row>
    <row r="97" spans="1:11" s="157" customFormat="1" ht="13.2" hidden="1" outlineLevel="1" x14ac:dyDescent="0.25">
      <c r="A97" s="357"/>
      <c r="B97" s="194" t="s">
        <v>15</v>
      </c>
      <c r="C97" s="191"/>
      <c r="D97" s="192"/>
      <c r="E97" s="193"/>
      <c r="F97" s="191"/>
      <c r="G97" s="192"/>
      <c r="H97" s="193"/>
      <c r="I97" s="191"/>
      <c r="J97" s="192"/>
      <c r="K97" s="193">
        <f t="shared" si="18"/>
        <v>0</v>
      </c>
    </row>
    <row r="98" spans="1:11" s="159" customFormat="1" ht="13.2" hidden="1" outlineLevel="1" x14ac:dyDescent="0.25">
      <c r="A98" s="358"/>
      <c r="B98" s="183" t="s">
        <v>17</v>
      </c>
      <c r="C98" s="197"/>
      <c r="D98" s="195"/>
      <c r="E98" s="196">
        <f>D98-C98</f>
        <v>0</v>
      </c>
      <c r="F98" s="197"/>
      <c r="G98" s="195"/>
      <c r="H98" s="196">
        <f>G98-F98</f>
        <v>0</v>
      </c>
      <c r="I98" s="197">
        <f>SUM(I99:I101)</f>
        <v>0</v>
      </c>
      <c r="J98" s="195">
        <f>SUM(J99:J101)</f>
        <v>0</v>
      </c>
      <c r="K98" s="196">
        <f t="shared" si="18"/>
        <v>0</v>
      </c>
    </row>
    <row r="99" spans="1:11" s="157" customFormat="1" ht="13.2" hidden="1" outlineLevel="1" x14ac:dyDescent="0.25">
      <c r="A99" s="357"/>
      <c r="B99" s="194" t="s">
        <v>13</v>
      </c>
      <c r="C99" s="191"/>
      <c r="D99" s="192"/>
      <c r="E99" s="193"/>
      <c r="F99" s="191"/>
      <c r="G99" s="192"/>
      <c r="H99" s="193"/>
      <c r="I99" s="191"/>
      <c r="J99" s="192"/>
      <c r="K99" s="193">
        <f t="shared" si="18"/>
        <v>0</v>
      </c>
    </row>
    <row r="100" spans="1:11" s="157" customFormat="1" ht="13.2" hidden="1" outlineLevel="1" x14ac:dyDescent="0.25">
      <c r="A100" s="357"/>
      <c r="B100" s="194" t="s">
        <v>14</v>
      </c>
      <c r="C100" s="191"/>
      <c r="D100" s="192"/>
      <c r="E100" s="193"/>
      <c r="F100" s="191"/>
      <c r="G100" s="192"/>
      <c r="H100" s="193"/>
      <c r="I100" s="191"/>
      <c r="J100" s="192"/>
      <c r="K100" s="193">
        <f>J100-I100</f>
        <v>0</v>
      </c>
    </row>
    <row r="101" spans="1:11" s="157" customFormat="1" ht="13.2" hidden="1" outlineLevel="1" x14ac:dyDescent="0.25">
      <c r="A101" s="357"/>
      <c r="B101" s="194" t="s">
        <v>15</v>
      </c>
      <c r="C101" s="191"/>
      <c r="D101" s="192"/>
      <c r="E101" s="193"/>
      <c r="F101" s="191"/>
      <c r="G101" s="192"/>
      <c r="H101" s="193"/>
      <c r="I101" s="191"/>
      <c r="J101" s="192"/>
      <c r="K101" s="193">
        <f t="shared" si="18"/>
        <v>0</v>
      </c>
    </row>
    <row r="102" spans="1:11" s="166" customFormat="1" ht="15" hidden="1" customHeight="1" outlineLevel="1" collapsed="1" x14ac:dyDescent="0.25">
      <c r="A102" s="356"/>
      <c r="B102" s="208" t="s">
        <v>19</v>
      </c>
      <c r="C102" s="187">
        <f t="shared" ref="C102:H102" si="19">SUM(C103:C111)</f>
        <v>0</v>
      </c>
      <c r="D102" s="188">
        <f t="shared" si="19"/>
        <v>0</v>
      </c>
      <c r="E102" s="189">
        <f t="shared" si="19"/>
        <v>0</v>
      </c>
      <c r="F102" s="187">
        <f t="shared" si="19"/>
        <v>0</v>
      </c>
      <c r="G102" s="188">
        <f t="shared" si="19"/>
        <v>0</v>
      </c>
      <c r="H102" s="189">
        <f t="shared" si="19"/>
        <v>0</v>
      </c>
      <c r="I102" s="187">
        <f>SUM(I103,I107,I111)</f>
        <v>0</v>
      </c>
      <c r="J102" s="188">
        <f>SUM(J103,J107,J111)</f>
        <v>0</v>
      </c>
      <c r="K102" s="189">
        <f>J102-I102</f>
        <v>0</v>
      </c>
    </row>
    <row r="103" spans="1:11" s="157" customFormat="1" ht="13.2" hidden="1" outlineLevel="1" x14ac:dyDescent="0.25">
      <c r="A103" s="357"/>
      <c r="B103" s="190" t="s">
        <v>12</v>
      </c>
      <c r="C103" s="191"/>
      <c r="D103" s="192"/>
      <c r="E103" s="193">
        <f>D103-C103</f>
        <v>0</v>
      </c>
      <c r="F103" s="191"/>
      <c r="G103" s="192"/>
      <c r="H103" s="193">
        <f>G103-F103</f>
        <v>0</v>
      </c>
      <c r="I103" s="191">
        <f>SUM(I104:I106)</f>
        <v>0</v>
      </c>
      <c r="J103" s="192">
        <f>SUM(J104:J106)</f>
        <v>0</v>
      </c>
      <c r="K103" s="193">
        <f t="shared" ref="K103:K114" si="20">J103-I103</f>
        <v>0</v>
      </c>
    </row>
    <row r="104" spans="1:11" s="157" customFormat="1" ht="13.2" hidden="1" outlineLevel="1" x14ac:dyDescent="0.25">
      <c r="A104" s="357"/>
      <c r="B104" s="194" t="s">
        <v>13</v>
      </c>
      <c r="C104" s="191"/>
      <c r="D104" s="192"/>
      <c r="E104" s="193"/>
      <c r="F104" s="191"/>
      <c r="G104" s="192"/>
      <c r="H104" s="193"/>
      <c r="I104" s="191"/>
      <c r="J104" s="192"/>
      <c r="K104" s="193">
        <f t="shared" si="20"/>
        <v>0</v>
      </c>
    </row>
    <row r="105" spans="1:11" s="157" customFormat="1" ht="13.2" hidden="1" outlineLevel="1" x14ac:dyDescent="0.25">
      <c r="A105" s="357"/>
      <c r="B105" s="194" t="s">
        <v>14</v>
      </c>
      <c r="C105" s="191"/>
      <c r="D105" s="192"/>
      <c r="E105" s="193"/>
      <c r="F105" s="191"/>
      <c r="G105" s="192"/>
      <c r="H105" s="193"/>
      <c r="I105" s="191"/>
      <c r="J105" s="192"/>
      <c r="K105" s="193">
        <f>J105-I105</f>
        <v>0</v>
      </c>
    </row>
    <row r="106" spans="1:11" s="157" customFormat="1" ht="13.2" hidden="1" outlineLevel="1" x14ac:dyDescent="0.25">
      <c r="A106" s="357"/>
      <c r="B106" s="194" t="s">
        <v>15</v>
      </c>
      <c r="C106" s="191"/>
      <c r="D106" s="192"/>
      <c r="E106" s="193"/>
      <c r="F106" s="191"/>
      <c r="G106" s="192"/>
      <c r="H106" s="193"/>
      <c r="I106" s="191"/>
      <c r="J106" s="192"/>
      <c r="K106" s="193">
        <f t="shared" si="20"/>
        <v>0</v>
      </c>
    </row>
    <row r="107" spans="1:11" s="159" customFormat="1" ht="13.2" hidden="1" outlineLevel="1" x14ac:dyDescent="0.25">
      <c r="A107" s="358"/>
      <c r="B107" s="190" t="s">
        <v>16</v>
      </c>
      <c r="C107" s="197"/>
      <c r="D107" s="195"/>
      <c r="E107" s="196">
        <f>D107-C107</f>
        <v>0</v>
      </c>
      <c r="F107" s="197"/>
      <c r="G107" s="195"/>
      <c r="H107" s="196">
        <f>G107-F107</f>
        <v>0</v>
      </c>
      <c r="I107" s="197">
        <f>SUM(I108:I110)</f>
        <v>0</v>
      </c>
      <c r="J107" s="195">
        <f>SUM(J108:J110)</f>
        <v>0</v>
      </c>
      <c r="K107" s="196">
        <f t="shared" si="20"/>
        <v>0</v>
      </c>
    </row>
    <row r="108" spans="1:11" s="157" customFormat="1" ht="13.2" hidden="1" outlineLevel="1" x14ac:dyDescent="0.25">
      <c r="A108" s="357"/>
      <c r="B108" s="194" t="s">
        <v>13</v>
      </c>
      <c r="C108" s="191"/>
      <c r="D108" s="192"/>
      <c r="E108" s="193"/>
      <c r="F108" s="191"/>
      <c r="G108" s="192"/>
      <c r="H108" s="193"/>
      <c r="I108" s="191"/>
      <c r="J108" s="192"/>
      <c r="K108" s="193">
        <f t="shared" si="20"/>
        <v>0</v>
      </c>
    </row>
    <row r="109" spans="1:11" s="157" customFormat="1" ht="13.2" hidden="1" outlineLevel="1" x14ac:dyDescent="0.25">
      <c r="A109" s="357"/>
      <c r="B109" s="194" t="s">
        <v>14</v>
      </c>
      <c r="C109" s="191"/>
      <c r="D109" s="192"/>
      <c r="E109" s="193"/>
      <c r="F109" s="191"/>
      <c r="G109" s="192"/>
      <c r="H109" s="193"/>
      <c r="I109" s="191"/>
      <c r="J109" s="192"/>
      <c r="K109" s="193">
        <f>J109-I109</f>
        <v>0</v>
      </c>
    </row>
    <row r="110" spans="1:11" s="157" customFormat="1" ht="13.2" hidden="1" outlineLevel="1" x14ac:dyDescent="0.25">
      <c r="A110" s="357"/>
      <c r="B110" s="194" t="s">
        <v>15</v>
      </c>
      <c r="C110" s="191"/>
      <c r="D110" s="192"/>
      <c r="E110" s="193"/>
      <c r="F110" s="191"/>
      <c r="G110" s="192"/>
      <c r="H110" s="193"/>
      <c r="I110" s="191"/>
      <c r="J110" s="192"/>
      <c r="K110" s="193">
        <f t="shared" si="20"/>
        <v>0</v>
      </c>
    </row>
    <row r="111" spans="1:11" s="159" customFormat="1" ht="13.2" hidden="1" outlineLevel="1" x14ac:dyDescent="0.25">
      <c r="A111" s="358"/>
      <c r="B111" s="183" t="s">
        <v>17</v>
      </c>
      <c r="C111" s="197"/>
      <c r="D111" s="195"/>
      <c r="E111" s="196">
        <f>D111-C111</f>
        <v>0</v>
      </c>
      <c r="F111" s="197"/>
      <c r="G111" s="195"/>
      <c r="H111" s="196">
        <f>G111-F111</f>
        <v>0</v>
      </c>
      <c r="I111" s="197">
        <f>SUM(I112:I114)</f>
        <v>0</v>
      </c>
      <c r="J111" s="195">
        <f>SUM(J112:J114)</f>
        <v>0</v>
      </c>
      <c r="K111" s="196">
        <f t="shared" si="20"/>
        <v>0</v>
      </c>
    </row>
    <row r="112" spans="1:11" s="157" customFormat="1" ht="13.2" hidden="1" outlineLevel="1" x14ac:dyDescent="0.25">
      <c r="A112" s="357"/>
      <c r="B112" s="194" t="s">
        <v>13</v>
      </c>
      <c r="C112" s="191"/>
      <c r="D112" s="192"/>
      <c r="E112" s="193"/>
      <c r="F112" s="191"/>
      <c r="G112" s="192"/>
      <c r="H112" s="193"/>
      <c r="I112" s="191"/>
      <c r="J112" s="192"/>
      <c r="K112" s="193">
        <f t="shared" si="20"/>
        <v>0</v>
      </c>
    </row>
    <row r="113" spans="1:11" s="157" customFormat="1" ht="13.2" hidden="1" outlineLevel="1" x14ac:dyDescent="0.25">
      <c r="A113" s="357"/>
      <c r="B113" s="194" t="s">
        <v>14</v>
      </c>
      <c r="C113" s="191"/>
      <c r="D113" s="192"/>
      <c r="E113" s="193"/>
      <c r="F113" s="191"/>
      <c r="G113" s="192"/>
      <c r="H113" s="193"/>
      <c r="I113" s="191"/>
      <c r="J113" s="192"/>
      <c r="K113" s="193">
        <f>J113-I113</f>
        <v>0</v>
      </c>
    </row>
    <row r="114" spans="1:11" s="157" customFormat="1" ht="13.2" hidden="1" outlineLevel="1" x14ac:dyDescent="0.25">
      <c r="A114" s="357"/>
      <c r="B114" s="194" t="s">
        <v>15</v>
      </c>
      <c r="C114" s="191"/>
      <c r="D114" s="192"/>
      <c r="E114" s="193"/>
      <c r="F114" s="191"/>
      <c r="G114" s="192"/>
      <c r="H114" s="193"/>
      <c r="I114" s="191"/>
      <c r="J114" s="192"/>
      <c r="K114" s="193">
        <f t="shared" si="20"/>
        <v>0</v>
      </c>
    </row>
    <row r="115" spans="1:11" s="166" customFormat="1" ht="15" customHeight="1" collapsed="1" x14ac:dyDescent="0.25">
      <c r="A115" s="356"/>
      <c r="B115" s="186" t="s">
        <v>20</v>
      </c>
      <c r="C115" s="187">
        <f t="shared" ref="C115:H115" si="21">SUM(C116:C124)</f>
        <v>0</v>
      </c>
      <c r="D115" s="188">
        <f t="shared" si="21"/>
        <v>0</v>
      </c>
      <c r="E115" s="189">
        <f t="shared" si="21"/>
        <v>0</v>
      </c>
      <c r="F115" s="187">
        <f t="shared" si="21"/>
        <v>0</v>
      </c>
      <c r="G115" s="188">
        <f t="shared" si="21"/>
        <v>0</v>
      </c>
      <c r="H115" s="189">
        <f t="shared" si="21"/>
        <v>0</v>
      </c>
      <c r="I115" s="187">
        <f>SUM(I116,I120,I124)</f>
        <v>0</v>
      </c>
      <c r="J115" s="188">
        <f>SUM(J116,J120,J124)</f>
        <v>0</v>
      </c>
      <c r="K115" s="189">
        <f>J115-I115</f>
        <v>0</v>
      </c>
    </row>
    <row r="116" spans="1:11" s="157" customFormat="1" ht="13.2" x14ac:dyDescent="0.25">
      <c r="A116" s="357"/>
      <c r="B116" s="190" t="s">
        <v>12</v>
      </c>
      <c r="C116" s="191"/>
      <c r="D116" s="192"/>
      <c r="E116" s="193">
        <f>D116-C116</f>
        <v>0</v>
      </c>
      <c r="F116" s="191"/>
      <c r="G116" s="192"/>
      <c r="H116" s="193">
        <f>G116-F116</f>
        <v>0</v>
      </c>
      <c r="I116" s="191">
        <f>SUM(I117:I119)</f>
        <v>0</v>
      </c>
      <c r="J116" s="192">
        <f>SUM(J117:J119)</f>
        <v>0</v>
      </c>
      <c r="K116" s="193">
        <f t="shared" ref="K116:K127" si="22">J116-I116</f>
        <v>0</v>
      </c>
    </row>
    <row r="117" spans="1:11" s="157" customFormat="1" ht="13.2" x14ac:dyDescent="0.25">
      <c r="A117" s="357"/>
      <c r="B117" s="194" t="s">
        <v>13</v>
      </c>
      <c r="C117" s="191"/>
      <c r="D117" s="192"/>
      <c r="E117" s="193"/>
      <c r="F117" s="191"/>
      <c r="G117" s="192"/>
      <c r="H117" s="193"/>
      <c r="I117" s="191"/>
      <c r="J117" s="192"/>
      <c r="K117" s="193">
        <f t="shared" si="22"/>
        <v>0</v>
      </c>
    </row>
    <row r="118" spans="1:11" s="157" customFormat="1" ht="13.2" x14ac:dyDescent="0.25">
      <c r="A118" s="357"/>
      <c r="B118" s="194" t="s">
        <v>14</v>
      </c>
      <c r="C118" s="191"/>
      <c r="D118" s="192"/>
      <c r="E118" s="193"/>
      <c r="F118" s="191"/>
      <c r="G118" s="192"/>
      <c r="H118" s="193"/>
      <c r="I118" s="191"/>
      <c r="J118" s="192"/>
      <c r="K118" s="193">
        <f>J118-I118</f>
        <v>0</v>
      </c>
    </row>
    <row r="119" spans="1:11" s="157" customFormat="1" ht="13.2" x14ac:dyDescent="0.25">
      <c r="A119" s="357"/>
      <c r="B119" s="194" t="s">
        <v>15</v>
      </c>
      <c r="C119" s="191"/>
      <c r="D119" s="192"/>
      <c r="E119" s="193"/>
      <c r="F119" s="191"/>
      <c r="G119" s="192"/>
      <c r="H119" s="193"/>
      <c r="I119" s="191"/>
      <c r="J119" s="192"/>
      <c r="K119" s="193">
        <f t="shared" si="22"/>
        <v>0</v>
      </c>
    </row>
    <row r="120" spans="1:11" s="159" customFormat="1" ht="13.2" x14ac:dyDescent="0.25">
      <c r="A120" s="358"/>
      <c r="B120" s="190" t="s">
        <v>16</v>
      </c>
      <c r="C120" s="197"/>
      <c r="D120" s="195"/>
      <c r="E120" s="196">
        <f>D120-C120</f>
        <v>0</v>
      </c>
      <c r="F120" s="197"/>
      <c r="G120" s="195"/>
      <c r="H120" s="196">
        <f>G120-F120</f>
        <v>0</v>
      </c>
      <c r="I120" s="197">
        <f>SUM(I121:I123)</f>
        <v>0</v>
      </c>
      <c r="J120" s="195">
        <f>SUM(J121:J123)</f>
        <v>0</v>
      </c>
      <c r="K120" s="196">
        <f t="shared" si="22"/>
        <v>0</v>
      </c>
    </row>
    <row r="121" spans="1:11" s="157" customFormat="1" ht="13.2" x14ac:dyDescent="0.25">
      <c r="A121" s="357"/>
      <c r="B121" s="194" t="s">
        <v>13</v>
      </c>
      <c r="C121" s="191"/>
      <c r="D121" s="192"/>
      <c r="E121" s="193"/>
      <c r="F121" s="191"/>
      <c r="G121" s="192"/>
      <c r="H121" s="193"/>
      <c r="I121" s="191"/>
      <c r="J121" s="192"/>
      <c r="K121" s="193">
        <f t="shared" si="22"/>
        <v>0</v>
      </c>
    </row>
    <row r="122" spans="1:11" s="157" customFormat="1" ht="13.2" x14ac:dyDescent="0.25">
      <c r="A122" s="357"/>
      <c r="B122" s="194" t="s">
        <v>14</v>
      </c>
      <c r="C122" s="191"/>
      <c r="D122" s="192"/>
      <c r="E122" s="193"/>
      <c r="F122" s="191"/>
      <c r="G122" s="192"/>
      <c r="H122" s="193"/>
      <c r="I122" s="191"/>
      <c r="J122" s="192"/>
      <c r="K122" s="193">
        <f>J122-I122</f>
        <v>0</v>
      </c>
    </row>
    <row r="123" spans="1:11" s="157" customFormat="1" ht="13.2" x14ac:dyDescent="0.25">
      <c r="A123" s="357"/>
      <c r="B123" s="194" t="s">
        <v>15</v>
      </c>
      <c r="C123" s="191"/>
      <c r="D123" s="192"/>
      <c r="E123" s="193"/>
      <c r="F123" s="191"/>
      <c r="G123" s="192"/>
      <c r="H123" s="193"/>
      <c r="I123" s="191"/>
      <c r="J123" s="192"/>
      <c r="K123" s="193">
        <f t="shared" si="22"/>
        <v>0</v>
      </c>
    </row>
    <row r="124" spans="1:11" s="159" customFormat="1" ht="13.2" x14ac:dyDescent="0.25">
      <c r="A124" s="358"/>
      <c r="B124" s="183" t="s">
        <v>17</v>
      </c>
      <c r="C124" s="197"/>
      <c r="D124" s="195"/>
      <c r="E124" s="196">
        <f>D124-C124</f>
        <v>0</v>
      </c>
      <c r="F124" s="197"/>
      <c r="G124" s="195"/>
      <c r="H124" s="196">
        <f>G124-F124</f>
        <v>0</v>
      </c>
      <c r="I124" s="197">
        <f>SUM(I125:I127)</f>
        <v>0</v>
      </c>
      <c r="J124" s="195">
        <f>SUM(J125:J127)</f>
        <v>0</v>
      </c>
      <c r="K124" s="196">
        <f t="shared" si="22"/>
        <v>0</v>
      </c>
    </row>
    <row r="125" spans="1:11" s="157" customFormat="1" ht="13.2" x14ac:dyDescent="0.25">
      <c r="A125" s="357"/>
      <c r="B125" s="194" t="s">
        <v>13</v>
      </c>
      <c r="C125" s="191"/>
      <c r="D125" s="192"/>
      <c r="E125" s="193"/>
      <c r="F125" s="191"/>
      <c r="G125" s="192"/>
      <c r="H125" s="193"/>
      <c r="I125" s="191"/>
      <c r="J125" s="192"/>
      <c r="K125" s="193">
        <f t="shared" si="22"/>
        <v>0</v>
      </c>
    </row>
    <row r="126" spans="1:11" s="157" customFormat="1" ht="13.2" x14ac:dyDescent="0.25">
      <c r="A126" s="357"/>
      <c r="B126" s="194" t="s">
        <v>14</v>
      </c>
      <c r="C126" s="191"/>
      <c r="D126" s="192"/>
      <c r="E126" s="193"/>
      <c r="F126" s="191"/>
      <c r="G126" s="192"/>
      <c r="H126" s="193"/>
      <c r="I126" s="191"/>
      <c r="J126" s="192"/>
      <c r="K126" s="193">
        <f>J126-I126</f>
        <v>0</v>
      </c>
    </row>
    <row r="127" spans="1:11" s="157" customFormat="1" ht="13.2" x14ac:dyDescent="0.25">
      <c r="A127" s="357"/>
      <c r="B127" s="194" t="s">
        <v>15</v>
      </c>
      <c r="C127" s="191"/>
      <c r="D127" s="192"/>
      <c r="E127" s="193"/>
      <c r="F127" s="191"/>
      <c r="G127" s="192"/>
      <c r="H127" s="193"/>
      <c r="I127" s="191"/>
      <c r="J127" s="192"/>
      <c r="K127" s="193">
        <f t="shared" si="22"/>
        <v>0</v>
      </c>
    </row>
    <row r="128" spans="1:11" s="166" customFormat="1" ht="18" customHeight="1" x14ac:dyDescent="0.25">
      <c r="A128" s="356"/>
      <c r="B128" s="209" t="s">
        <v>21</v>
      </c>
      <c r="C128" s="187">
        <f t="shared" ref="C128:J128" si="23">SUM(C129:C131)</f>
        <v>0</v>
      </c>
      <c r="D128" s="188">
        <f t="shared" si="23"/>
        <v>0</v>
      </c>
      <c r="E128" s="189">
        <f t="shared" si="23"/>
        <v>0</v>
      </c>
      <c r="F128" s="187">
        <f t="shared" si="23"/>
        <v>0</v>
      </c>
      <c r="G128" s="188">
        <f t="shared" si="23"/>
        <v>0</v>
      </c>
      <c r="H128" s="189">
        <f t="shared" si="23"/>
        <v>0</v>
      </c>
      <c r="I128" s="187">
        <f t="shared" si="23"/>
        <v>0</v>
      </c>
      <c r="J128" s="188">
        <f t="shared" si="23"/>
        <v>0</v>
      </c>
      <c r="K128" s="189">
        <f t="shared" ref="K128:K133" si="24">J128-I128</f>
        <v>0</v>
      </c>
    </row>
    <row r="129" spans="1:11" s="159" customFormat="1" ht="15" customHeight="1" x14ac:dyDescent="0.25">
      <c r="A129" s="358"/>
      <c r="B129" s="183" t="s">
        <v>13</v>
      </c>
      <c r="C129" s="198"/>
      <c r="D129" s="199"/>
      <c r="E129" s="85">
        <f>D129-C129</f>
        <v>0</v>
      </c>
      <c r="F129" s="198"/>
      <c r="G129" s="199"/>
      <c r="H129" s="85">
        <f>G129-F129</f>
        <v>0</v>
      </c>
      <c r="I129" s="198"/>
      <c r="J129" s="199"/>
      <c r="K129" s="85">
        <f t="shared" si="24"/>
        <v>0</v>
      </c>
    </row>
    <row r="130" spans="1:11" s="159" customFormat="1" ht="15" customHeight="1" x14ac:dyDescent="0.25">
      <c r="A130" s="358"/>
      <c r="B130" s="183" t="s">
        <v>14</v>
      </c>
      <c r="C130" s="198"/>
      <c r="D130" s="199"/>
      <c r="E130" s="85">
        <f>D130-C130</f>
        <v>0</v>
      </c>
      <c r="F130" s="198"/>
      <c r="G130" s="199"/>
      <c r="H130" s="85">
        <f>G130-F130</f>
        <v>0</v>
      </c>
      <c r="I130" s="198"/>
      <c r="J130" s="199"/>
      <c r="K130" s="85">
        <f t="shared" si="24"/>
        <v>0</v>
      </c>
    </row>
    <row r="131" spans="1:11" s="159" customFormat="1" ht="15" customHeight="1" x14ac:dyDescent="0.25">
      <c r="A131" s="358"/>
      <c r="B131" s="183" t="s">
        <v>15</v>
      </c>
      <c r="C131" s="198"/>
      <c r="D131" s="199"/>
      <c r="E131" s="85">
        <f>D131-C131</f>
        <v>0</v>
      </c>
      <c r="F131" s="198"/>
      <c r="G131" s="199"/>
      <c r="H131" s="85">
        <f>G131-F131</f>
        <v>0</v>
      </c>
      <c r="I131" s="198"/>
      <c r="J131" s="199"/>
      <c r="K131" s="85">
        <f t="shared" si="24"/>
        <v>0</v>
      </c>
    </row>
    <row r="132" spans="1:11" s="166" customFormat="1" ht="18" customHeight="1" x14ac:dyDescent="0.25">
      <c r="A132" s="356"/>
      <c r="B132" s="209" t="s">
        <v>22</v>
      </c>
      <c r="C132" s="187">
        <f t="shared" ref="C132:J132" si="25">SUM(C137:C139)</f>
        <v>0</v>
      </c>
      <c r="D132" s="188">
        <f t="shared" si="25"/>
        <v>0</v>
      </c>
      <c r="E132" s="189">
        <f t="shared" si="25"/>
        <v>0</v>
      </c>
      <c r="F132" s="187">
        <f t="shared" si="25"/>
        <v>0</v>
      </c>
      <c r="G132" s="188">
        <f t="shared" si="25"/>
        <v>0</v>
      </c>
      <c r="H132" s="189">
        <f t="shared" si="25"/>
        <v>0</v>
      </c>
      <c r="I132" s="187">
        <f t="shared" si="25"/>
        <v>0</v>
      </c>
      <c r="J132" s="188">
        <f t="shared" si="25"/>
        <v>0</v>
      </c>
      <c r="K132" s="189">
        <f t="shared" si="24"/>
        <v>0</v>
      </c>
    </row>
    <row r="133" spans="1:11" s="159" customFormat="1" ht="15" customHeight="1" x14ac:dyDescent="0.25">
      <c r="A133" s="358"/>
      <c r="B133" s="183" t="s">
        <v>13</v>
      </c>
      <c r="C133" s="198"/>
      <c r="D133" s="199"/>
      <c r="E133" s="85">
        <f>D133-C133</f>
        <v>0</v>
      </c>
      <c r="F133" s="198"/>
      <c r="G133" s="199"/>
      <c r="H133" s="85">
        <f>G133-F133</f>
        <v>0</v>
      </c>
      <c r="I133" s="198"/>
      <c r="J133" s="199"/>
      <c r="K133" s="85">
        <f t="shared" si="24"/>
        <v>0</v>
      </c>
    </row>
    <row r="134" spans="1:11" s="159" customFormat="1" ht="15" customHeight="1" x14ac:dyDescent="0.25">
      <c r="A134" s="358"/>
      <c r="B134" s="183" t="s">
        <v>14</v>
      </c>
      <c r="C134" s="198"/>
      <c r="D134" s="199"/>
      <c r="E134" s="85"/>
      <c r="F134" s="198"/>
      <c r="G134" s="199"/>
      <c r="H134" s="85"/>
      <c r="I134" s="198"/>
      <c r="J134" s="199"/>
      <c r="K134" s="85"/>
    </row>
    <row r="135" spans="1:11" s="159" customFormat="1" ht="15" customHeight="1" thickBot="1" x14ac:dyDescent="0.3">
      <c r="A135" s="358"/>
      <c r="B135" s="183" t="s">
        <v>15</v>
      </c>
      <c r="C135" s="198"/>
      <c r="D135" s="199"/>
      <c r="E135" s="85">
        <f>D135-C135</f>
        <v>0</v>
      </c>
      <c r="F135" s="198"/>
      <c r="G135" s="199"/>
      <c r="H135" s="85">
        <f>G135-F135</f>
        <v>0</v>
      </c>
      <c r="I135" s="198"/>
      <c r="J135" s="199"/>
      <c r="K135" s="85">
        <f>J135-I135</f>
        <v>0</v>
      </c>
    </row>
    <row r="136" spans="1:11" s="182" customFormat="1" ht="15" customHeight="1" x14ac:dyDescent="0.25">
      <c r="A136" s="359"/>
      <c r="B136" s="387" t="s">
        <v>23</v>
      </c>
      <c r="C136" s="179">
        <f>SUM(C137:C139)</f>
        <v>0</v>
      </c>
      <c r="D136" s="180">
        <f>SUM(D137:D139)</f>
        <v>0</v>
      </c>
      <c r="E136" s="181">
        <f>D136-C136</f>
        <v>0</v>
      </c>
      <c r="F136" s="179">
        <f>SUM(F137:F139)</f>
        <v>0</v>
      </c>
      <c r="G136" s="180">
        <f>SUM(G137:G139)</f>
        <v>0</v>
      </c>
      <c r="H136" s="181">
        <f>G136-F136</f>
        <v>0</v>
      </c>
      <c r="I136" s="179">
        <f>SUM(I137:I139)</f>
        <v>0</v>
      </c>
      <c r="J136" s="180">
        <f>SUM(J137:J139)</f>
        <v>0</v>
      </c>
      <c r="K136" s="181">
        <f>J136-I136</f>
        <v>0</v>
      </c>
    </row>
    <row r="137" spans="1:11" s="159" customFormat="1" ht="15" customHeight="1" x14ac:dyDescent="0.25">
      <c r="A137" s="358"/>
      <c r="B137" s="183" t="s">
        <v>13</v>
      </c>
      <c r="C137" s="198"/>
      <c r="D137" s="199"/>
      <c r="E137" s="85">
        <f>D137-C137</f>
        <v>0</v>
      </c>
      <c r="F137" s="198"/>
      <c r="G137" s="199"/>
      <c r="H137" s="85">
        <f>G137-F137</f>
        <v>0</v>
      </c>
      <c r="I137" s="198"/>
      <c r="J137" s="199"/>
      <c r="K137" s="85">
        <f>J137-I137</f>
        <v>0</v>
      </c>
    </row>
    <row r="138" spans="1:11" s="159" customFormat="1" ht="15" customHeight="1" x14ac:dyDescent="0.25">
      <c r="A138" s="358"/>
      <c r="B138" s="183" t="s">
        <v>14</v>
      </c>
      <c r="C138" s="198"/>
      <c r="D138" s="199"/>
      <c r="E138" s="85"/>
      <c r="F138" s="198"/>
      <c r="G138" s="199"/>
      <c r="H138" s="85"/>
      <c r="I138" s="198"/>
      <c r="J138" s="199"/>
      <c r="K138" s="85"/>
    </row>
    <row r="139" spans="1:11" s="159" customFormat="1" ht="15" customHeight="1" thickBot="1" x14ac:dyDescent="0.3">
      <c r="A139" s="358"/>
      <c r="B139" s="185" t="s">
        <v>15</v>
      </c>
      <c r="C139" s="200"/>
      <c r="D139" s="201"/>
      <c r="E139" s="202">
        <f>D139-C139</f>
        <v>0</v>
      </c>
      <c r="F139" s="200"/>
      <c r="G139" s="201"/>
      <c r="H139" s="202">
        <f>G139-F139</f>
        <v>0</v>
      </c>
      <c r="I139" s="200"/>
      <c r="J139" s="201"/>
      <c r="K139" s="202">
        <f>J139-I139</f>
        <v>0</v>
      </c>
    </row>
    <row r="141" spans="1:11" s="353" customFormat="1" ht="4.2" x14ac:dyDescent="0.15"/>
    <row r="142" spans="1:11" s="398" customFormat="1" ht="17.399999999999999" x14ac:dyDescent="0.3"/>
  </sheetData>
  <mergeCells count="2">
    <mergeCell ref="B4:B5"/>
    <mergeCell ref="B74:B75"/>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2" manualBreakCount="2">
    <brk id="70" max="16383" man="1"/>
    <brk id="14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631"/>
  <sheetViews>
    <sheetView showGridLines="0" workbookViewId="0">
      <selection sqref="A1:E1"/>
    </sheetView>
  </sheetViews>
  <sheetFormatPr defaultColWidth="9.109375" defaultRowHeight="13.2" outlineLevelCol="1" x14ac:dyDescent="0.25"/>
  <cols>
    <col min="1" max="1" width="7.88671875" style="1008" customWidth="1"/>
    <col min="2" max="2" width="6.6640625" style="1008" customWidth="1"/>
    <col min="3" max="3" width="60.6640625" style="924" customWidth="1"/>
    <col min="4" max="4" width="10.6640625" style="1009" customWidth="1"/>
    <col min="5" max="5" width="5" style="1010" bestFit="1" customWidth="1"/>
    <col min="6" max="7" width="11.88671875" style="1011" hidden="1" customWidth="1" outlineLevel="1"/>
    <col min="8" max="8" width="9.109375" style="981" collapsed="1"/>
    <col min="9" max="16384" width="9.109375" style="981"/>
  </cols>
  <sheetData>
    <row r="1" spans="1:7" s="891" customFormat="1" ht="17.399999999999999" x14ac:dyDescent="0.25">
      <c r="A1" s="1332" t="s">
        <v>1054</v>
      </c>
      <c r="B1" s="1332"/>
      <c r="C1" s="1332"/>
      <c r="D1" s="1332"/>
      <c r="E1" s="1332"/>
      <c r="F1" s="889"/>
      <c r="G1" s="890"/>
    </row>
    <row r="2" spans="1:7" s="894" customFormat="1" ht="10.199999999999999" x14ac:dyDescent="0.25">
      <c r="A2" s="892"/>
      <c r="B2" s="892"/>
      <c r="C2" s="892"/>
      <c r="D2" s="892"/>
      <c r="E2" s="893" t="e">
        <f>#REF!</f>
        <v>#REF!</v>
      </c>
      <c r="F2" s="892"/>
      <c r="G2" s="890"/>
    </row>
    <row r="3" spans="1:7" s="902" customFormat="1" ht="25.5" customHeight="1" x14ac:dyDescent="0.25">
      <c r="A3" s="895" t="s">
        <v>448</v>
      </c>
      <c r="B3" s="896"/>
      <c r="C3" s="897" t="s">
        <v>729</v>
      </c>
      <c r="D3" s="898" t="s">
        <v>1055</v>
      </c>
      <c r="E3" s="899" t="s">
        <v>1056</v>
      </c>
      <c r="F3" s="900" t="s">
        <v>1057</v>
      </c>
      <c r="G3" s="901" t="s">
        <v>1058</v>
      </c>
    </row>
    <row r="4" spans="1:7" s="910" customFormat="1" x14ac:dyDescent="0.25">
      <c r="A4" s="903"/>
      <c r="B4" s="904"/>
      <c r="C4" s="905"/>
      <c r="D4" s="906"/>
      <c r="E4" s="907"/>
      <c r="F4" s="908" t="s">
        <v>0</v>
      </c>
      <c r="G4" s="909" t="s">
        <v>0</v>
      </c>
    </row>
    <row r="5" spans="1:7" s="918" customFormat="1" x14ac:dyDescent="0.25">
      <c r="A5" s="911">
        <v>1</v>
      </c>
      <c r="B5" s="912"/>
      <c r="C5" s="913" t="s">
        <v>1059</v>
      </c>
      <c r="D5" s="914" t="s">
        <v>1060</v>
      </c>
      <c r="E5" s="915"/>
      <c r="F5" s="916" t="s">
        <v>1060</v>
      </c>
      <c r="G5" s="917" t="s">
        <v>1060</v>
      </c>
    </row>
    <row r="6" spans="1:7" s="924" customFormat="1" x14ac:dyDescent="0.25">
      <c r="A6" s="919" t="s">
        <v>661</v>
      </c>
      <c r="B6" s="920"/>
      <c r="C6" s="921" t="s">
        <v>1061</v>
      </c>
      <c r="D6" s="922" t="s">
        <v>1060</v>
      </c>
      <c r="E6" s="923"/>
      <c r="F6" s="916" t="s">
        <v>1060</v>
      </c>
      <c r="G6" s="917" t="s">
        <v>1060</v>
      </c>
    </row>
    <row r="7" spans="1:7" s="924" customFormat="1" x14ac:dyDescent="0.25">
      <c r="A7" s="919" t="s">
        <v>198</v>
      </c>
      <c r="B7" s="920"/>
      <c r="C7" s="921" t="s">
        <v>1062</v>
      </c>
      <c r="D7" s="922" t="s">
        <v>1060</v>
      </c>
      <c r="E7" s="925"/>
      <c r="F7" s="916" t="s">
        <v>1060</v>
      </c>
      <c r="G7" s="917" t="s">
        <v>1060</v>
      </c>
    </row>
    <row r="8" spans="1:7" s="924" customFormat="1" x14ac:dyDescent="0.25">
      <c r="A8" s="926"/>
      <c r="B8" s="927" t="s">
        <v>420</v>
      </c>
      <c r="C8" s="928" t="s">
        <v>1063</v>
      </c>
      <c r="D8" s="929" t="s">
        <v>1064</v>
      </c>
      <c r="E8" s="930"/>
      <c r="F8" s="931" t="s">
        <v>1065</v>
      </c>
      <c r="G8" s="932" t="s">
        <v>1060</v>
      </c>
    </row>
    <row r="9" spans="1:7" s="924" customFormat="1" x14ac:dyDescent="0.25">
      <c r="A9" s="926"/>
      <c r="B9" s="927">
        <v>101</v>
      </c>
      <c r="C9" s="933" t="s">
        <v>1066</v>
      </c>
      <c r="D9" s="929" t="s">
        <v>1064</v>
      </c>
      <c r="E9" s="934"/>
      <c r="F9" s="935" t="s">
        <v>1060</v>
      </c>
      <c r="G9" s="936" t="s">
        <v>1067</v>
      </c>
    </row>
    <row r="10" spans="1:7" s="924" customFormat="1" x14ac:dyDescent="0.25">
      <c r="A10" s="926"/>
      <c r="B10" s="927" t="s">
        <v>1068</v>
      </c>
      <c r="C10" s="928" t="s">
        <v>1069</v>
      </c>
      <c r="D10" s="929" t="s">
        <v>1064</v>
      </c>
      <c r="E10" s="937"/>
      <c r="F10" s="935" t="s">
        <v>1060</v>
      </c>
      <c r="G10" s="932" t="s">
        <v>1060</v>
      </c>
    </row>
    <row r="11" spans="1:7" s="924" customFormat="1" x14ac:dyDescent="0.25">
      <c r="A11" s="926"/>
      <c r="B11" s="927" t="s">
        <v>1070</v>
      </c>
      <c r="C11" s="928" t="s">
        <v>1071</v>
      </c>
      <c r="D11" s="929" t="s">
        <v>1064</v>
      </c>
      <c r="E11" s="937"/>
      <c r="F11" s="935" t="s">
        <v>1060</v>
      </c>
      <c r="G11" s="932" t="s">
        <v>1060</v>
      </c>
    </row>
    <row r="12" spans="1:7" s="924" customFormat="1" x14ac:dyDescent="0.25">
      <c r="A12" s="919" t="s">
        <v>196</v>
      </c>
      <c r="B12" s="920"/>
      <c r="C12" s="921" t="s">
        <v>1072</v>
      </c>
      <c r="D12" s="922" t="s">
        <v>1060</v>
      </c>
      <c r="E12" s="925"/>
      <c r="F12" s="916" t="s">
        <v>1060</v>
      </c>
      <c r="G12" s="917" t="s">
        <v>1060</v>
      </c>
    </row>
    <row r="13" spans="1:7" s="924" customFormat="1" x14ac:dyDescent="0.25">
      <c r="A13" s="926"/>
      <c r="B13" s="927">
        <v>121</v>
      </c>
      <c r="C13" s="933" t="s">
        <v>1073</v>
      </c>
      <c r="D13" s="929" t="s">
        <v>1074</v>
      </c>
      <c r="E13" s="937"/>
      <c r="F13" s="935" t="s">
        <v>1060</v>
      </c>
      <c r="G13" s="932" t="s">
        <v>1060</v>
      </c>
    </row>
    <row r="14" spans="1:7" s="924" customFormat="1" x14ac:dyDescent="0.25">
      <c r="A14" s="926"/>
      <c r="B14" s="927">
        <v>122</v>
      </c>
      <c r="C14" s="928" t="s">
        <v>1075</v>
      </c>
      <c r="D14" s="929" t="s">
        <v>1074</v>
      </c>
      <c r="E14" s="937"/>
      <c r="F14" s="935" t="s">
        <v>1060</v>
      </c>
      <c r="G14" s="932" t="s">
        <v>1060</v>
      </c>
    </row>
    <row r="15" spans="1:7" s="924" customFormat="1" x14ac:dyDescent="0.25">
      <c r="A15" s="926"/>
      <c r="B15" s="938" t="s">
        <v>193</v>
      </c>
      <c r="C15" s="933" t="s">
        <v>1076</v>
      </c>
      <c r="D15" s="929" t="s">
        <v>1077</v>
      </c>
      <c r="E15" s="939"/>
      <c r="F15" s="935" t="s">
        <v>1060</v>
      </c>
      <c r="G15" s="932" t="s">
        <v>1060</v>
      </c>
    </row>
    <row r="16" spans="1:7" s="924" customFormat="1" x14ac:dyDescent="0.25">
      <c r="A16" s="919" t="s">
        <v>191</v>
      </c>
      <c r="B16" s="920"/>
      <c r="C16" s="940" t="s">
        <v>1078</v>
      </c>
      <c r="D16" s="922" t="s">
        <v>1060</v>
      </c>
      <c r="E16" s="941"/>
      <c r="F16" s="916" t="s">
        <v>1060</v>
      </c>
      <c r="G16" s="917" t="s">
        <v>1060</v>
      </c>
    </row>
    <row r="17" spans="1:7" s="924" customFormat="1" ht="26.4" x14ac:dyDescent="0.25">
      <c r="A17" s="926"/>
      <c r="B17" s="927" t="s">
        <v>1079</v>
      </c>
      <c r="C17" s="928" t="s">
        <v>1080</v>
      </c>
      <c r="D17" s="929" t="s">
        <v>1081</v>
      </c>
      <c r="E17" s="937" t="s">
        <v>1082</v>
      </c>
      <c r="F17" s="935" t="s">
        <v>1060</v>
      </c>
      <c r="G17" s="936" t="s">
        <v>1083</v>
      </c>
    </row>
    <row r="18" spans="1:7" s="924" customFormat="1" ht="26.4" x14ac:dyDescent="0.25">
      <c r="A18" s="926"/>
      <c r="B18" s="927" t="s">
        <v>1084</v>
      </c>
      <c r="C18" s="928" t="s">
        <v>1085</v>
      </c>
      <c r="D18" s="929" t="s">
        <v>1081</v>
      </c>
      <c r="E18" s="937" t="s">
        <v>1082</v>
      </c>
      <c r="F18" s="935" t="s">
        <v>1060</v>
      </c>
      <c r="G18" s="932" t="s">
        <v>1060</v>
      </c>
    </row>
    <row r="19" spans="1:7" s="924" customFormat="1" x14ac:dyDescent="0.25">
      <c r="A19" s="926"/>
      <c r="B19" s="927" t="s">
        <v>1086</v>
      </c>
      <c r="C19" s="928" t="s">
        <v>1087</v>
      </c>
      <c r="D19" s="929" t="s">
        <v>1081</v>
      </c>
      <c r="E19" s="937" t="s">
        <v>1082</v>
      </c>
      <c r="F19" s="935" t="s">
        <v>1060</v>
      </c>
      <c r="G19" s="932" t="s">
        <v>1060</v>
      </c>
    </row>
    <row r="20" spans="1:7" s="949" customFormat="1" ht="26.4" x14ac:dyDescent="0.25">
      <c r="A20" s="942"/>
      <c r="B20" s="943" t="s">
        <v>607</v>
      </c>
      <c r="C20" s="944" t="s">
        <v>1088</v>
      </c>
      <c r="D20" s="945" t="s">
        <v>1081</v>
      </c>
      <c r="E20" s="946"/>
      <c r="F20" s="947" t="s">
        <v>1060</v>
      </c>
      <c r="G20" s="948" t="s">
        <v>1089</v>
      </c>
    </row>
    <row r="21" spans="1:7" s="924" customFormat="1" x14ac:dyDescent="0.25">
      <c r="A21" s="926"/>
      <c r="B21" s="927" t="s">
        <v>1090</v>
      </c>
      <c r="C21" s="933" t="s">
        <v>1091</v>
      </c>
      <c r="D21" s="929" t="s">
        <v>1081</v>
      </c>
      <c r="E21" s="950" t="s">
        <v>1082</v>
      </c>
      <c r="F21" s="935" t="s">
        <v>1060</v>
      </c>
      <c r="G21" s="932"/>
    </row>
    <row r="22" spans="1:7" s="924" customFormat="1" collapsed="1" x14ac:dyDescent="0.25">
      <c r="A22" s="951" t="s">
        <v>1092</v>
      </c>
      <c r="B22" s="952"/>
      <c r="C22" s="921" t="s">
        <v>1093</v>
      </c>
      <c r="D22" s="922" t="s">
        <v>1060</v>
      </c>
      <c r="E22" s="953"/>
      <c r="F22" s="916" t="s">
        <v>1060</v>
      </c>
      <c r="G22" s="917" t="s">
        <v>1060</v>
      </c>
    </row>
    <row r="23" spans="1:7" s="924" customFormat="1" x14ac:dyDescent="0.25">
      <c r="A23" s="951" t="s">
        <v>1094</v>
      </c>
      <c r="B23" s="952"/>
      <c r="C23" s="921" t="s">
        <v>1095</v>
      </c>
      <c r="D23" s="922" t="s">
        <v>1060</v>
      </c>
      <c r="E23" s="953"/>
      <c r="F23" s="916" t="s">
        <v>1060</v>
      </c>
      <c r="G23" s="917" t="s">
        <v>1060</v>
      </c>
    </row>
    <row r="24" spans="1:7" s="924" customFormat="1" x14ac:dyDescent="0.25">
      <c r="A24" s="951" t="s">
        <v>1096</v>
      </c>
      <c r="B24" s="952"/>
      <c r="C24" s="921" t="s">
        <v>1097</v>
      </c>
      <c r="D24" s="922" t="s">
        <v>1060</v>
      </c>
      <c r="E24" s="953"/>
      <c r="F24" s="916" t="s">
        <v>1060</v>
      </c>
      <c r="G24" s="917" t="s">
        <v>1060</v>
      </c>
    </row>
    <row r="25" spans="1:7" s="924" customFormat="1" x14ac:dyDescent="0.25">
      <c r="A25" s="926"/>
      <c r="B25" s="927">
        <v>160</v>
      </c>
      <c r="C25" s="928" t="s">
        <v>1098</v>
      </c>
      <c r="D25" s="929" t="s">
        <v>1099</v>
      </c>
      <c r="E25" s="939"/>
      <c r="F25" s="935" t="s">
        <v>1060</v>
      </c>
      <c r="G25" s="932" t="s">
        <v>1060</v>
      </c>
    </row>
    <row r="26" spans="1:7" s="924" customFormat="1" x14ac:dyDescent="0.25">
      <c r="A26" s="926"/>
      <c r="B26" s="927" t="s">
        <v>182</v>
      </c>
      <c r="C26" s="933" t="s">
        <v>1100</v>
      </c>
      <c r="D26" s="929" t="s">
        <v>1101</v>
      </c>
      <c r="E26" s="937" t="s">
        <v>1102</v>
      </c>
      <c r="F26" s="935" t="s">
        <v>1060</v>
      </c>
      <c r="G26" s="932" t="s">
        <v>1060</v>
      </c>
    </row>
    <row r="27" spans="1:7" s="924" customFormat="1" x14ac:dyDescent="0.25">
      <c r="A27" s="919" t="s">
        <v>184</v>
      </c>
      <c r="B27" s="920"/>
      <c r="C27" s="921" t="s">
        <v>1103</v>
      </c>
      <c r="D27" s="954"/>
      <c r="E27" s="941"/>
      <c r="F27" s="916" t="s">
        <v>1060</v>
      </c>
      <c r="G27" s="917" t="s">
        <v>1060</v>
      </c>
    </row>
    <row r="28" spans="1:7" s="924" customFormat="1" x14ac:dyDescent="0.25">
      <c r="A28" s="926"/>
      <c r="B28" s="927" t="s">
        <v>1104</v>
      </c>
      <c r="C28" s="928" t="s">
        <v>1105</v>
      </c>
      <c r="D28" s="929" t="s">
        <v>1106</v>
      </c>
      <c r="E28" s="930"/>
      <c r="F28" s="931" t="s">
        <v>1107</v>
      </c>
      <c r="G28" s="936" t="s">
        <v>1108</v>
      </c>
    </row>
    <row r="29" spans="1:7" s="924" customFormat="1" x14ac:dyDescent="0.25">
      <c r="A29" s="919" t="s">
        <v>1109</v>
      </c>
      <c r="B29" s="920"/>
      <c r="C29" s="921" t="s">
        <v>1110</v>
      </c>
      <c r="D29" s="922" t="s">
        <v>1060</v>
      </c>
      <c r="E29" s="953"/>
      <c r="F29" s="916" t="s">
        <v>1060</v>
      </c>
      <c r="G29" s="917" t="s">
        <v>1060</v>
      </c>
    </row>
    <row r="30" spans="1:7" s="924" customFormat="1" ht="26.4" x14ac:dyDescent="0.25">
      <c r="A30" s="926"/>
      <c r="B30" s="927" t="s">
        <v>1111</v>
      </c>
      <c r="C30" s="928" t="s">
        <v>1112</v>
      </c>
      <c r="D30" s="929" t="s">
        <v>1106</v>
      </c>
      <c r="E30" s="930"/>
      <c r="F30" s="931" t="s">
        <v>1107</v>
      </c>
      <c r="G30" s="936" t="s">
        <v>1108</v>
      </c>
    </row>
    <row r="31" spans="1:7" s="924" customFormat="1" x14ac:dyDescent="0.25">
      <c r="A31" s="926"/>
      <c r="B31" s="927" t="s">
        <v>1113</v>
      </c>
      <c r="C31" s="928" t="s">
        <v>1114</v>
      </c>
      <c r="D31" s="929" t="s">
        <v>1106</v>
      </c>
      <c r="E31" s="930"/>
      <c r="F31" s="931" t="s">
        <v>1107</v>
      </c>
      <c r="G31" s="936" t="s">
        <v>1108</v>
      </c>
    </row>
    <row r="32" spans="1:7" s="924" customFormat="1" x14ac:dyDescent="0.25">
      <c r="A32" s="919" t="s">
        <v>1115</v>
      </c>
      <c r="B32" s="920"/>
      <c r="C32" s="921" t="s">
        <v>1116</v>
      </c>
      <c r="D32" s="954"/>
      <c r="E32" s="953"/>
      <c r="F32" s="916" t="s">
        <v>1060</v>
      </c>
      <c r="G32" s="917" t="s">
        <v>1060</v>
      </c>
    </row>
    <row r="33" spans="1:7" s="924" customFormat="1" x14ac:dyDescent="0.25">
      <c r="A33" s="926"/>
      <c r="B33" s="927" t="s">
        <v>1117</v>
      </c>
      <c r="C33" s="928" t="s">
        <v>1118</v>
      </c>
      <c r="D33" s="929" t="s">
        <v>1106</v>
      </c>
      <c r="E33" s="930"/>
      <c r="F33" s="931" t="s">
        <v>1107</v>
      </c>
      <c r="G33" s="936" t="s">
        <v>1108</v>
      </c>
    </row>
    <row r="34" spans="1:7" s="924" customFormat="1" ht="26.4" x14ac:dyDescent="0.25">
      <c r="A34" s="926"/>
      <c r="B34" s="927" t="s">
        <v>1119</v>
      </c>
      <c r="C34" s="928" t="s">
        <v>1120</v>
      </c>
      <c r="D34" s="929" t="s">
        <v>1106</v>
      </c>
      <c r="E34" s="930"/>
      <c r="F34" s="931" t="s">
        <v>1107</v>
      </c>
      <c r="G34" s="936" t="s">
        <v>1108</v>
      </c>
    </row>
    <row r="35" spans="1:7" s="924" customFormat="1" x14ac:dyDescent="0.25">
      <c r="A35" s="926"/>
      <c r="B35" s="927" t="s">
        <v>1121</v>
      </c>
      <c r="C35" s="933" t="s">
        <v>1122</v>
      </c>
      <c r="D35" s="929" t="s">
        <v>1106</v>
      </c>
      <c r="E35" s="937" t="s">
        <v>1123</v>
      </c>
      <c r="F35" s="931" t="s">
        <v>1107</v>
      </c>
      <c r="G35" s="936" t="s">
        <v>1108</v>
      </c>
    </row>
    <row r="36" spans="1:7" s="924" customFormat="1" x14ac:dyDescent="0.25">
      <c r="A36" s="919" t="s">
        <v>186</v>
      </c>
      <c r="B36" s="920"/>
      <c r="C36" s="940" t="s">
        <v>1124</v>
      </c>
      <c r="D36" s="954"/>
      <c r="E36" s="953"/>
      <c r="F36" s="916" t="s">
        <v>1060</v>
      </c>
      <c r="G36" s="917" t="s">
        <v>1060</v>
      </c>
    </row>
    <row r="37" spans="1:7" s="924" customFormat="1" x14ac:dyDescent="0.25">
      <c r="A37" s="926"/>
      <c r="B37" s="927" t="s">
        <v>1125</v>
      </c>
      <c r="C37" s="928" t="s">
        <v>1126</v>
      </c>
      <c r="D37" s="929" t="s">
        <v>1127</v>
      </c>
      <c r="E37" s="939"/>
      <c r="F37" s="935" t="s">
        <v>1060</v>
      </c>
      <c r="G37" s="955" t="s">
        <v>1128</v>
      </c>
    </row>
    <row r="38" spans="1:7" s="924" customFormat="1" x14ac:dyDescent="0.25">
      <c r="A38" s="926"/>
      <c r="B38" s="927" t="s">
        <v>455</v>
      </c>
      <c r="C38" s="928" t="s">
        <v>1129</v>
      </c>
      <c r="D38" s="929" t="s">
        <v>1127</v>
      </c>
      <c r="E38" s="939"/>
      <c r="F38" s="935" t="s">
        <v>1060</v>
      </c>
      <c r="G38" s="955" t="s">
        <v>1128</v>
      </c>
    </row>
    <row r="39" spans="1:7" s="924" customFormat="1" x14ac:dyDescent="0.25">
      <c r="A39" s="926"/>
      <c r="B39" s="927" t="s">
        <v>463</v>
      </c>
      <c r="C39" s="928" t="s">
        <v>1130</v>
      </c>
      <c r="D39" s="929" t="s">
        <v>1127</v>
      </c>
      <c r="E39" s="939"/>
      <c r="F39" s="935" t="s">
        <v>1060</v>
      </c>
      <c r="G39" s="955" t="s">
        <v>1128</v>
      </c>
    </row>
    <row r="40" spans="1:7" s="924" customFormat="1" x14ac:dyDescent="0.25">
      <c r="A40" s="926"/>
      <c r="B40" s="927" t="s">
        <v>1131</v>
      </c>
      <c r="C40" s="933" t="s">
        <v>1132</v>
      </c>
      <c r="D40" s="929" t="s">
        <v>1127</v>
      </c>
      <c r="E40" s="939"/>
      <c r="F40" s="935" t="s">
        <v>1060</v>
      </c>
      <c r="G40" s="955" t="s">
        <v>1128</v>
      </c>
    </row>
    <row r="41" spans="1:7" s="924" customFormat="1" x14ac:dyDescent="0.25">
      <c r="A41" s="926"/>
      <c r="B41" s="938" t="s">
        <v>188</v>
      </c>
      <c r="C41" s="928" t="s">
        <v>1133</v>
      </c>
      <c r="D41" s="929" t="s">
        <v>1134</v>
      </c>
      <c r="E41" s="939"/>
      <c r="F41" s="935" t="s">
        <v>1060</v>
      </c>
      <c r="G41" s="955" t="s">
        <v>1128</v>
      </c>
    </row>
    <row r="42" spans="1:7" s="924" customFormat="1" x14ac:dyDescent="0.25">
      <c r="A42" s="926"/>
      <c r="B42" s="956"/>
      <c r="C42" s="957"/>
      <c r="D42" s="958"/>
      <c r="E42" s="959"/>
      <c r="F42" s="960" t="s">
        <v>0</v>
      </c>
      <c r="G42" s="961" t="s">
        <v>0</v>
      </c>
    </row>
    <row r="43" spans="1:7" s="962" customFormat="1" x14ac:dyDescent="0.25">
      <c r="A43" s="911">
        <v>2</v>
      </c>
      <c r="B43" s="912"/>
      <c r="C43" s="913" t="s">
        <v>1135</v>
      </c>
      <c r="D43" s="914" t="s">
        <v>1060</v>
      </c>
      <c r="E43" s="953"/>
      <c r="F43" s="916" t="s">
        <v>1060</v>
      </c>
      <c r="G43" s="917" t="s">
        <v>1060</v>
      </c>
    </row>
    <row r="44" spans="1:7" s="924" customFormat="1" x14ac:dyDescent="0.25">
      <c r="A44" s="919" t="s">
        <v>158</v>
      </c>
      <c r="B44" s="920"/>
      <c r="C44" s="921" t="s">
        <v>1136</v>
      </c>
      <c r="D44" s="922" t="s">
        <v>1060</v>
      </c>
      <c r="E44" s="953" t="s">
        <v>1137</v>
      </c>
      <c r="F44" s="916" t="s">
        <v>1060</v>
      </c>
      <c r="G44" s="917" t="s">
        <v>1060</v>
      </c>
    </row>
    <row r="45" spans="1:7" s="924" customFormat="1" x14ac:dyDescent="0.25">
      <c r="A45" s="926"/>
      <c r="B45" s="927">
        <v>210</v>
      </c>
      <c r="C45" s="933" t="s">
        <v>1138</v>
      </c>
      <c r="D45" s="929" t="s">
        <v>1139</v>
      </c>
      <c r="E45" s="939"/>
      <c r="F45" s="931" t="s">
        <v>1140</v>
      </c>
      <c r="G45" s="936" t="s">
        <v>1141</v>
      </c>
    </row>
    <row r="46" spans="1:7" s="924" customFormat="1" ht="26.4" x14ac:dyDescent="0.25">
      <c r="A46" s="926"/>
      <c r="B46" s="927">
        <v>211</v>
      </c>
      <c r="C46" s="928" t="s">
        <v>1142</v>
      </c>
      <c r="D46" s="929" t="s">
        <v>1139</v>
      </c>
      <c r="E46" s="939"/>
      <c r="F46" s="931" t="s">
        <v>1140</v>
      </c>
      <c r="G46" s="936" t="s">
        <v>1141</v>
      </c>
    </row>
    <row r="47" spans="1:7" s="924" customFormat="1" x14ac:dyDescent="0.25">
      <c r="A47" s="926"/>
      <c r="B47" s="927" t="s">
        <v>1143</v>
      </c>
      <c r="C47" s="928" t="s">
        <v>1144</v>
      </c>
      <c r="D47" s="929" t="s">
        <v>1139</v>
      </c>
      <c r="E47" s="939"/>
      <c r="F47" s="931" t="s">
        <v>1140</v>
      </c>
      <c r="G47" s="936" t="s">
        <v>1141</v>
      </c>
    </row>
    <row r="48" spans="1:7" s="924" customFormat="1" x14ac:dyDescent="0.25">
      <c r="A48" s="926"/>
      <c r="B48" s="927">
        <v>213</v>
      </c>
      <c r="C48" s="928" t="s">
        <v>1145</v>
      </c>
      <c r="D48" s="929" t="s">
        <v>1139</v>
      </c>
      <c r="E48" s="939"/>
      <c r="F48" s="931" t="s">
        <v>1140</v>
      </c>
      <c r="G48" s="936" t="s">
        <v>1141</v>
      </c>
    </row>
    <row r="49" spans="1:7" s="924" customFormat="1" x14ac:dyDescent="0.25">
      <c r="A49" s="926"/>
      <c r="B49" s="927" t="s">
        <v>1146</v>
      </c>
      <c r="C49" s="928" t="s">
        <v>1147</v>
      </c>
      <c r="D49" s="929" t="s">
        <v>1139</v>
      </c>
      <c r="E49" s="939"/>
      <c r="F49" s="931" t="s">
        <v>1140</v>
      </c>
      <c r="G49" s="936" t="s">
        <v>1141</v>
      </c>
    </row>
    <row r="50" spans="1:7" s="924" customFormat="1" x14ac:dyDescent="0.25">
      <c r="A50" s="919" t="s">
        <v>1148</v>
      </c>
      <c r="B50" s="920"/>
      <c r="C50" s="940" t="s">
        <v>1149</v>
      </c>
      <c r="D50" s="922" t="s">
        <v>1060</v>
      </c>
      <c r="E50" s="953" t="s">
        <v>1137</v>
      </c>
      <c r="F50" s="916" t="s">
        <v>1060</v>
      </c>
      <c r="G50" s="917" t="s">
        <v>1060</v>
      </c>
    </row>
    <row r="51" spans="1:7" s="924" customFormat="1" ht="26.4" x14ac:dyDescent="0.25">
      <c r="A51" s="919" t="s">
        <v>1150</v>
      </c>
      <c r="B51" s="920"/>
      <c r="C51" s="921" t="s">
        <v>1151</v>
      </c>
      <c r="D51" s="922" t="s">
        <v>1060</v>
      </c>
      <c r="E51" s="953"/>
      <c r="F51" s="916" t="s">
        <v>1060</v>
      </c>
      <c r="G51" s="917" t="s">
        <v>1060</v>
      </c>
    </row>
    <row r="52" spans="1:7" s="924" customFormat="1" x14ac:dyDescent="0.25">
      <c r="A52" s="926"/>
      <c r="B52" s="927" t="s">
        <v>1152</v>
      </c>
      <c r="C52" s="928" t="s">
        <v>1153</v>
      </c>
      <c r="D52" s="929" t="s">
        <v>1154</v>
      </c>
      <c r="E52" s="939"/>
      <c r="F52" s="931" t="s">
        <v>1155</v>
      </c>
      <c r="G52" s="936" t="s">
        <v>1156</v>
      </c>
    </row>
    <row r="53" spans="1:7" s="924" customFormat="1" x14ac:dyDescent="0.25">
      <c r="A53" s="926"/>
      <c r="B53" s="927" t="s">
        <v>1157</v>
      </c>
      <c r="C53" s="928" t="s">
        <v>1158</v>
      </c>
      <c r="D53" s="929" t="s">
        <v>1154</v>
      </c>
      <c r="E53" s="939"/>
      <c r="F53" s="931" t="s">
        <v>1155</v>
      </c>
      <c r="G53" s="936" t="s">
        <v>1156</v>
      </c>
    </row>
    <row r="54" spans="1:7" s="924" customFormat="1" x14ac:dyDescent="0.25">
      <c r="A54" s="926"/>
      <c r="B54" s="927" t="s">
        <v>1159</v>
      </c>
      <c r="C54" s="928" t="s">
        <v>1160</v>
      </c>
      <c r="D54" s="929" t="s">
        <v>1154</v>
      </c>
      <c r="E54" s="930" t="s">
        <v>1161</v>
      </c>
      <c r="F54" s="931" t="s">
        <v>1155</v>
      </c>
      <c r="G54" s="936" t="s">
        <v>1156</v>
      </c>
    </row>
    <row r="55" spans="1:7" s="924" customFormat="1" ht="26.4" x14ac:dyDescent="0.25">
      <c r="A55" s="926"/>
      <c r="B55" s="927" t="s">
        <v>1162</v>
      </c>
      <c r="C55" s="933" t="s">
        <v>1163</v>
      </c>
      <c r="D55" s="929" t="s">
        <v>1154</v>
      </c>
      <c r="E55" s="939"/>
      <c r="F55" s="931" t="s">
        <v>1155</v>
      </c>
      <c r="G55" s="936" t="s">
        <v>1156</v>
      </c>
    </row>
    <row r="56" spans="1:7" s="924" customFormat="1" x14ac:dyDescent="0.25">
      <c r="A56" s="926"/>
      <c r="B56" s="927">
        <v>224</v>
      </c>
      <c r="C56" s="928" t="s">
        <v>777</v>
      </c>
      <c r="D56" s="929" t="s">
        <v>1164</v>
      </c>
      <c r="E56" s="939"/>
      <c r="F56" s="931" t="s">
        <v>1165</v>
      </c>
      <c r="G56" s="936" t="s">
        <v>1166</v>
      </c>
    </row>
    <row r="57" spans="1:7" s="924" customFormat="1" x14ac:dyDescent="0.25">
      <c r="A57" s="926"/>
      <c r="B57" s="927">
        <v>225</v>
      </c>
      <c r="C57" s="933" t="s">
        <v>1167</v>
      </c>
      <c r="D57" s="929" t="s">
        <v>1164</v>
      </c>
      <c r="E57" s="939"/>
      <c r="F57" s="931" t="s">
        <v>1165</v>
      </c>
      <c r="G57" s="936" t="s">
        <v>1166</v>
      </c>
    </row>
    <row r="58" spans="1:7" s="924" customFormat="1" x14ac:dyDescent="0.25">
      <c r="A58" s="926"/>
      <c r="B58" s="927" t="s">
        <v>1168</v>
      </c>
      <c r="C58" s="928" t="s">
        <v>1169</v>
      </c>
      <c r="D58" s="929" t="s">
        <v>1164</v>
      </c>
      <c r="E58" s="939"/>
      <c r="F58" s="931" t="s">
        <v>1165</v>
      </c>
      <c r="G58" s="936" t="s">
        <v>1166</v>
      </c>
    </row>
    <row r="59" spans="1:7" s="924" customFormat="1" x14ac:dyDescent="0.25">
      <c r="A59" s="926"/>
      <c r="B59" s="938" t="s">
        <v>1170</v>
      </c>
      <c r="C59" s="933" t="s">
        <v>1171</v>
      </c>
      <c r="D59" s="929" t="s">
        <v>1164</v>
      </c>
      <c r="E59" s="939"/>
      <c r="F59" s="931" t="s">
        <v>1165</v>
      </c>
      <c r="G59" s="936" t="s">
        <v>1166</v>
      </c>
    </row>
    <row r="60" spans="1:7" s="924" customFormat="1" x14ac:dyDescent="0.25">
      <c r="A60" s="926"/>
      <c r="B60" s="927" t="s">
        <v>1172</v>
      </c>
      <c r="C60" s="933" t="s">
        <v>1173</v>
      </c>
      <c r="D60" s="929" t="s">
        <v>1164</v>
      </c>
      <c r="E60" s="939"/>
      <c r="F60" s="931" t="s">
        <v>1165</v>
      </c>
      <c r="G60" s="936" t="s">
        <v>1166</v>
      </c>
    </row>
    <row r="61" spans="1:7" s="924" customFormat="1" x14ac:dyDescent="0.25">
      <c r="A61" s="919" t="s">
        <v>140</v>
      </c>
      <c r="B61" s="920"/>
      <c r="C61" s="921" t="s">
        <v>1174</v>
      </c>
      <c r="D61" s="922" t="s">
        <v>1060</v>
      </c>
      <c r="E61" s="925"/>
      <c r="F61" s="916" t="s">
        <v>1060</v>
      </c>
      <c r="G61" s="917" t="s">
        <v>1060</v>
      </c>
    </row>
    <row r="62" spans="1:7" s="924" customFormat="1" x14ac:dyDescent="0.25">
      <c r="A62" s="926"/>
      <c r="B62" s="927" t="s">
        <v>1175</v>
      </c>
      <c r="C62" s="928" t="s">
        <v>1176</v>
      </c>
      <c r="D62" s="929" t="s">
        <v>1177</v>
      </c>
      <c r="E62" s="939"/>
      <c r="F62" s="931" t="s">
        <v>1155</v>
      </c>
      <c r="G62" s="936" t="s">
        <v>1156</v>
      </c>
    </row>
    <row r="63" spans="1:7" s="924" customFormat="1" x14ac:dyDescent="0.25">
      <c r="A63" s="926"/>
      <c r="B63" s="927" t="s">
        <v>1178</v>
      </c>
      <c r="C63" s="928" t="s">
        <v>1179</v>
      </c>
      <c r="D63" s="929" t="s">
        <v>1177</v>
      </c>
      <c r="E63" s="939"/>
      <c r="F63" s="931" t="s">
        <v>1155</v>
      </c>
      <c r="G63" s="936" t="s">
        <v>1156</v>
      </c>
    </row>
    <row r="64" spans="1:7" s="924" customFormat="1" x14ac:dyDescent="0.25">
      <c r="A64" s="926"/>
      <c r="B64" s="927" t="s">
        <v>1180</v>
      </c>
      <c r="C64" s="928" t="s">
        <v>1181</v>
      </c>
      <c r="D64" s="929" t="s">
        <v>1177</v>
      </c>
      <c r="E64" s="930" t="s">
        <v>1161</v>
      </c>
      <c r="F64" s="931" t="s">
        <v>1155</v>
      </c>
      <c r="G64" s="936" t="s">
        <v>1156</v>
      </c>
    </row>
    <row r="65" spans="1:7" s="924" customFormat="1" ht="26.4" x14ac:dyDescent="0.25">
      <c r="A65" s="926"/>
      <c r="B65" s="927" t="s">
        <v>1182</v>
      </c>
      <c r="C65" s="933" t="s">
        <v>1183</v>
      </c>
      <c r="D65" s="929" t="s">
        <v>1177</v>
      </c>
      <c r="E65" s="939"/>
      <c r="F65" s="931" t="s">
        <v>1155</v>
      </c>
      <c r="G65" s="936" t="s">
        <v>1156</v>
      </c>
    </row>
    <row r="66" spans="1:7" s="924" customFormat="1" x14ac:dyDescent="0.25">
      <c r="A66" s="919" t="s">
        <v>1184</v>
      </c>
      <c r="B66" s="920"/>
      <c r="C66" s="921" t="s">
        <v>1185</v>
      </c>
      <c r="D66" s="922" t="s">
        <v>1060</v>
      </c>
      <c r="E66" s="953" t="s">
        <v>1137</v>
      </c>
      <c r="F66" s="916" t="s">
        <v>1060</v>
      </c>
      <c r="G66" s="917" t="s">
        <v>1060</v>
      </c>
    </row>
    <row r="67" spans="1:7" s="924" customFormat="1" x14ac:dyDescent="0.25">
      <c r="A67" s="926"/>
      <c r="B67" s="927" t="s">
        <v>128</v>
      </c>
      <c r="C67" s="928" t="s">
        <v>1186</v>
      </c>
      <c r="D67" s="929" t="s">
        <v>1187</v>
      </c>
      <c r="E67" s="939"/>
      <c r="F67" s="931" t="s">
        <v>1188</v>
      </c>
      <c r="G67" s="936" t="s">
        <v>1189</v>
      </c>
    </row>
    <row r="68" spans="1:7" s="924" customFormat="1" ht="26.4" x14ac:dyDescent="0.25">
      <c r="A68" s="926"/>
      <c r="B68" s="927" t="s">
        <v>143</v>
      </c>
      <c r="C68" s="928" t="s">
        <v>1190</v>
      </c>
      <c r="D68" s="929" t="s">
        <v>1191</v>
      </c>
      <c r="E68" s="939"/>
      <c r="F68" s="931" t="s">
        <v>1188</v>
      </c>
      <c r="G68" s="936" t="s">
        <v>1189</v>
      </c>
    </row>
    <row r="69" spans="1:7" s="924" customFormat="1" x14ac:dyDescent="0.25">
      <c r="A69" s="919" t="s">
        <v>1192</v>
      </c>
      <c r="B69" s="920"/>
      <c r="C69" s="921" t="s">
        <v>1193</v>
      </c>
      <c r="D69" s="922" t="s">
        <v>1060</v>
      </c>
      <c r="E69" s="953" t="s">
        <v>1137</v>
      </c>
      <c r="F69" s="916" t="s">
        <v>1060</v>
      </c>
      <c r="G69" s="917" t="s">
        <v>1060</v>
      </c>
    </row>
    <row r="70" spans="1:7" s="924" customFormat="1" ht="26.4" x14ac:dyDescent="0.25">
      <c r="A70" s="926"/>
      <c r="B70" s="927" t="s">
        <v>131</v>
      </c>
      <c r="C70" s="928" t="s">
        <v>1194</v>
      </c>
      <c r="D70" s="929" t="s">
        <v>1195</v>
      </c>
      <c r="E70" s="939"/>
      <c r="F70" s="931" t="s">
        <v>1188</v>
      </c>
      <c r="G70" s="936" t="s">
        <v>1189</v>
      </c>
    </row>
    <row r="71" spans="1:7" s="924" customFormat="1" ht="26.4" x14ac:dyDescent="0.25">
      <c r="A71" s="926"/>
      <c r="B71" s="927" t="s">
        <v>146</v>
      </c>
      <c r="C71" s="928" t="s">
        <v>1196</v>
      </c>
      <c r="D71" s="929" t="s">
        <v>1197</v>
      </c>
      <c r="E71" s="939"/>
      <c r="F71" s="931" t="s">
        <v>1188</v>
      </c>
      <c r="G71" s="936" t="s">
        <v>1189</v>
      </c>
    </row>
    <row r="72" spans="1:7" s="924" customFormat="1" x14ac:dyDescent="0.25">
      <c r="A72" s="919" t="s">
        <v>381</v>
      </c>
      <c r="B72" s="920"/>
      <c r="C72" s="921" t="s">
        <v>1198</v>
      </c>
      <c r="D72" s="922" t="s">
        <v>1060</v>
      </c>
      <c r="E72" s="953" t="s">
        <v>1137</v>
      </c>
      <c r="F72" s="916" t="s">
        <v>1060</v>
      </c>
      <c r="G72" s="917" t="s">
        <v>1060</v>
      </c>
    </row>
    <row r="73" spans="1:7" s="924" customFormat="1" ht="26.4" x14ac:dyDescent="0.25">
      <c r="A73" s="926"/>
      <c r="B73" s="927" t="s">
        <v>1199</v>
      </c>
      <c r="C73" s="928" t="s">
        <v>1200</v>
      </c>
      <c r="D73" s="929" t="s">
        <v>1201</v>
      </c>
      <c r="E73" s="939"/>
      <c r="F73" s="931" t="s">
        <v>1202</v>
      </c>
      <c r="G73" s="936" t="s">
        <v>1203</v>
      </c>
    </row>
    <row r="74" spans="1:7" s="924" customFormat="1" ht="26.4" x14ac:dyDescent="0.25">
      <c r="A74" s="926"/>
      <c r="B74" s="927" t="s">
        <v>1204</v>
      </c>
      <c r="C74" s="928" t="s">
        <v>1205</v>
      </c>
      <c r="D74" s="929" t="s">
        <v>1201</v>
      </c>
      <c r="E74" s="939"/>
      <c r="F74" s="931" t="s">
        <v>1202</v>
      </c>
      <c r="G74" s="936" t="s">
        <v>1203</v>
      </c>
    </row>
    <row r="75" spans="1:7" s="924" customFormat="1" ht="26.4" x14ac:dyDescent="0.25">
      <c r="A75" s="926"/>
      <c r="B75" s="927" t="s">
        <v>1206</v>
      </c>
      <c r="C75" s="928" t="s">
        <v>1207</v>
      </c>
      <c r="D75" s="929" t="s">
        <v>1201</v>
      </c>
      <c r="E75" s="939"/>
      <c r="F75" s="931" t="s">
        <v>1202</v>
      </c>
      <c r="G75" s="936" t="s">
        <v>1203</v>
      </c>
    </row>
    <row r="76" spans="1:7" s="924" customFormat="1" ht="26.4" x14ac:dyDescent="0.25">
      <c r="A76" s="926"/>
      <c r="B76" s="927" t="s">
        <v>1208</v>
      </c>
      <c r="C76" s="928" t="s">
        <v>1209</v>
      </c>
      <c r="D76" s="929" t="s">
        <v>1210</v>
      </c>
      <c r="E76" s="939"/>
      <c r="F76" s="931" t="s">
        <v>1202</v>
      </c>
      <c r="G76" s="936" t="s">
        <v>1203</v>
      </c>
    </row>
    <row r="77" spans="1:7" s="924" customFormat="1" ht="26.4" x14ac:dyDescent="0.25">
      <c r="A77" s="926"/>
      <c r="B77" s="927" t="s">
        <v>1211</v>
      </c>
      <c r="C77" s="928" t="s">
        <v>1212</v>
      </c>
      <c r="D77" s="929" t="s">
        <v>1210</v>
      </c>
      <c r="E77" s="939"/>
      <c r="F77" s="931" t="s">
        <v>1202</v>
      </c>
      <c r="G77" s="936" t="s">
        <v>1203</v>
      </c>
    </row>
    <row r="78" spans="1:7" s="924" customFormat="1" ht="26.4" x14ac:dyDescent="0.25">
      <c r="A78" s="926"/>
      <c r="B78" s="927" t="s">
        <v>1213</v>
      </c>
      <c r="C78" s="928" t="s">
        <v>1214</v>
      </c>
      <c r="D78" s="929" t="s">
        <v>1210</v>
      </c>
      <c r="E78" s="939"/>
      <c r="F78" s="931" t="s">
        <v>1202</v>
      </c>
      <c r="G78" s="936" t="s">
        <v>1203</v>
      </c>
    </row>
    <row r="79" spans="1:7" s="924" customFormat="1" x14ac:dyDescent="0.25">
      <c r="A79" s="919" t="s">
        <v>1215</v>
      </c>
      <c r="B79" s="920"/>
      <c r="C79" s="940" t="s">
        <v>1216</v>
      </c>
      <c r="D79" s="922" t="s">
        <v>1060</v>
      </c>
      <c r="E79" s="953" t="s">
        <v>1137</v>
      </c>
      <c r="F79" s="916" t="s">
        <v>1060</v>
      </c>
      <c r="G79" s="917" t="s">
        <v>1060</v>
      </c>
    </row>
    <row r="80" spans="1:7" s="924" customFormat="1" x14ac:dyDescent="0.25">
      <c r="A80" s="926"/>
      <c r="B80" s="927" t="s">
        <v>152</v>
      </c>
      <c r="C80" s="933" t="s">
        <v>1217</v>
      </c>
      <c r="D80" s="929" t="s">
        <v>1218</v>
      </c>
      <c r="E80" s="939"/>
      <c r="F80" s="931" t="s">
        <v>1219</v>
      </c>
      <c r="G80" s="936" t="s">
        <v>1220</v>
      </c>
    </row>
    <row r="81" spans="1:7" s="924" customFormat="1" x14ac:dyDescent="0.25">
      <c r="A81" s="926"/>
      <c r="B81" s="927" t="s">
        <v>155</v>
      </c>
      <c r="C81" s="933" t="s">
        <v>1221</v>
      </c>
      <c r="D81" s="929" t="s">
        <v>1222</v>
      </c>
      <c r="E81" s="939"/>
      <c r="F81" s="931" t="s">
        <v>1223</v>
      </c>
      <c r="G81" s="936" t="s">
        <v>1224</v>
      </c>
    </row>
    <row r="82" spans="1:7" s="924" customFormat="1" x14ac:dyDescent="0.25">
      <c r="A82" s="919" t="s">
        <v>137</v>
      </c>
      <c r="B82" s="920"/>
      <c r="C82" s="921" t="s">
        <v>907</v>
      </c>
      <c r="D82" s="954" t="s">
        <v>1060</v>
      </c>
      <c r="E82" s="953" t="s">
        <v>1137</v>
      </c>
      <c r="F82" s="916" t="s">
        <v>1060</v>
      </c>
      <c r="G82" s="917" t="s">
        <v>1060</v>
      </c>
    </row>
    <row r="83" spans="1:7" s="924" customFormat="1" x14ac:dyDescent="0.25">
      <c r="A83" s="926"/>
      <c r="B83" s="927" t="s">
        <v>1225</v>
      </c>
      <c r="C83" s="928" t="s">
        <v>1226</v>
      </c>
      <c r="D83" s="929" t="s">
        <v>1227</v>
      </c>
      <c r="E83" s="939"/>
      <c r="F83" s="931" t="s">
        <v>1228</v>
      </c>
      <c r="G83" s="936" t="s">
        <v>1229</v>
      </c>
    </row>
    <row r="84" spans="1:7" s="924" customFormat="1" x14ac:dyDescent="0.25">
      <c r="A84" s="926"/>
      <c r="B84" s="927" t="s">
        <v>1230</v>
      </c>
      <c r="C84" s="928" t="s">
        <v>1231</v>
      </c>
      <c r="D84" s="929" t="s">
        <v>1227</v>
      </c>
      <c r="E84" s="939"/>
      <c r="F84" s="931" t="s">
        <v>1228</v>
      </c>
      <c r="G84" s="936" t="s">
        <v>1229</v>
      </c>
    </row>
    <row r="85" spans="1:7" s="924" customFormat="1" x14ac:dyDescent="0.25">
      <c r="A85" s="919" t="s">
        <v>373</v>
      </c>
      <c r="B85" s="920"/>
      <c r="C85" s="921" t="s">
        <v>1232</v>
      </c>
      <c r="D85" s="922" t="s">
        <v>1060</v>
      </c>
      <c r="E85" s="925"/>
      <c r="F85" s="916" t="s">
        <v>1060</v>
      </c>
      <c r="G85" s="917" t="s">
        <v>1060</v>
      </c>
    </row>
    <row r="86" spans="1:7" s="924" customFormat="1" x14ac:dyDescent="0.25">
      <c r="A86" s="919" t="s">
        <v>112</v>
      </c>
      <c r="B86" s="920"/>
      <c r="C86" s="921" t="s">
        <v>1233</v>
      </c>
      <c r="D86" s="922" t="s">
        <v>1060</v>
      </c>
      <c r="E86" s="925"/>
      <c r="F86" s="916" t="s">
        <v>1060</v>
      </c>
      <c r="G86" s="917" t="s">
        <v>1060</v>
      </c>
    </row>
    <row r="87" spans="1:7" s="924" customFormat="1" ht="26.4" x14ac:dyDescent="0.25">
      <c r="A87" s="926"/>
      <c r="B87" s="927" t="s">
        <v>1234</v>
      </c>
      <c r="C87" s="928" t="s">
        <v>1235</v>
      </c>
      <c r="D87" s="929" t="s">
        <v>1236</v>
      </c>
      <c r="E87" s="939"/>
      <c r="F87" s="935" t="s">
        <v>1060</v>
      </c>
      <c r="G87" s="936" t="s">
        <v>1237</v>
      </c>
    </row>
    <row r="88" spans="1:7" s="924" customFormat="1" ht="26.4" x14ac:dyDescent="0.25">
      <c r="A88" s="926"/>
      <c r="B88" s="927" t="s">
        <v>1238</v>
      </c>
      <c r="C88" s="928" t="s">
        <v>1239</v>
      </c>
      <c r="D88" s="929" t="s">
        <v>1236</v>
      </c>
      <c r="E88" s="939"/>
      <c r="F88" s="931" t="s">
        <v>1240</v>
      </c>
      <c r="G88" s="932" t="s">
        <v>1060</v>
      </c>
    </row>
    <row r="89" spans="1:7" s="924" customFormat="1" ht="26.4" x14ac:dyDescent="0.25">
      <c r="A89" s="926"/>
      <c r="B89" s="927" t="s">
        <v>1241</v>
      </c>
      <c r="C89" s="928" t="s">
        <v>1242</v>
      </c>
      <c r="D89" s="929" t="s">
        <v>1236</v>
      </c>
      <c r="E89" s="939"/>
      <c r="F89" s="931" t="s">
        <v>1240</v>
      </c>
      <c r="G89" s="936" t="s">
        <v>1237</v>
      </c>
    </row>
    <row r="90" spans="1:7" s="924" customFormat="1" ht="26.4" x14ac:dyDescent="0.25">
      <c r="A90" s="926"/>
      <c r="B90" s="927" t="s">
        <v>1243</v>
      </c>
      <c r="C90" s="928" t="s">
        <v>1244</v>
      </c>
      <c r="D90" s="929" t="s">
        <v>1236</v>
      </c>
      <c r="E90" s="939"/>
      <c r="F90" s="935" t="s">
        <v>1060</v>
      </c>
      <c r="G90" s="932" t="s">
        <v>1060</v>
      </c>
    </row>
    <row r="91" spans="1:7" s="924" customFormat="1" ht="26.4" x14ac:dyDescent="0.25">
      <c r="A91" s="926"/>
      <c r="B91" s="927" t="s">
        <v>1245</v>
      </c>
      <c r="C91" s="933" t="s">
        <v>1246</v>
      </c>
      <c r="D91" s="929" t="s">
        <v>1236</v>
      </c>
      <c r="E91" s="939"/>
      <c r="F91" s="935" t="s">
        <v>1060</v>
      </c>
      <c r="G91" s="932" t="s">
        <v>1060</v>
      </c>
    </row>
    <row r="92" spans="1:7" s="924" customFormat="1" ht="26.4" x14ac:dyDescent="0.25">
      <c r="A92" s="926"/>
      <c r="B92" s="927" t="s">
        <v>1247</v>
      </c>
      <c r="C92" s="928" t="s">
        <v>1248</v>
      </c>
      <c r="D92" s="929" t="s">
        <v>1236</v>
      </c>
      <c r="E92" s="939"/>
      <c r="F92" s="935" t="s">
        <v>1060</v>
      </c>
      <c r="G92" s="932" t="s">
        <v>1060</v>
      </c>
    </row>
    <row r="93" spans="1:7" s="924" customFormat="1" ht="26.4" x14ac:dyDescent="0.25">
      <c r="A93" s="919" t="s">
        <v>114</v>
      </c>
      <c r="B93" s="920"/>
      <c r="C93" s="921" t="s">
        <v>1249</v>
      </c>
      <c r="D93" s="922" t="s">
        <v>1060</v>
      </c>
      <c r="E93" s="925"/>
      <c r="F93" s="916" t="s">
        <v>1060</v>
      </c>
      <c r="G93" s="917" t="s">
        <v>1060</v>
      </c>
    </row>
    <row r="94" spans="1:7" s="924" customFormat="1" ht="26.4" x14ac:dyDescent="0.25">
      <c r="A94" s="926"/>
      <c r="B94" s="927">
        <v>2810</v>
      </c>
      <c r="C94" s="928" t="s">
        <v>1250</v>
      </c>
      <c r="D94" s="929" t="s">
        <v>1251</v>
      </c>
      <c r="E94" s="939"/>
      <c r="F94" s="935" t="s">
        <v>1060</v>
      </c>
      <c r="G94" s="936" t="s">
        <v>1252</v>
      </c>
    </row>
    <row r="95" spans="1:7" s="924" customFormat="1" ht="26.4" x14ac:dyDescent="0.25">
      <c r="A95" s="926"/>
      <c r="B95" s="927" t="s">
        <v>1253</v>
      </c>
      <c r="C95" s="928" t="s">
        <v>1254</v>
      </c>
      <c r="D95" s="929" t="s">
        <v>1251</v>
      </c>
      <c r="E95" s="934"/>
      <c r="F95" s="931" t="s">
        <v>1255</v>
      </c>
      <c r="G95" s="932" t="s">
        <v>1060</v>
      </c>
    </row>
    <row r="96" spans="1:7" s="924" customFormat="1" ht="26.4" x14ac:dyDescent="0.25">
      <c r="A96" s="926"/>
      <c r="B96" s="927" t="s">
        <v>1256</v>
      </c>
      <c r="C96" s="928" t="s">
        <v>1257</v>
      </c>
      <c r="D96" s="929" t="s">
        <v>1251</v>
      </c>
      <c r="E96" s="934"/>
      <c r="F96" s="931" t="s">
        <v>1255</v>
      </c>
      <c r="G96" s="936" t="s">
        <v>1252</v>
      </c>
    </row>
    <row r="97" spans="1:7" s="924" customFormat="1" ht="26.4" x14ac:dyDescent="0.25">
      <c r="A97" s="926"/>
      <c r="B97" s="927">
        <v>2817</v>
      </c>
      <c r="C97" s="928" t="s">
        <v>1258</v>
      </c>
      <c r="D97" s="929" t="s">
        <v>1251</v>
      </c>
      <c r="E97" s="939"/>
      <c r="F97" s="935" t="s">
        <v>1060</v>
      </c>
      <c r="G97" s="932" t="s">
        <v>1060</v>
      </c>
    </row>
    <row r="98" spans="1:7" s="924" customFormat="1" ht="26.4" x14ac:dyDescent="0.25">
      <c r="A98" s="926"/>
      <c r="B98" s="927" t="s">
        <v>1259</v>
      </c>
      <c r="C98" s="933" t="s">
        <v>1260</v>
      </c>
      <c r="D98" s="929" t="s">
        <v>1251</v>
      </c>
      <c r="E98" s="939"/>
      <c r="F98" s="935" t="s">
        <v>1060</v>
      </c>
      <c r="G98" s="932" t="s">
        <v>1060</v>
      </c>
    </row>
    <row r="99" spans="1:7" s="924" customFormat="1" ht="39.6" x14ac:dyDescent="0.25">
      <c r="A99" s="926"/>
      <c r="B99" s="927">
        <v>2819</v>
      </c>
      <c r="C99" s="928" t="s">
        <v>1261</v>
      </c>
      <c r="D99" s="929" t="s">
        <v>1251</v>
      </c>
      <c r="E99" s="939"/>
      <c r="F99" s="935" t="s">
        <v>1060</v>
      </c>
      <c r="G99" s="932" t="s">
        <v>1060</v>
      </c>
    </row>
    <row r="100" spans="1:7" s="924" customFormat="1" x14ac:dyDescent="0.25">
      <c r="A100" s="919" t="s">
        <v>116</v>
      </c>
      <c r="B100" s="920"/>
      <c r="C100" s="921" t="s">
        <v>1262</v>
      </c>
      <c r="D100" s="922" t="s">
        <v>1060</v>
      </c>
      <c r="E100" s="925"/>
      <c r="F100" s="916" t="s">
        <v>1060</v>
      </c>
      <c r="G100" s="917" t="s">
        <v>1060</v>
      </c>
    </row>
    <row r="101" spans="1:7" s="924" customFormat="1" x14ac:dyDescent="0.25">
      <c r="A101" s="926"/>
      <c r="B101" s="927" t="s">
        <v>1263</v>
      </c>
      <c r="C101" s="928" t="s">
        <v>1264</v>
      </c>
      <c r="D101" s="929" t="s">
        <v>1265</v>
      </c>
      <c r="E101" s="939"/>
      <c r="F101" s="935" t="s">
        <v>1060</v>
      </c>
      <c r="G101" s="936" t="s">
        <v>1266</v>
      </c>
    </row>
    <row r="102" spans="1:7" s="924" customFormat="1" x14ac:dyDescent="0.25">
      <c r="A102" s="926"/>
      <c r="B102" s="927" t="s">
        <v>1267</v>
      </c>
      <c r="C102" s="928" t="s">
        <v>1268</v>
      </c>
      <c r="D102" s="929" t="s">
        <v>1265</v>
      </c>
      <c r="E102" s="934"/>
      <c r="F102" s="931" t="s">
        <v>1269</v>
      </c>
      <c r="G102" s="932" t="s">
        <v>1060</v>
      </c>
    </row>
    <row r="103" spans="1:7" s="924" customFormat="1" x14ac:dyDescent="0.25">
      <c r="A103" s="926"/>
      <c r="B103" s="927" t="s">
        <v>1270</v>
      </c>
      <c r="C103" s="928" t="s">
        <v>1271</v>
      </c>
      <c r="D103" s="929" t="s">
        <v>1265</v>
      </c>
      <c r="E103" s="934"/>
      <c r="F103" s="931" t="s">
        <v>1269</v>
      </c>
      <c r="G103" s="936" t="s">
        <v>1266</v>
      </c>
    </row>
    <row r="104" spans="1:7" s="924" customFormat="1" x14ac:dyDescent="0.25">
      <c r="A104" s="926"/>
      <c r="B104" s="927" t="s">
        <v>1272</v>
      </c>
      <c r="C104" s="928" t="s">
        <v>1273</v>
      </c>
      <c r="D104" s="929" t="s">
        <v>1265</v>
      </c>
      <c r="E104" s="939"/>
      <c r="F104" s="935" t="s">
        <v>1060</v>
      </c>
      <c r="G104" s="932" t="s">
        <v>1060</v>
      </c>
    </row>
    <row r="105" spans="1:7" s="924" customFormat="1" x14ac:dyDescent="0.25">
      <c r="A105" s="926"/>
      <c r="B105" s="927" t="s">
        <v>1274</v>
      </c>
      <c r="C105" s="928" t="s">
        <v>1275</v>
      </c>
      <c r="D105" s="929" t="s">
        <v>1265</v>
      </c>
      <c r="E105" s="939"/>
      <c r="F105" s="935" t="s">
        <v>1060</v>
      </c>
      <c r="G105" s="932" t="s">
        <v>1060</v>
      </c>
    </row>
    <row r="106" spans="1:7" s="924" customFormat="1" ht="26.4" x14ac:dyDescent="0.25">
      <c r="A106" s="926"/>
      <c r="B106" s="927" t="s">
        <v>1276</v>
      </c>
      <c r="C106" s="933" t="s">
        <v>1277</v>
      </c>
      <c r="D106" s="929" t="s">
        <v>1265</v>
      </c>
      <c r="E106" s="939"/>
      <c r="F106" s="935" t="s">
        <v>1060</v>
      </c>
      <c r="G106" s="932" t="s">
        <v>1060</v>
      </c>
    </row>
    <row r="107" spans="1:7" s="924" customFormat="1" x14ac:dyDescent="0.25">
      <c r="A107" s="919" t="s">
        <v>1278</v>
      </c>
      <c r="B107" s="920"/>
      <c r="C107" s="921" t="s">
        <v>1279</v>
      </c>
      <c r="D107" s="922" t="s">
        <v>1060</v>
      </c>
      <c r="E107" s="925"/>
      <c r="F107" s="916" t="s">
        <v>1060</v>
      </c>
      <c r="G107" s="917" t="s">
        <v>1060</v>
      </c>
    </row>
    <row r="108" spans="1:7" s="924" customFormat="1" x14ac:dyDescent="0.25">
      <c r="A108" s="926"/>
      <c r="B108" s="927" t="s">
        <v>1280</v>
      </c>
      <c r="C108" s="928" t="s">
        <v>1281</v>
      </c>
      <c r="D108" s="929" t="s">
        <v>1282</v>
      </c>
      <c r="E108" s="939"/>
      <c r="F108" s="935" t="s">
        <v>1060</v>
      </c>
      <c r="G108" s="936" t="s">
        <v>1283</v>
      </c>
    </row>
    <row r="109" spans="1:7" s="924" customFormat="1" x14ac:dyDescent="0.25">
      <c r="A109" s="926"/>
      <c r="B109" s="927" t="s">
        <v>1284</v>
      </c>
      <c r="C109" s="928" t="s">
        <v>1285</v>
      </c>
      <c r="D109" s="929" t="s">
        <v>1282</v>
      </c>
      <c r="E109" s="939"/>
      <c r="F109" s="931" t="s">
        <v>1286</v>
      </c>
      <c r="G109" s="932" t="s">
        <v>1060</v>
      </c>
    </row>
    <row r="110" spans="1:7" s="924" customFormat="1" x14ac:dyDescent="0.25">
      <c r="A110" s="926"/>
      <c r="B110" s="927" t="s">
        <v>1287</v>
      </c>
      <c r="C110" s="928" t="s">
        <v>1288</v>
      </c>
      <c r="D110" s="929" t="s">
        <v>1282</v>
      </c>
      <c r="E110" s="939"/>
      <c r="F110" s="931" t="s">
        <v>1286</v>
      </c>
      <c r="G110" s="936" t="s">
        <v>1283</v>
      </c>
    </row>
    <row r="111" spans="1:7" s="924" customFormat="1" ht="26.4" x14ac:dyDescent="0.25">
      <c r="A111" s="926"/>
      <c r="B111" s="927" t="s">
        <v>1289</v>
      </c>
      <c r="C111" s="933" t="s">
        <v>1290</v>
      </c>
      <c r="D111" s="929" t="s">
        <v>1282</v>
      </c>
      <c r="E111" s="939"/>
      <c r="F111" s="935" t="s">
        <v>1060</v>
      </c>
      <c r="G111" s="932" t="s">
        <v>1060</v>
      </c>
    </row>
    <row r="112" spans="1:7" s="924" customFormat="1" ht="26.4" x14ac:dyDescent="0.25">
      <c r="A112" s="926"/>
      <c r="B112" s="927" t="s">
        <v>1291</v>
      </c>
      <c r="C112" s="928" t="s">
        <v>1292</v>
      </c>
      <c r="D112" s="929" t="s">
        <v>1282</v>
      </c>
      <c r="E112" s="939"/>
      <c r="F112" s="935" t="s">
        <v>1060</v>
      </c>
      <c r="G112" s="932" t="s">
        <v>1060</v>
      </c>
    </row>
    <row r="113" spans="1:7" s="924" customFormat="1" x14ac:dyDescent="0.25">
      <c r="A113" s="919" t="s">
        <v>1293</v>
      </c>
      <c r="B113" s="920"/>
      <c r="C113" s="940" t="s">
        <v>1294</v>
      </c>
      <c r="D113" s="922" t="s">
        <v>1060</v>
      </c>
      <c r="E113" s="925"/>
      <c r="F113" s="916" t="s">
        <v>1060</v>
      </c>
      <c r="G113" s="917" t="s">
        <v>1060</v>
      </c>
    </row>
    <row r="114" spans="1:7" s="924" customFormat="1" x14ac:dyDescent="0.25">
      <c r="A114" s="926"/>
      <c r="B114" s="927" t="s">
        <v>1295</v>
      </c>
      <c r="C114" s="928" t="s">
        <v>1296</v>
      </c>
      <c r="D114" s="929" t="s">
        <v>1282</v>
      </c>
      <c r="E114" s="939"/>
      <c r="F114" s="931" t="s">
        <v>1286</v>
      </c>
      <c r="G114" s="936" t="s">
        <v>1283</v>
      </c>
    </row>
    <row r="115" spans="1:7" s="924" customFormat="1" x14ac:dyDescent="0.25">
      <c r="A115" s="926"/>
      <c r="B115" s="927" t="s">
        <v>1297</v>
      </c>
      <c r="C115" s="928" t="s">
        <v>1298</v>
      </c>
      <c r="D115" s="929" t="s">
        <v>1282</v>
      </c>
      <c r="E115" s="930"/>
      <c r="F115" s="931" t="s">
        <v>1286</v>
      </c>
      <c r="G115" s="936" t="s">
        <v>1283</v>
      </c>
    </row>
    <row r="116" spans="1:7" s="924" customFormat="1" x14ac:dyDescent="0.25">
      <c r="A116" s="926"/>
      <c r="B116" s="927" t="s">
        <v>1299</v>
      </c>
      <c r="C116" s="928" t="s">
        <v>1300</v>
      </c>
      <c r="D116" s="929" t="s">
        <v>1282</v>
      </c>
      <c r="E116" s="939"/>
      <c r="F116" s="935" t="s">
        <v>1060</v>
      </c>
      <c r="G116" s="932" t="s">
        <v>1060</v>
      </c>
    </row>
    <row r="117" spans="1:7" s="924" customFormat="1" x14ac:dyDescent="0.25">
      <c r="A117" s="926"/>
      <c r="B117" s="927" t="s">
        <v>1301</v>
      </c>
      <c r="C117" s="933" t="s">
        <v>1302</v>
      </c>
      <c r="D117" s="929" t="s">
        <v>1282</v>
      </c>
      <c r="E117" s="939"/>
      <c r="F117" s="935" t="s">
        <v>1060</v>
      </c>
      <c r="G117" s="932" t="s">
        <v>1060</v>
      </c>
    </row>
    <row r="118" spans="1:7" s="924" customFormat="1" x14ac:dyDescent="0.25">
      <c r="A118" s="926"/>
      <c r="B118" s="927">
        <v>288</v>
      </c>
      <c r="C118" s="928" t="s">
        <v>1303</v>
      </c>
      <c r="D118" s="929" t="s">
        <v>1282</v>
      </c>
      <c r="E118" s="930"/>
      <c r="F118" s="931" t="s">
        <v>1286</v>
      </c>
      <c r="G118" s="936" t="s">
        <v>1283</v>
      </c>
    </row>
    <row r="119" spans="1:7" s="924" customFormat="1" x14ac:dyDescent="0.25">
      <c r="A119" s="919" t="s">
        <v>1304</v>
      </c>
      <c r="B119" s="920"/>
      <c r="C119" s="921" t="s">
        <v>1305</v>
      </c>
      <c r="D119" s="922" t="s">
        <v>1060</v>
      </c>
      <c r="E119" s="925"/>
      <c r="F119" s="916" t="s">
        <v>1060</v>
      </c>
      <c r="G119" s="917" t="s">
        <v>1060</v>
      </c>
    </row>
    <row r="120" spans="1:7" s="924" customFormat="1" x14ac:dyDescent="0.25">
      <c r="A120" s="919" t="s">
        <v>107</v>
      </c>
      <c r="B120" s="920"/>
      <c r="C120" s="921" t="s">
        <v>1306</v>
      </c>
      <c r="D120" s="922" t="s">
        <v>1060</v>
      </c>
      <c r="E120" s="925"/>
      <c r="F120" s="916" t="s">
        <v>1060</v>
      </c>
      <c r="G120" s="917" t="s">
        <v>1060</v>
      </c>
    </row>
    <row r="121" spans="1:7" s="924" customFormat="1" x14ac:dyDescent="0.25">
      <c r="A121" s="926"/>
      <c r="B121" s="927">
        <v>2900</v>
      </c>
      <c r="C121" s="928" t="s">
        <v>1307</v>
      </c>
      <c r="D121" s="929" t="s">
        <v>1308</v>
      </c>
      <c r="E121" s="930" t="s">
        <v>1309</v>
      </c>
      <c r="F121" s="935" t="s">
        <v>1060</v>
      </c>
      <c r="G121" s="932" t="s">
        <v>1060</v>
      </c>
    </row>
    <row r="122" spans="1:7" s="924" customFormat="1" x14ac:dyDescent="0.25">
      <c r="A122" s="963" t="s">
        <v>461</v>
      </c>
      <c r="B122" s="920"/>
      <c r="C122" s="921" t="s">
        <v>1310</v>
      </c>
      <c r="D122" s="954" t="s">
        <v>1060</v>
      </c>
      <c r="E122" s="953" t="s">
        <v>1311</v>
      </c>
      <c r="F122" s="916" t="s">
        <v>1060</v>
      </c>
      <c r="G122" s="917" t="s">
        <v>1060</v>
      </c>
    </row>
    <row r="123" spans="1:7" s="924" customFormat="1" x14ac:dyDescent="0.25">
      <c r="A123" s="926"/>
      <c r="B123" s="927" t="s">
        <v>1312</v>
      </c>
      <c r="C123" s="928" t="s">
        <v>1313</v>
      </c>
      <c r="D123" s="929" t="s">
        <v>1308</v>
      </c>
      <c r="E123" s="964" t="s">
        <v>1123</v>
      </c>
      <c r="F123" s="931" t="s">
        <v>1314</v>
      </c>
      <c r="G123" s="936" t="s">
        <v>1315</v>
      </c>
    </row>
    <row r="124" spans="1:7" s="924" customFormat="1" ht="26.4" x14ac:dyDescent="0.25">
      <c r="A124" s="926"/>
      <c r="B124" s="927" t="s">
        <v>1316</v>
      </c>
      <c r="C124" s="928" t="s">
        <v>1317</v>
      </c>
      <c r="D124" s="929" t="s">
        <v>1308</v>
      </c>
      <c r="E124" s="939"/>
      <c r="F124" s="931" t="s">
        <v>1314</v>
      </c>
      <c r="G124" s="936" t="s">
        <v>1315</v>
      </c>
    </row>
    <row r="125" spans="1:7" s="924" customFormat="1" x14ac:dyDescent="0.25">
      <c r="A125" s="926"/>
      <c r="B125" s="927" t="s">
        <v>415</v>
      </c>
      <c r="C125" s="928" t="s">
        <v>1318</v>
      </c>
      <c r="D125" s="929" t="s">
        <v>1308</v>
      </c>
      <c r="E125" s="939"/>
      <c r="F125" s="931" t="s">
        <v>1319</v>
      </c>
      <c r="G125" s="932" t="s">
        <v>1060</v>
      </c>
    </row>
    <row r="126" spans="1:7" s="924" customFormat="1" x14ac:dyDescent="0.25">
      <c r="A126" s="926"/>
      <c r="B126" s="927">
        <v>2906</v>
      </c>
      <c r="C126" s="928" t="s">
        <v>1320</v>
      </c>
      <c r="D126" s="929" t="s">
        <v>1308</v>
      </c>
      <c r="E126" s="930" t="s">
        <v>1321</v>
      </c>
      <c r="F126" s="931" t="s">
        <v>1322</v>
      </c>
      <c r="G126" s="936" t="s">
        <v>1323</v>
      </c>
    </row>
    <row r="127" spans="1:7" s="924" customFormat="1" x14ac:dyDescent="0.25">
      <c r="A127" s="926"/>
      <c r="B127" s="927">
        <v>2907</v>
      </c>
      <c r="C127" s="928" t="s">
        <v>1324</v>
      </c>
      <c r="D127" s="929" t="s">
        <v>1308</v>
      </c>
      <c r="E127" s="939"/>
      <c r="F127" s="935" t="s">
        <v>1060</v>
      </c>
      <c r="G127" s="932" t="s">
        <v>1060</v>
      </c>
    </row>
    <row r="128" spans="1:7" s="924" customFormat="1" x14ac:dyDescent="0.25">
      <c r="A128" s="926"/>
      <c r="B128" s="927">
        <v>2909</v>
      </c>
      <c r="C128" s="928" t="s">
        <v>1325</v>
      </c>
      <c r="D128" s="929" t="s">
        <v>1308</v>
      </c>
      <c r="E128" s="939"/>
      <c r="F128" s="935" t="s">
        <v>1060</v>
      </c>
      <c r="G128" s="932" t="s">
        <v>1060</v>
      </c>
    </row>
    <row r="129" spans="1:7" s="924" customFormat="1" x14ac:dyDescent="0.25">
      <c r="A129" s="919" t="s">
        <v>109</v>
      </c>
      <c r="B129" s="920"/>
      <c r="C129" s="921" t="s">
        <v>1326</v>
      </c>
      <c r="D129" s="922" t="s">
        <v>1060</v>
      </c>
      <c r="E129" s="925"/>
      <c r="F129" s="916" t="s">
        <v>1060</v>
      </c>
      <c r="G129" s="917" t="s">
        <v>1060</v>
      </c>
    </row>
    <row r="130" spans="1:7" s="924" customFormat="1" x14ac:dyDescent="0.25">
      <c r="A130" s="926"/>
      <c r="B130" s="927" t="s">
        <v>1327</v>
      </c>
      <c r="C130" s="928" t="s">
        <v>1328</v>
      </c>
      <c r="D130" s="929" t="s">
        <v>1329</v>
      </c>
      <c r="E130" s="930" t="s">
        <v>1309</v>
      </c>
      <c r="F130" s="935" t="s">
        <v>1060</v>
      </c>
      <c r="G130" s="932" t="s">
        <v>1060</v>
      </c>
    </row>
    <row r="131" spans="1:7" s="924" customFormat="1" x14ac:dyDescent="0.25">
      <c r="A131" s="919" t="s">
        <v>1330</v>
      </c>
      <c r="B131" s="920"/>
      <c r="C131" s="921" t="s">
        <v>1331</v>
      </c>
      <c r="D131" s="954"/>
      <c r="E131" s="953" t="s">
        <v>1311</v>
      </c>
      <c r="F131" s="916" t="s">
        <v>1060</v>
      </c>
      <c r="G131" s="917" t="s">
        <v>1060</v>
      </c>
    </row>
    <row r="132" spans="1:7" s="924" customFormat="1" ht="26.4" x14ac:dyDescent="0.25">
      <c r="A132" s="926"/>
      <c r="B132" s="927" t="s">
        <v>1332</v>
      </c>
      <c r="C132" s="928" t="s">
        <v>1333</v>
      </c>
      <c r="D132" s="929" t="s">
        <v>1329</v>
      </c>
      <c r="E132" s="939"/>
      <c r="F132" s="935" t="s">
        <v>1060</v>
      </c>
      <c r="G132" s="932" t="s">
        <v>1060</v>
      </c>
    </row>
    <row r="133" spans="1:7" s="924" customFormat="1" ht="26.4" x14ac:dyDescent="0.25">
      <c r="A133" s="926"/>
      <c r="B133" s="927" t="s">
        <v>1334</v>
      </c>
      <c r="C133" s="928" t="s">
        <v>1335</v>
      </c>
      <c r="D133" s="929" t="s">
        <v>1329</v>
      </c>
      <c r="E133" s="939"/>
      <c r="F133" s="935" t="s">
        <v>1060</v>
      </c>
      <c r="G133" s="932" t="s">
        <v>1060</v>
      </c>
    </row>
    <row r="134" spans="1:7" s="924" customFormat="1" ht="26.4" x14ac:dyDescent="0.25">
      <c r="A134" s="926"/>
      <c r="B134" s="927" t="s">
        <v>1336</v>
      </c>
      <c r="C134" s="928" t="s">
        <v>1337</v>
      </c>
      <c r="D134" s="929" t="s">
        <v>1329</v>
      </c>
      <c r="E134" s="939"/>
      <c r="F134" s="935" t="s">
        <v>1060</v>
      </c>
      <c r="G134" s="932" t="s">
        <v>1060</v>
      </c>
    </row>
    <row r="135" spans="1:7" s="924" customFormat="1" x14ac:dyDescent="0.25">
      <c r="A135" s="965"/>
      <c r="B135" s="927" t="s">
        <v>1338</v>
      </c>
      <c r="C135" s="928" t="s">
        <v>1339</v>
      </c>
      <c r="D135" s="929" t="s">
        <v>1329</v>
      </c>
      <c r="E135" s="930"/>
      <c r="F135" s="935" t="s">
        <v>1060</v>
      </c>
      <c r="G135" s="932" t="s">
        <v>1060</v>
      </c>
    </row>
    <row r="136" spans="1:7" s="924" customFormat="1" x14ac:dyDescent="0.25">
      <c r="A136" s="965"/>
      <c r="B136" s="927" t="s">
        <v>1340</v>
      </c>
      <c r="C136" s="928" t="s">
        <v>1341</v>
      </c>
      <c r="D136" s="929" t="s">
        <v>1329</v>
      </c>
      <c r="E136" s="930"/>
      <c r="F136" s="935" t="s">
        <v>1060</v>
      </c>
      <c r="G136" s="932" t="s">
        <v>1060</v>
      </c>
    </row>
    <row r="137" spans="1:7" s="924" customFormat="1" x14ac:dyDescent="0.25">
      <c r="A137" s="926"/>
      <c r="B137" s="956"/>
      <c r="C137" s="957"/>
      <c r="D137" s="958"/>
      <c r="E137" s="966"/>
      <c r="F137" s="960" t="s">
        <v>0</v>
      </c>
      <c r="G137" s="961" t="s">
        <v>0</v>
      </c>
    </row>
    <row r="138" spans="1:7" s="962" customFormat="1" x14ac:dyDescent="0.25">
      <c r="A138" s="911">
        <v>3</v>
      </c>
      <c r="B138" s="912"/>
      <c r="C138" s="913" t="s">
        <v>1342</v>
      </c>
      <c r="D138" s="914" t="s">
        <v>1060</v>
      </c>
      <c r="E138" s="967"/>
      <c r="F138" s="916" t="s">
        <v>1060</v>
      </c>
      <c r="G138" s="917" t="s">
        <v>1060</v>
      </c>
    </row>
    <row r="139" spans="1:7" s="924" customFormat="1" ht="26.4" x14ac:dyDescent="0.25">
      <c r="A139" s="926"/>
      <c r="B139" s="938" t="s">
        <v>1343</v>
      </c>
      <c r="C139" s="928" t="s">
        <v>1344</v>
      </c>
      <c r="D139" s="929" t="s">
        <v>1345</v>
      </c>
      <c r="E139" s="930" t="s">
        <v>1346</v>
      </c>
      <c r="F139" s="935" t="s">
        <v>1060</v>
      </c>
      <c r="G139" s="932" t="s">
        <v>1060</v>
      </c>
    </row>
    <row r="140" spans="1:7" s="924" customFormat="1" x14ac:dyDescent="0.25">
      <c r="A140" s="919">
        <v>35</v>
      </c>
      <c r="B140" s="920"/>
      <c r="C140" s="921" t="s">
        <v>1347</v>
      </c>
      <c r="D140" s="922" t="s">
        <v>1060</v>
      </c>
      <c r="E140" s="925"/>
      <c r="F140" s="916" t="s">
        <v>1060</v>
      </c>
      <c r="G140" s="917" t="s">
        <v>1060</v>
      </c>
    </row>
    <row r="141" spans="1:7" s="924" customFormat="1" x14ac:dyDescent="0.25">
      <c r="A141" s="926"/>
      <c r="B141" s="927">
        <v>350</v>
      </c>
      <c r="C141" s="928" t="s">
        <v>1348</v>
      </c>
      <c r="D141" s="929" t="s">
        <v>1345</v>
      </c>
      <c r="E141" s="939"/>
      <c r="F141" s="935" t="s">
        <v>1060</v>
      </c>
      <c r="G141" s="932" t="s">
        <v>1060</v>
      </c>
    </row>
    <row r="142" spans="1:7" s="924" customFormat="1" ht="26.4" x14ac:dyDescent="0.25">
      <c r="A142" s="926"/>
      <c r="B142" s="927">
        <v>359</v>
      </c>
      <c r="C142" s="928" t="s">
        <v>1349</v>
      </c>
      <c r="D142" s="929" t="s">
        <v>1345</v>
      </c>
      <c r="E142" s="939"/>
      <c r="F142" s="935" t="s">
        <v>1060</v>
      </c>
      <c r="G142" s="932" t="s">
        <v>1060</v>
      </c>
    </row>
    <row r="143" spans="1:7" s="924" customFormat="1" x14ac:dyDescent="0.25">
      <c r="A143" s="919">
        <v>36</v>
      </c>
      <c r="B143" s="920"/>
      <c r="C143" s="921" t="s">
        <v>1350</v>
      </c>
      <c r="D143" s="922" t="s">
        <v>1060</v>
      </c>
      <c r="E143" s="925"/>
      <c r="F143" s="916" t="s">
        <v>1060</v>
      </c>
      <c r="G143" s="917" t="s">
        <v>1060</v>
      </c>
    </row>
    <row r="144" spans="1:7" s="924" customFormat="1" x14ac:dyDescent="0.25">
      <c r="A144" s="926"/>
      <c r="B144" s="927">
        <v>360</v>
      </c>
      <c r="C144" s="944" t="s">
        <v>1350</v>
      </c>
      <c r="D144" s="929" t="s">
        <v>1345</v>
      </c>
      <c r="E144" s="939"/>
      <c r="F144" s="935" t="s">
        <v>1060</v>
      </c>
      <c r="G144" s="932" t="s">
        <v>1060</v>
      </c>
    </row>
    <row r="145" spans="1:7" s="924" customFormat="1" ht="26.4" x14ac:dyDescent="0.25">
      <c r="A145" s="926"/>
      <c r="B145" s="927">
        <v>369</v>
      </c>
      <c r="C145" s="928" t="s">
        <v>1351</v>
      </c>
      <c r="D145" s="929" t="s">
        <v>1345</v>
      </c>
      <c r="E145" s="939"/>
      <c r="F145" s="935" t="s">
        <v>1060</v>
      </c>
      <c r="G145" s="932" t="s">
        <v>1060</v>
      </c>
    </row>
    <row r="146" spans="1:7" s="924" customFormat="1" x14ac:dyDescent="0.25">
      <c r="A146" s="919">
        <v>37</v>
      </c>
      <c r="B146" s="920"/>
      <c r="C146" s="921" t="s">
        <v>1352</v>
      </c>
      <c r="D146" s="922" t="s">
        <v>1060</v>
      </c>
      <c r="E146" s="925"/>
      <c r="F146" s="916" t="s">
        <v>1060</v>
      </c>
      <c r="G146" s="917" t="s">
        <v>1060</v>
      </c>
    </row>
    <row r="147" spans="1:7" s="924" customFormat="1" x14ac:dyDescent="0.25">
      <c r="A147" s="926"/>
      <c r="B147" s="927">
        <v>370</v>
      </c>
      <c r="C147" s="928" t="s">
        <v>1353</v>
      </c>
      <c r="D147" s="929" t="s">
        <v>1345</v>
      </c>
      <c r="E147" s="939"/>
      <c r="F147" s="935" t="s">
        <v>1060</v>
      </c>
      <c r="G147" s="932" t="s">
        <v>1060</v>
      </c>
    </row>
    <row r="148" spans="1:7" s="924" customFormat="1" x14ac:dyDescent="0.25">
      <c r="A148" s="926"/>
      <c r="B148" s="927">
        <v>371</v>
      </c>
      <c r="C148" s="928" t="s">
        <v>1354</v>
      </c>
      <c r="D148" s="929" t="s">
        <v>1345</v>
      </c>
      <c r="E148" s="939"/>
      <c r="F148" s="935" t="s">
        <v>1060</v>
      </c>
      <c r="G148" s="932" t="s">
        <v>1060</v>
      </c>
    </row>
    <row r="149" spans="1:7" s="924" customFormat="1" x14ac:dyDescent="0.25">
      <c r="A149" s="926"/>
      <c r="B149" s="927">
        <v>379</v>
      </c>
      <c r="C149" s="928" t="s">
        <v>1355</v>
      </c>
      <c r="D149" s="929" t="s">
        <v>1345</v>
      </c>
      <c r="E149" s="939"/>
      <c r="F149" s="935" t="s">
        <v>1060</v>
      </c>
      <c r="G149" s="932" t="s">
        <v>1060</v>
      </c>
    </row>
    <row r="150" spans="1:7" s="924" customFormat="1" x14ac:dyDescent="0.25">
      <c r="A150" s="926"/>
      <c r="B150" s="956"/>
      <c r="C150" s="957"/>
      <c r="D150" s="958"/>
      <c r="E150" s="959"/>
      <c r="F150" s="960" t="s">
        <v>0</v>
      </c>
      <c r="G150" s="961" t="s">
        <v>0</v>
      </c>
    </row>
    <row r="151" spans="1:7" s="962" customFormat="1" x14ac:dyDescent="0.25">
      <c r="A151" s="911">
        <v>4</v>
      </c>
      <c r="B151" s="912"/>
      <c r="C151" s="913" t="s">
        <v>1356</v>
      </c>
      <c r="D151" s="914" t="s">
        <v>1060</v>
      </c>
      <c r="E151" s="967"/>
      <c r="F151" s="916" t="s">
        <v>1060</v>
      </c>
      <c r="G151" s="917" t="s">
        <v>1060</v>
      </c>
    </row>
    <row r="152" spans="1:7" s="924" customFormat="1" x14ac:dyDescent="0.25">
      <c r="A152" s="919" t="s">
        <v>94</v>
      </c>
      <c r="B152" s="920"/>
      <c r="C152" s="921" t="s">
        <v>1357</v>
      </c>
      <c r="D152" s="922" t="s">
        <v>1060</v>
      </c>
      <c r="E152" s="953" t="s">
        <v>1358</v>
      </c>
      <c r="F152" s="916" t="s">
        <v>1060</v>
      </c>
      <c r="G152" s="917" t="s">
        <v>1060</v>
      </c>
    </row>
    <row r="153" spans="1:7" s="924" customFormat="1" x14ac:dyDescent="0.25">
      <c r="A153" s="919" t="s">
        <v>1359</v>
      </c>
      <c r="B153" s="920"/>
      <c r="C153" s="921" t="s">
        <v>1360</v>
      </c>
      <c r="D153" s="922" t="s">
        <v>1060</v>
      </c>
      <c r="E153" s="953"/>
      <c r="F153" s="916" t="s">
        <v>1060</v>
      </c>
      <c r="G153" s="917" t="s">
        <v>1060</v>
      </c>
    </row>
    <row r="154" spans="1:7" s="924" customFormat="1" x14ac:dyDescent="0.25">
      <c r="A154" s="926"/>
      <c r="B154" s="927" t="s">
        <v>1361</v>
      </c>
      <c r="C154" s="928" t="s">
        <v>1307</v>
      </c>
      <c r="D154" s="929" t="s">
        <v>1362</v>
      </c>
      <c r="E154" s="930" t="s">
        <v>1309</v>
      </c>
      <c r="F154" s="935" t="s">
        <v>1060</v>
      </c>
      <c r="G154" s="932" t="s">
        <v>1060</v>
      </c>
    </row>
    <row r="155" spans="1:7" s="924" customFormat="1" x14ac:dyDescent="0.25">
      <c r="A155" s="919" t="s">
        <v>1363</v>
      </c>
      <c r="B155" s="920"/>
      <c r="C155" s="921" t="s">
        <v>1310</v>
      </c>
      <c r="D155" s="922" t="s">
        <v>1060</v>
      </c>
      <c r="E155" s="953"/>
      <c r="F155" s="916" t="s">
        <v>1060</v>
      </c>
      <c r="G155" s="917" t="s">
        <v>1060</v>
      </c>
    </row>
    <row r="156" spans="1:7" s="924" customFormat="1" x14ac:dyDescent="0.25">
      <c r="A156" s="926"/>
      <c r="B156" s="927" t="s">
        <v>1364</v>
      </c>
      <c r="C156" s="928" t="s">
        <v>1313</v>
      </c>
      <c r="D156" s="929" t="s">
        <v>1362</v>
      </c>
      <c r="E156" s="930"/>
      <c r="F156" s="935" t="s">
        <v>1060</v>
      </c>
      <c r="G156" s="932" t="s">
        <v>1060</v>
      </c>
    </row>
    <row r="157" spans="1:7" s="924" customFormat="1" ht="26.4" x14ac:dyDescent="0.25">
      <c r="A157" s="926"/>
      <c r="B157" s="927" t="s">
        <v>1365</v>
      </c>
      <c r="C157" s="928" t="s">
        <v>1366</v>
      </c>
      <c r="D157" s="929" t="s">
        <v>1362</v>
      </c>
      <c r="E157" s="930" t="s">
        <v>1311</v>
      </c>
      <c r="F157" s="935" t="s">
        <v>1060</v>
      </c>
      <c r="G157" s="932" t="s">
        <v>1060</v>
      </c>
    </row>
    <row r="158" spans="1:7" s="924" customFormat="1" x14ac:dyDescent="0.25">
      <c r="A158" s="926"/>
      <c r="B158" s="927">
        <v>404</v>
      </c>
      <c r="C158" s="928" t="s">
        <v>1367</v>
      </c>
      <c r="D158" s="929" t="s">
        <v>1362</v>
      </c>
      <c r="E158" s="930" t="s">
        <v>1368</v>
      </c>
      <c r="F158" s="935" t="s">
        <v>1060</v>
      </c>
      <c r="G158" s="932" t="s">
        <v>1060</v>
      </c>
    </row>
    <row r="159" spans="1:7" s="924" customFormat="1" x14ac:dyDescent="0.25">
      <c r="A159" s="926"/>
      <c r="B159" s="927" t="s">
        <v>1369</v>
      </c>
      <c r="C159" s="928" t="s">
        <v>1303</v>
      </c>
      <c r="D159" s="929" t="s">
        <v>1362</v>
      </c>
      <c r="E159" s="930"/>
      <c r="F159" s="935" t="s">
        <v>1060</v>
      </c>
      <c r="G159" s="932" t="s">
        <v>1060</v>
      </c>
    </row>
    <row r="160" spans="1:7" s="924" customFormat="1" x14ac:dyDescent="0.25">
      <c r="A160" s="926"/>
      <c r="B160" s="927">
        <v>406</v>
      </c>
      <c r="C160" s="928" t="s">
        <v>1320</v>
      </c>
      <c r="D160" s="929" t="s">
        <v>1362</v>
      </c>
      <c r="E160" s="930" t="s">
        <v>1321</v>
      </c>
      <c r="F160" s="935" t="s">
        <v>1060</v>
      </c>
      <c r="G160" s="932" t="s">
        <v>1060</v>
      </c>
    </row>
    <row r="161" spans="1:7" s="924" customFormat="1" x14ac:dyDescent="0.25">
      <c r="A161" s="919" t="s">
        <v>1370</v>
      </c>
      <c r="B161" s="920"/>
      <c r="C161" s="921" t="s">
        <v>1324</v>
      </c>
      <c r="D161" s="954" t="s">
        <v>1060</v>
      </c>
      <c r="E161" s="953"/>
      <c r="F161" s="916" t="s">
        <v>1060</v>
      </c>
      <c r="G161" s="917" t="s">
        <v>1060</v>
      </c>
    </row>
    <row r="162" spans="1:7" s="924" customFormat="1" x14ac:dyDescent="0.25">
      <c r="A162" s="926"/>
      <c r="B162" s="927" t="s">
        <v>1371</v>
      </c>
      <c r="C162" s="928" t="s">
        <v>1372</v>
      </c>
      <c r="D162" s="929" t="s">
        <v>1362</v>
      </c>
      <c r="E162" s="930" t="s">
        <v>1309</v>
      </c>
      <c r="F162" s="935" t="s">
        <v>1060</v>
      </c>
      <c r="G162" s="932" t="s">
        <v>1060</v>
      </c>
    </row>
    <row r="163" spans="1:7" s="924" customFormat="1" ht="26.25" customHeight="1" x14ac:dyDescent="0.25">
      <c r="A163" s="919" t="s">
        <v>1373</v>
      </c>
      <c r="B163" s="920"/>
      <c r="C163" s="921" t="s">
        <v>1374</v>
      </c>
      <c r="D163" s="922" t="s">
        <v>1060</v>
      </c>
      <c r="E163" s="953" t="s">
        <v>1311</v>
      </c>
      <c r="F163" s="916" t="s">
        <v>1060</v>
      </c>
      <c r="G163" s="917" t="s">
        <v>1060</v>
      </c>
    </row>
    <row r="164" spans="1:7" s="924" customFormat="1" x14ac:dyDescent="0.25">
      <c r="A164" s="926"/>
      <c r="B164" s="927" t="s">
        <v>1375</v>
      </c>
      <c r="C164" s="928" t="s">
        <v>1376</v>
      </c>
      <c r="D164" s="929" t="s">
        <v>1362</v>
      </c>
      <c r="E164" s="930"/>
      <c r="F164" s="935" t="s">
        <v>1060</v>
      </c>
      <c r="G164" s="932" t="s">
        <v>1060</v>
      </c>
    </row>
    <row r="165" spans="1:7" s="924" customFormat="1" ht="26.4" x14ac:dyDescent="0.25">
      <c r="A165" s="926"/>
      <c r="B165" s="927" t="s">
        <v>1377</v>
      </c>
      <c r="C165" s="928" t="s">
        <v>1378</v>
      </c>
      <c r="D165" s="929" t="s">
        <v>1362</v>
      </c>
      <c r="E165" s="930"/>
      <c r="F165" s="935" t="s">
        <v>1060</v>
      </c>
      <c r="G165" s="932" t="s">
        <v>1060</v>
      </c>
    </row>
    <row r="166" spans="1:7" s="924" customFormat="1" x14ac:dyDescent="0.25">
      <c r="A166" s="926"/>
      <c r="B166" s="938" t="s">
        <v>1379</v>
      </c>
      <c r="C166" s="933" t="s">
        <v>1380</v>
      </c>
      <c r="D166" s="968" t="s">
        <v>1060</v>
      </c>
      <c r="E166" s="930" t="s">
        <v>1381</v>
      </c>
      <c r="F166" s="935" t="s">
        <v>1060</v>
      </c>
      <c r="G166" s="932" t="s">
        <v>1060</v>
      </c>
    </row>
    <row r="167" spans="1:7" s="924" customFormat="1" x14ac:dyDescent="0.25">
      <c r="A167" s="919" t="s">
        <v>1382</v>
      </c>
      <c r="B167" s="920"/>
      <c r="C167" s="921" t="s">
        <v>1325</v>
      </c>
      <c r="D167" s="922" t="s">
        <v>1060</v>
      </c>
      <c r="E167" s="925"/>
      <c r="F167" s="916" t="s">
        <v>1060</v>
      </c>
      <c r="G167" s="917" t="s">
        <v>1060</v>
      </c>
    </row>
    <row r="168" spans="1:7" s="924" customFormat="1" ht="26.4" x14ac:dyDescent="0.25">
      <c r="A168" s="926"/>
      <c r="B168" s="927" t="s">
        <v>1383</v>
      </c>
      <c r="C168" s="928" t="s">
        <v>1384</v>
      </c>
      <c r="D168" s="929" t="s">
        <v>1362</v>
      </c>
      <c r="E168" s="930" t="s">
        <v>1309</v>
      </c>
      <c r="F168" s="935" t="s">
        <v>1060</v>
      </c>
      <c r="G168" s="932" t="s">
        <v>1060</v>
      </c>
    </row>
    <row r="169" spans="1:7" s="924" customFormat="1" ht="26.4" x14ac:dyDescent="0.25">
      <c r="A169" s="919" t="s">
        <v>1385</v>
      </c>
      <c r="B169" s="920"/>
      <c r="C169" s="921" t="s">
        <v>1386</v>
      </c>
      <c r="D169" s="922" t="s">
        <v>1060</v>
      </c>
      <c r="E169" s="953" t="s">
        <v>1311</v>
      </c>
      <c r="F169" s="916" t="s">
        <v>1060</v>
      </c>
      <c r="G169" s="917" t="s">
        <v>1060</v>
      </c>
    </row>
    <row r="170" spans="1:7" s="924" customFormat="1" ht="26.4" x14ac:dyDescent="0.25">
      <c r="A170" s="926"/>
      <c r="B170" s="927" t="s">
        <v>1387</v>
      </c>
      <c r="C170" s="928" t="s">
        <v>1388</v>
      </c>
      <c r="D170" s="929" t="s">
        <v>1362</v>
      </c>
      <c r="E170" s="939"/>
      <c r="F170" s="935" t="s">
        <v>1060</v>
      </c>
      <c r="G170" s="932" t="s">
        <v>1060</v>
      </c>
    </row>
    <row r="171" spans="1:7" s="924" customFormat="1" ht="26.4" x14ac:dyDescent="0.25">
      <c r="A171" s="926"/>
      <c r="B171" s="927" t="s">
        <v>1389</v>
      </c>
      <c r="C171" s="928" t="s">
        <v>1390</v>
      </c>
      <c r="D171" s="929" t="s">
        <v>1362</v>
      </c>
      <c r="E171" s="939"/>
      <c r="F171" s="935" t="s">
        <v>1060</v>
      </c>
      <c r="G171" s="932" t="s">
        <v>1060</v>
      </c>
    </row>
    <row r="172" spans="1:7" s="924" customFormat="1" x14ac:dyDescent="0.25">
      <c r="A172" s="919" t="s">
        <v>96</v>
      </c>
      <c r="B172" s="920"/>
      <c r="C172" s="921" t="s">
        <v>1391</v>
      </c>
      <c r="D172" s="922" t="s">
        <v>1060</v>
      </c>
      <c r="E172" s="953" t="s">
        <v>1358</v>
      </c>
      <c r="F172" s="916" t="s">
        <v>1060</v>
      </c>
      <c r="G172" s="917" t="s">
        <v>1060</v>
      </c>
    </row>
    <row r="173" spans="1:7" s="924" customFormat="1" x14ac:dyDescent="0.25">
      <c r="A173" s="926"/>
      <c r="B173" s="927">
        <v>410</v>
      </c>
      <c r="C173" s="928" t="s">
        <v>1392</v>
      </c>
      <c r="D173" s="929" t="s">
        <v>1393</v>
      </c>
      <c r="E173" s="930"/>
      <c r="F173" s="935" t="s">
        <v>1060</v>
      </c>
      <c r="G173" s="932" t="s">
        <v>1060</v>
      </c>
    </row>
    <row r="174" spans="1:7" s="924" customFormat="1" x14ac:dyDescent="0.25">
      <c r="A174" s="926"/>
      <c r="B174" s="927">
        <v>411</v>
      </c>
      <c r="C174" s="928" t="s">
        <v>1394</v>
      </c>
      <c r="D174" s="929" t="s">
        <v>1393</v>
      </c>
      <c r="E174" s="930"/>
      <c r="F174" s="935" t="s">
        <v>1060</v>
      </c>
      <c r="G174" s="932" t="s">
        <v>1060</v>
      </c>
    </row>
    <row r="175" spans="1:7" s="924" customFormat="1" x14ac:dyDescent="0.25">
      <c r="A175" s="919" t="s">
        <v>1395</v>
      </c>
      <c r="B175" s="920"/>
      <c r="C175" s="921" t="s">
        <v>1396</v>
      </c>
      <c r="D175" s="922" t="s">
        <v>1060</v>
      </c>
      <c r="E175" s="953"/>
      <c r="F175" s="916" t="s">
        <v>1060</v>
      </c>
      <c r="G175" s="917" t="s">
        <v>1060</v>
      </c>
    </row>
    <row r="176" spans="1:7" s="924" customFormat="1" x14ac:dyDescent="0.25">
      <c r="A176" s="926"/>
      <c r="B176" s="927" t="s">
        <v>1397</v>
      </c>
      <c r="C176" s="928" t="s">
        <v>1398</v>
      </c>
      <c r="D176" s="929" t="s">
        <v>1393</v>
      </c>
      <c r="E176" s="934"/>
      <c r="F176" s="935" t="s">
        <v>1060</v>
      </c>
      <c r="G176" s="932" t="s">
        <v>1060</v>
      </c>
    </row>
    <row r="177" spans="1:7" s="924" customFormat="1" x14ac:dyDescent="0.25">
      <c r="A177" s="969"/>
      <c r="B177" s="970" t="s">
        <v>1399</v>
      </c>
      <c r="C177" s="928" t="s">
        <v>1400</v>
      </c>
      <c r="D177" s="929" t="s">
        <v>1393</v>
      </c>
      <c r="E177" s="939"/>
      <c r="F177" s="935" t="s">
        <v>1060</v>
      </c>
      <c r="G177" s="932" t="s">
        <v>1060</v>
      </c>
    </row>
    <row r="178" spans="1:7" s="924" customFormat="1" x14ac:dyDescent="0.25">
      <c r="A178" s="926"/>
      <c r="B178" s="927" t="s">
        <v>1401</v>
      </c>
      <c r="C178" s="928" t="s">
        <v>1402</v>
      </c>
      <c r="D178" s="929" t="s">
        <v>1393</v>
      </c>
      <c r="E178" s="939"/>
      <c r="F178" s="935" t="s">
        <v>1060</v>
      </c>
      <c r="G178" s="932" t="s">
        <v>1060</v>
      </c>
    </row>
    <row r="179" spans="1:7" s="924" customFormat="1" ht="26.4" x14ac:dyDescent="0.25">
      <c r="A179" s="919" t="s">
        <v>1403</v>
      </c>
      <c r="B179" s="920"/>
      <c r="C179" s="940" t="s">
        <v>1404</v>
      </c>
      <c r="D179" s="922" t="s">
        <v>1060</v>
      </c>
      <c r="E179" s="953"/>
      <c r="F179" s="916" t="s">
        <v>1060</v>
      </c>
      <c r="G179" s="917" t="s">
        <v>1060</v>
      </c>
    </row>
    <row r="180" spans="1:7" s="924" customFormat="1" x14ac:dyDescent="0.25">
      <c r="A180" s="926"/>
      <c r="B180" s="927" t="s">
        <v>1405</v>
      </c>
      <c r="C180" s="928" t="s">
        <v>1406</v>
      </c>
      <c r="D180" s="929" t="s">
        <v>1393</v>
      </c>
      <c r="E180" s="930"/>
      <c r="F180" s="935" t="s">
        <v>1060</v>
      </c>
      <c r="G180" s="932" t="s">
        <v>1060</v>
      </c>
    </row>
    <row r="181" spans="1:7" s="924" customFormat="1" ht="26.4" x14ac:dyDescent="0.25">
      <c r="A181" s="926"/>
      <c r="B181" s="927" t="s">
        <v>1407</v>
      </c>
      <c r="C181" s="933" t="s">
        <v>1408</v>
      </c>
      <c r="D181" s="929" t="s">
        <v>1393</v>
      </c>
      <c r="E181" s="930"/>
      <c r="F181" s="935" t="s">
        <v>1060</v>
      </c>
      <c r="G181" s="932" t="s">
        <v>1060</v>
      </c>
    </row>
    <row r="182" spans="1:7" s="924" customFormat="1" x14ac:dyDescent="0.25">
      <c r="A182" s="926"/>
      <c r="B182" s="927">
        <v>414</v>
      </c>
      <c r="C182" s="928" t="s">
        <v>1409</v>
      </c>
      <c r="D182" s="929" t="s">
        <v>1393</v>
      </c>
      <c r="E182" s="930" t="s">
        <v>1368</v>
      </c>
      <c r="F182" s="935" t="s">
        <v>1060</v>
      </c>
      <c r="G182" s="932" t="s">
        <v>1060</v>
      </c>
    </row>
    <row r="183" spans="1:7" s="924" customFormat="1" x14ac:dyDescent="0.25">
      <c r="A183" s="919" t="s">
        <v>1410</v>
      </c>
      <c r="B183" s="920"/>
      <c r="C183" s="921" t="s">
        <v>1411</v>
      </c>
      <c r="D183" s="922" t="s">
        <v>1060</v>
      </c>
      <c r="E183" s="953"/>
      <c r="F183" s="916" t="s">
        <v>1060</v>
      </c>
      <c r="G183" s="917" t="s">
        <v>1060</v>
      </c>
    </row>
    <row r="184" spans="1:7" s="924" customFormat="1" x14ac:dyDescent="0.25">
      <c r="A184" s="926"/>
      <c r="B184" s="927" t="s">
        <v>1412</v>
      </c>
      <c r="C184" s="928" t="s">
        <v>1413</v>
      </c>
      <c r="D184" s="929" t="s">
        <v>1393</v>
      </c>
      <c r="E184" s="930"/>
      <c r="F184" s="935" t="s">
        <v>1060</v>
      </c>
      <c r="G184" s="932" t="s">
        <v>1060</v>
      </c>
    </row>
    <row r="185" spans="1:7" s="924" customFormat="1" x14ac:dyDescent="0.2">
      <c r="A185" s="926"/>
      <c r="B185" s="927" t="s">
        <v>1414</v>
      </c>
      <c r="C185" s="928" t="s">
        <v>1415</v>
      </c>
      <c r="D185" s="929" t="s">
        <v>1393</v>
      </c>
      <c r="E185" s="971"/>
      <c r="F185" s="935" t="s">
        <v>1060</v>
      </c>
      <c r="G185" s="932" t="s">
        <v>1060</v>
      </c>
    </row>
    <row r="186" spans="1:7" s="924" customFormat="1" x14ac:dyDescent="0.25">
      <c r="A186" s="919" t="s">
        <v>1416</v>
      </c>
      <c r="B186" s="920"/>
      <c r="C186" s="940" t="s">
        <v>1417</v>
      </c>
      <c r="D186" s="922" t="s">
        <v>1060</v>
      </c>
      <c r="E186" s="953"/>
      <c r="F186" s="916" t="s">
        <v>1060</v>
      </c>
      <c r="G186" s="917" t="s">
        <v>1060</v>
      </c>
    </row>
    <row r="187" spans="1:7" s="924" customFormat="1" ht="26.4" x14ac:dyDescent="0.25">
      <c r="A187" s="926"/>
      <c r="B187" s="927" t="s">
        <v>1418</v>
      </c>
      <c r="C187" s="933" t="s">
        <v>1419</v>
      </c>
      <c r="D187" s="929" t="s">
        <v>1393</v>
      </c>
      <c r="E187" s="930" t="s">
        <v>1309</v>
      </c>
      <c r="F187" s="935" t="s">
        <v>1060</v>
      </c>
      <c r="G187" s="932" t="s">
        <v>1060</v>
      </c>
    </row>
    <row r="188" spans="1:7" s="924" customFormat="1" ht="26.4" x14ac:dyDescent="0.25">
      <c r="A188" s="926"/>
      <c r="B188" s="927" t="s">
        <v>1420</v>
      </c>
      <c r="C188" s="933" t="s">
        <v>1421</v>
      </c>
      <c r="D188" s="929" t="s">
        <v>1393</v>
      </c>
      <c r="E188" s="930" t="s">
        <v>1311</v>
      </c>
      <c r="F188" s="935" t="s">
        <v>1060</v>
      </c>
      <c r="G188" s="932" t="s">
        <v>1060</v>
      </c>
    </row>
    <row r="189" spans="1:7" s="924" customFormat="1" x14ac:dyDescent="0.25">
      <c r="A189" s="919" t="s">
        <v>1422</v>
      </c>
      <c r="B189" s="920"/>
      <c r="C189" s="921" t="s">
        <v>1339</v>
      </c>
      <c r="D189" s="922" t="s">
        <v>1060</v>
      </c>
      <c r="E189" s="953"/>
      <c r="F189" s="916" t="s">
        <v>1060</v>
      </c>
      <c r="G189" s="917" t="s">
        <v>1060</v>
      </c>
    </row>
    <row r="190" spans="1:7" s="924" customFormat="1" x14ac:dyDescent="0.25">
      <c r="A190" s="926"/>
      <c r="B190" s="927" t="s">
        <v>1423</v>
      </c>
      <c r="C190" s="928" t="s">
        <v>1424</v>
      </c>
      <c r="D190" s="929" t="s">
        <v>1393</v>
      </c>
      <c r="E190" s="930" t="s">
        <v>1309</v>
      </c>
      <c r="F190" s="935" t="s">
        <v>1060</v>
      </c>
      <c r="G190" s="932" t="s">
        <v>1060</v>
      </c>
    </row>
    <row r="191" spans="1:7" s="924" customFormat="1" ht="26.4" x14ac:dyDescent="0.25">
      <c r="A191" s="926"/>
      <c r="B191" s="927" t="s">
        <v>1425</v>
      </c>
      <c r="C191" s="928" t="s">
        <v>1426</v>
      </c>
      <c r="D191" s="929" t="s">
        <v>1393</v>
      </c>
      <c r="E191" s="930" t="s">
        <v>1311</v>
      </c>
      <c r="F191" s="935" t="s">
        <v>1060</v>
      </c>
      <c r="G191" s="932" t="s">
        <v>1060</v>
      </c>
    </row>
    <row r="192" spans="1:7" s="924" customFormat="1" x14ac:dyDescent="0.25">
      <c r="A192" s="919" t="s">
        <v>1427</v>
      </c>
      <c r="B192" s="920"/>
      <c r="C192" s="921" t="s">
        <v>1341</v>
      </c>
      <c r="D192" s="922" t="s">
        <v>1060</v>
      </c>
      <c r="E192" s="972"/>
      <c r="F192" s="916" t="s">
        <v>1060</v>
      </c>
      <c r="G192" s="917" t="s">
        <v>1060</v>
      </c>
    </row>
    <row r="193" spans="1:7" s="924" customFormat="1" ht="26.4" x14ac:dyDescent="0.25">
      <c r="A193" s="926"/>
      <c r="B193" s="927" t="s">
        <v>1428</v>
      </c>
      <c r="C193" s="928" t="s">
        <v>1429</v>
      </c>
      <c r="D193" s="929" t="s">
        <v>1393</v>
      </c>
      <c r="E193" s="930" t="s">
        <v>1309</v>
      </c>
      <c r="F193" s="935" t="s">
        <v>1060</v>
      </c>
      <c r="G193" s="932" t="s">
        <v>1060</v>
      </c>
    </row>
    <row r="194" spans="1:7" s="924" customFormat="1" ht="26.4" x14ac:dyDescent="0.25">
      <c r="A194" s="926"/>
      <c r="B194" s="927" t="s">
        <v>1430</v>
      </c>
      <c r="C194" s="928" t="s">
        <v>1431</v>
      </c>
      <c r="D194" s="929" t="s">
        <v>1393</v>
      </c>
      <c r="E194" s="930" t="s">
        <v>1311</v>
      </c>
      <c r="F194" s="935" t="s">
        <v>1060</v>
      </c>
      <c r="G194" s="932" t="s">
        <v>1060</v>
      </c>
    </row>
    <row r="195" spans="1:7" s="924" customFormat="1" x14ac:dyDescent="0.25">
      <c r="A195" s="919" t="s">
        <v>177</v>
      </c>
      <c r="B195" s="920"/>
      <c r="C195" s="921" t="s">
        <v>1432</v>
      </c>
      <c r="D195" s="922" t="s">
        <v>1060</v>
      </c>
      <c r="E195" s="953" t="s">
        <v>1433</v>
      </c>
      <c r="F195" s="916" t="s">
        <v>1060</v>
      </c>
      <c r="G195" s="917" t="s">
        <v>1060</v>
      </c>
    </row>
    <row r="196" spans="1:7" s="924" customFormat="1" x14ac:dyDescent="0.25">
      <c r="A196" s="919" t="s">
        <v>403</v>
      </c>
      <c r="B196" s="920"/>
      <c r="C196" s="921" t="s">
        <v>1434</v>
      </c>
      <c r="D196" s="922" t="s">
        <v>1060</v>
      </c>
      <c r="E196" s="953"/>
      <c r="F196" s="916" t="s">
        <v>1060</v>
      </c>
      <c r="G196" s="917" t="s">
        <v>1060</v>
      </c>
    </row>
    <row r="197" spans="1:7" s="924" customFormat="1" collapsed="1" x14ac:dyDescent="0.25">
      <c r="A197" s="926"/>
      <c r="B197" s="927">
        <v>421</v>
      </c>
      <c r="C197" s="928" t="s">
        <v>1105</v>
      </c>
      <c r="D197" s="929" t="s">
        <v>1435</v>
      </c>
      <c r="E197" s="939"/>
      <c r="F197" s="931" t="s">
        <v>1436</v>
      </c>
      <c r="G197" s="932" t="s">
        <v>1060</v>
      </c>
    </row>
    <row r="198" spans="1:7" s="924" customFormat="1" x14ac:dyDescent="0.25">
      <c r="A198" s="919" t="s">
        <v>1437</v>
      </c>
      <c r="B198" s="920"/>
      <c r="C198" s="921" t="s">
        <v>1110</v>
      </c>
      <c r="D198" s="922" t="s">
        <v>1060</v>
      </c>
      <c r="E198" s="925"/>
      <c r="F198" s="916" t="s">
        <v>1060</v>
      </c>
      <c r="G198" s="917" t="s">
        <v>1060</v>
      </c>
    </row>
    <row r="199" spans="1:7" s="924" customFormat="1" ht="26.4" x14ac:dyDescent="0.25">
      <c r="A199" s="926"/>
      <c r="B199" s="927" t="s">
        <v>1438</v>
      </c>
      <c r="C199" s="928" t="s">
        <v>1112</v>
      </c>
      <c r="D199" s="929" t="s">
        <v>1435</v>
      </c>
      <c r="E199" s="973"/>
      <c r="F199" s="931" t="s">
        <v>1436</v>
      </c>
      <c r="G199" s="932" t="s">
        <v>1060</v>
      </c>
    </row>
    <row r="200" spans="1:7" s="924" customFormat="1" x14ac:dyDescent="0.25">
      <c r="A200" s="926"/>
      <c r="B200" s="927" t="s">
        <v>1439</v>
      </c>
      <c r="C200" s="928" t="s">
        <v>1114</v>
      </c>
      <c r="D200" s="929" t="s">
        <v>1435</v>
      </c>
      <c r="E200" s="974"/>
      <c r="F200" s="931" t="s">
        <v>1436</v>
      </c>
      <c r="G200" s="932" t="s">
        <v>1060</v>
      </c>
    </row>
    <row r="201" spans="1:7" s="924" customFormat="1" x14ac:dyDescent="0.25">
      <c r="A201" s="919" t="s">
        <v>1440</v>
      </c>
      <c r="B201" s="920"/>
      <c r="C201" s="921" t="s">
        <v>1116</v>
      </c>
      <c r="D201" s="954"/>
      <c r="E201" s="925"/>
      <c r="F201" s="916" t="s">
        <v>1060</v>
      </c>
      <c r="G201" s="917" t="s">
        <v>1060</v>
      </c>
    </row>
    <row r="202" spans="1:7" s="924" customFormat="1" x14ac:dyDescent="0.25">
      <c r="A202" s="926"/>
      <c r="B202" s="927" t="s">
        <v>1441</v>
      </c>
      <c r="C202" s="928" t="s">
        <v>1118</v>
      </c>
      <c r="D202" s="929" t="s">
        <v>1435</v>
      </c>
      <c r="E202" s="939"/>
      <c r="F202" s="931" t="s">
        <v>1436</v>
      </c>
      <c r="G202" s="932" t="s">
        <v>1060</v>
      </c>
    </row>
    <row r="203" spans="1:7" s="924" customFormat="1" ht="26.4" x14ac:dyDescent="0.25">
      <c r="A203" s="926"/>
      <c r="B203" s="927" t="s">
        <v>1442</v>
      </c>
      <c r="C203" s="928" t="s">
        <v>1120</v>
      </c>
      <c r="D203" s="929" t="s">
        <v>1435</v>
      </c>
      <c r="E203" s="939"/>
      <c r="F203" s="931" t="s">
        <v>1436</v>
      </c>
      <c r="G203" s="932" t="s">
        <v>1060</v>
      </c>
    </row>
    <row r="204" spans="1:7" s="924" customFormat="1" x14ac:dyDescent="0.25">
      <c r="A204" s="926"/>
      <c r="B204" s="927" t="s">
        <v>1443</v>
      </c>
      <c r="C204" s="933" t="s">
        <v>1122</v>
      </c>
      <c r="D204" s="929" t="s">
        <v>1435</v>
      </c>
      <c r="E204" s="930" t="s">
        <v>1123</v>
      </c>
      <c r="F204" s="931" t="s">
        <v>1436</v>
      </c>
      <c r="G204" s="932" t="s">
        <v>1060</v>
      </c>
    </row>
    <row r="205" spans="1:7" s="924" customFormat="1" x14ac:dyDescent="0.25">
      <c r="A205" s="963" t="s">
        <v>407</v>
      </c>
      <c r="B205" s="920"/>
      <c r="C205" s="940" t="s">
        <v>1444</v>
      </c>
      <c r="D205" s="922" t="s">
        <v>1060</v>
      </c>
      <c r="E205" s="953"/>
      <c r="F205" s="916" t="s">
        <v>1060</v>
      </c>
      <c r="G205" s="917" t="s">
        <v>1060</v>
      </c>
    </row>
    <row r="206" spans="1:7" s="924" customFormat="1" x14ac:dyDescent="0.25">
      <c r="A206" s="926"/>
      <c r="B206" s="927">
        <v>425</v>
      </c>
      <c r="C206" s="928" t="s">
        <v>1445</v>
      </c>
      <c r="D206" s="929" t="s">
        <v>1435</v>
      </c>
      <c r="E206" s="939"/>
      <c r="F206" s="931" t="s">
        <v>1446</v>
      </c>
      <c r="G206" s="932" t="s">
        <v>1060</v>
      </c>
    </row>
    <row r="207" spans="1:7" s="924" customFormat="1" x14ac:dyDescent="0.25">
      <c r="A207" s="926"/>
      <c r="B207" s="927">
        <v>426</v>
      </c>
      <c r="C207" s="928" t="s">
        <v>1129</v>
      </c>
      <c r="D207" s="929" t="s">
        <v>1435</v>
      </c>
      <c r="E207" s="939"/>
      <c r="F207" s="975" t="s">
        <v>1446</v>
      </c>
      <c r="G207" s="932" t="s">
        <v>1060</v>
      </c>
    </row>
    <row r="208" spans="1:7" s="924" customFormat="1" x14ac:dyDescent="0.25">
      <c r="A208" s="926"/>
      <c r="B208" s="927" t="s">
        <v>1447</v>
      </c>
      <c r="C208" s="928" t="s">
        <v>1130</v>
      </c>
      <c r="D208" s="929" t="s">
        <v>1435</v>
      </c>
      <c r="E208" s="939"/>
      <c r="F208" s="975" t="s">
        <v>1446</v>
      </c>
      <c r="G208" s="932" t="s">
        <v>1060</v>
      </c>
    </row>
    <row r="209" spans="1:7" s="924" customFormat="1" x14ac:dyDescent="0.25">
      <c r="A209" s="926"/>
      <c r="B209" s="927" t="s">
        <v>1448</v>
      </c>
      <c r="C209" s="933" t="s">
        <v>1132</v>
      </c>
      <c r="D209" s="929" t="s">
        <v>1435</v>
      </c>
      <c r="E209" s="939"/>
      <c r="F209" s="975" t="s">
        <v>1446</v>
      </c>
      <c r="G209" s="932" t="s">
        <v>1060</v>
      </c>
    </row>
    <row r="210" spans="1:7" s="924" customFormat="1" x14ac:dyDescent="0.25">
      <c r="A210" s="926"/>
      <c r="B210" s="927" t="s">
        <v>1449</v>
      </c>
      <c r="C210" s="933" t="s">
        <v>1450</v>
      </c>
      <c r="D210" s="929" t="s">
        <v>1435</v>
      </c>
      <c r="E210" s="939"/>
      <c r="F210" s="975" t="s">
        <v>1446</v>
      </c>
      <c r="G210" s="932" t="s">
        <v>1060</v>
      </c>
    </row>
    <row r="211" spans="1:7" s="924" customFormat="1" x14ac:dyDescent="0.25">
      <c r="A211" s="919" t="s">
        <v>1451</v>
      </c>
      <c r="B211" s="920"/>
      <c r="C211" s="921" t="s">
        <v>1452</v>
      </c>
      <c r="D211" s="922" t="s">
        <v>1060</v>
      </c>
      <c r="E211" s="925"/>
      <c r="F211" s="916" t="s">
        <v>1060</v>
      </c>
      <c r="G211" s="917" t="s">
        <v>1060</v>
      </c>
    </row>
    <row r="212" spans="1:7" s="924" customFormat="1" x14ac:dyDescent="0.25">
      <c r="A212" s="919" t="s">
        <v>167</v>
      </c>
      <c r="B212" s="920"/>
      <c r="C212" s="921" t="s">
        <v>1103</v>
      </c>
      <c r="D212" s="922" t="s">
        <v>1060</v>
      </c>
      <c r="E212" s="925"/>
      <c r="F212" s="916" t="s">
        <v>1060</v>
      </c>
      <c r="G212" s="917" t="s">
        <v>1060</v>
      </c>
    </row>
    <row r="213" spans="1:7" s="924" customFormat="1" x14ac:dyDescent="0.25">
      <c r="A213" s="926"/>
      <c r="B213" s="927">
        <v>430</v>
      </c>
      <c r="C213" s="928" t="s">
        <v>1453</v>
      </c>
      <c r="D213" s="929" t="s">
        <v>1454</v>
      </c>
      <c r="E213" s="939"/>
      <c r="F213" s="935" t="s">
        <v>1060</v>
      </c>
      <c r="G213" s="932" t="s">
        <v>1060</v>
      </c>
    </row>
    <row r="214" spans="1:7" s="924" customFormat="1" x14ac:dyDescent="0.25">
      <c r="A214" s="926"/>
      <c r="B214" s="927">
        <v>433</v>
      </c>
      <c r="C214" s="928" t="s">
        <v>1455</v>
      </c>
      <c r="D214" s="929" t="s">
        <v>1454</v>
      </c>
      <c r="E214" s="930" t="s">
        <v>1456</v>
      </c>
      <c r="F214" s="935" t="s">
        <v>1060</v>
      </c>
      <c r="G214" s="932" t="s">
        <v>1060</v>
      </c>
    </row>
    <row r="215" spans="1:7" s="924" customFormat="1" x14ac:dyDescent="0.25">
      <c r="A215" s="926"/>
      <c r="B215" s="927">
        <v>439</v>
      </c>
      <c r="C215" s="933" t="s">
        <v>1122</v>
      </c>
      <c r="D215" s="929" t="s">
        <v>1454</v>
      </c>
      <c r="E215" s="939"/>
      <c r="F215" s="935" t="s">
        <v>1060</v>
      </c>
      <c r="G215" s="932" t="s">
        <v>1060</v>
      </c>
    </row>
    <row r="216" spans="1:7" s="924" customFormat="1" x14ac:dyDescent="0.25">
      <c r="A216" s="919" t="s">
        <v>1457</v>
      </c>
      <c r="B216" s="920"/>
      <c r="C216" s="940" t="s">
        <v>1458</v>
      </c>
      <c r="D216" s="922" t="s">
        <v>1060</v>
      </c>
      <c r="E216" s="925" t="s">
        <v>1459</v>
      </c>
      <c r="F216" s="916" t="s">
        <v>1060</v>
      </c>
      <c r="G216" s="917" t="s">
        <v>1060</v>
      </c>
    </row>
    <row r="217" spans="1:7" s="924" customFormat="1" x14ac:dyDescent="0.25">
      <c r="A217" s="926"/>
      <c r="B217" s="927">
        <v>440</v>
      </c>
      <c r="C217" s="928" t="s">
        <v>1460</v>
      </c>
      <c r="D217" s="929" t="s">
        <v>1461</v>
      </c>
      <c r="E217" s="930"/>
      <c r="F217" s="935" t="s">
        <v>1060</v>
      </c>
      <c r="G217" s="932" t="s">
        <v>1060</v>
      </c>
    </row>
    <row r="218" spans="1:7" s="924" customFormat="1" x14ac:dyDescent="0.25">
      <c r="A218" s="926"/>
      <c r="B218" s="927">
        <v>444</v>
      </c>
      <c r="C218" s="976" t="s">
        <v>1462</v>
      </c>
      <c r="D218" s="929" t="s">
        <v>1461</v>
      </c>
      <c r="E218" s="930" t="s">
        <v>1463</v>
      </c>
      <c r="F218" s="935" t="s">
        <v>1060</v>
      </c>
      <c r="G218" s="932" t="s">
        <v>1060</v>
      </c>
    </row>
    <row r="219" spans="1:7" s="924" customFormat="1" x14ac:dyDescent="0.25">
      <c r="A219" s="919" t="s">
        <v>1464</v>
      </c>
      <c r="B219" s="920"/>
      <c r="C219" s="921" t="s">
        <v>1465</v>
      </c>
      <c r="D219" s="922" t="s">
        <v>1060</v>
      </c>
      <c r="E219" s="925"/>
      <c r="F219" s="916" t="s">
        <v>1060</v>
      </c>
      <c r="G219" s="917" t="s">
        <v>1060</v>
      </c>
    </row>
    <row r="220" spans="1:7" s="924" customFormat="1" x14ac:dyDescent="0.25">
      <c r="A220" s="926"/>
      <c r="B220" s="927" t="s">
        <v>1466</v>
      </c>
      <c r="C220" s="928" t="s">
        <v>1467</v>
      </c>
      <c r="D220" s="929" t="s">
        <v>1461</v>
      </c>
      <c r="E220" s="939"/>
      <c r="F220" s="935" t="s">
        <v>1060</v>
      </c>
      <c r="G220" s="932" t="s">
        <v>1060</v>
      </c>
    </row>
    <row r="221" spans="1:7" s="924" customFormat="1" ht="26.4" x14ac:dyDescent="0.25">
      <c r="A221" s="926"/>
      <c r="B221" s="927" t="s">
        <v>1468</v>
      </c>
      <c r="C221" s="928" t="s">
        <v>1469</v>
      </c>
      <c r="D221" s="929" t="s">
        <v>1461</v>
      </c>
      <c r="E221" s="939"/>
      <c r="F221" s="935" t="s">
        <v>1060</v>
      </c>
      <c r="G221" s="932" t="s">
        <v>1060</v>
      </c>
    </row>
    <row r="222" spans="1:7" s="924" customFormat="1" x14ac:dyDescent="0.25">
      <c r="A222" s="926"/>
      <c r="B222" s="927" t="s">
        <v>1470</v>
      </c>
      <c r="C222" s="928" t="s">
        <v>1471</v>
      </c>
      <c r="D222" s="929" t="s">
        <v>1461</v>
      </c>
      <c r="E222" s="939"/>
      <c r="F222" s="935" t="s">
        <v>1060</v>
      </c>
      <c r="G222" s="932" t="s">
        <v>1060</v>
      </c>
    </row>
    <row r="223" spans="1:7" s="924" customFormat="1" x14ac:dyDescent="0.25">
      <c r="A223" s="926"/>
      <c r="B223" s="927" t="s">
        <v>1472</v>
      </c>
      <c r="C223" s="933" t="s">
        <v>1473</v>
      </c>
      <c r="D223" s="929" t="s">
        <v>1461</v>
      </c>
      <c r="E223" s="939"/>
      <c r="F223" s="935" t="s">
        <v>1060</v>
      </c>
      <c r="G223" s="932" t="s">
        <v>1060</v>
      </c>
    </row>
    <row r="224" spans="1:7" s="924" customFormat="1" x14ac:dyDescent="0.25">
      <c r="A224" s="926"/>
      <c r="B224" s="927" t="s">
        <v>1474</v>
      </c>
      <c r="C224" s="928" t="s">
        <v>1475</v>
      </c>
      <c r="D224" s="929" t="s">
        <v>1461</v>
      </c>
      <c r="E224" s="939"/>
      <c r="F224" s="935" t="s">
        <v>1060</v>
      </c>
      <c r="G224" s="932" t="s">
        <v>1060</v>
      </c>
    </row>
    <row r="225" spans="1:7" s="924" customFormat="1" x14ac:dyDescent="0.25">
      <c r="A225" s="926"/>
      <c r="B225" s="938" t="s">
        <v>1476</v>
      </c>
      <c r="C225" s="933" t="s">
        <v>1380</v>
      </c>
      <c r="D225" s="968" t="s">
        <v>1060</v>
      </c>
      <c r="E225" s="930" t="s">
        <v>1477</v>
      </c>
      <c r="F225" s="935" t="s">
        <v>1060</v>
      </c>
      <c r="G225" s="932" t="s">
        <v>1060</v>
      </c>
    </row>
    <row r="226" spans="1:7" s="924" customFormat="1" x14ac:dyDescent="0.25">
      <c r="A226" s="919" t="s">
        <v>1478</v>
      </c>
      <c r="B226" s="920"/>
      <c r="C226" s="940" t="s">
        <v>1132</v>
      </c>
      <c r="D226" s="922" t="s">
        <v>1060</v>
      </c>
      <c r="E226" s="925"/>
      <c r="F226" s="916" t="s">
        <v>1060</v>
      </c>
      <c r="G226" s="917" t="s">
        <v>1060</v>
      </c>
    </row>
    <row r="227" spans="1:7" s="924" customFormat="1" x14ac:dyDescent="0.25">
      <c r="A227" s="926"/>
      <c r="B227" s="927" t="s">
        <v>1479</v>
      </c>
      <c r="C227" s="928" t="s">
        <v>1480</v>
      </c>
      <c r="D227" s="929" t="s">
        <v>1461</v>
      </c>
      <c r="E227" s="939"/>
      <c r="F227" s="935" t="s">
        <v>1060</v>
      </c>
      <c r="G227" s="932" t="s">
        <v>1060</v>
      </c>
    </row>
    <row r="228" spans="1:7" s="924" customFormat="1" x14ac:dyDescent="0.25">
      <c r="A228" s="926"/>
      <c r="B228" s="927" t="s">
        <v>1481</v>
      </c>
      <c r="C228" s="928" t="s">
        <v>1129</v>
      </c>
      <c r="D228" s="929" t="s">
        <v>1461</v>
      </c>
      <c r="E228" s="939"/>
      <c r="F228" s="935" t="s">
        <v>1060</v>
      </c>
      <c r="G228" s="932" t="s">
        <v>1060</v>
      </c>
    </row>
    <row r="229" spans="1:7" s="924" customFormat="1" x14ac:dyDescent="0.25">
      <c r="A229" s="926"/>
      <c r="B229" s="927" t="s">
        <v>1482</v>
      </c>
      <c r="C229" s="928" t="s">
        <v>1483</v>
      </c>
      <c r="D229" s="929" t="s">
        <v>1461</v>
      </c>
      <c r="E229" s="939"/>
      <c r="F229" s="935" t="s">
        <v>1060</v>
      </c>
      <c r="G229" s="932" t="s">
        <v>1060</v>
      </c>
    </row>
    <row r="230" spans="1:7" s="924" customFormat="1" x14ac:dyDescent="0.25">
      <c r="A230" s="926"/>
      <c r="B230" s="927" t="s">
        <v>1484</v>
      </c>
      <c r="C230" s="928" t="s">
        <v>1130</v>
      </c>
      <c r="D230" s="929" t="s">
        <v>1461</v>
      </c>
      <c r="E230" s="939"/>
      <c r="F230" s="935" t="s">
        <v>1060</v>
      </c>
      <c r="G230" s="932" t="s">
        <v>1060</v>
      </c>
    </row>
    <row r="231" spans="1:7" s="924" customFormat="1" x14ac:dyDescent="0.25">
      <c r="A231" s="926"/>
      <c r="B231" s="927" t="s">
        <v>1485</v>
      </c>
      <c r="C231" s="933" t="s">
        <v>1486</v>
      </c>
      <c r="D231" s="929" t="s">
        <v>1461</v>
      </c>
      <c r="E231" s="939"/>
      <c r="F231" s="935" t="s">
        <v>1060</v>
      </c>
      <c r="G231" s="932" t="s">
        <v>1060</v>
      </c>
    </row>
    <row r="232" spans="1:7" s="924" customFormat="1" x14ac:dyDescent="0.25">
      <c r="A232" s="919" t="s">
        <v>1487</v>
      </c>
      <c r="B232" s="920"/>
      <c r="C232" s="921" t="s">
        <v>1488</v>
      </c>
      <c r="D232" s="922" t="s">
        <v>1060</v>
      </c>
      <c r="E232" s="925"/>
      <c r="F232" s="916" t="s">
        <v>1060</v>
      </c>
      <c r="G232" s="917" t="s">
        <v>1060</v>
      </c>
    </row>
    <row r="233" spans="1:7" s="924" customFormat="1" x14ac:dyDescent="0.25">
      <c r="A233" s="926"/>
      <c r="B233" s="927">
        <v>453</v>
      </c>
      <c r="C233" s="928" t="s">
        <v>1489</v>
      </c>
      <c r="D233" s="929" t="s">
        <v>1461</v>
      </c>
      <c r="E233" s="939"/>
      <c r="F233" s="935" t="s">
        <v>1060</v>
      </c>
      <c r="G233" s="932" t="s">
        <v>1060</v>
      </c>
    </row>
    <row r="234" spans="1:7" s="924" customFormat="1" x14ac:dyDescent="0.25">
      <c r="A234" s="926"/>
      <c r="B234" s="927">
        <v>454</v>
      </c>
      <c r="C234" s="928" t="s">
        <v>1490</v>
      </c>
      <c r="D234" s="929" t="s">
        <v>1461</v>
      </c>
      <c r="E234" s="939"/>
      <c r="F234" s="935" t="s">
        <v>1060</v>
      </c>
      <c r="G234" s="932" t="s">
        <v>1060</v>
      </c>
    </row>
    <row r="235" spans="1:7" s="924" customFormat="1" x14ac:dyDescent="0.25">
      <c r="A235" s="926"/>
      <c r="B235" s="927">
        <v>455</v>
      </c>
      <c r="C235" s="928" t="s">
        <v>1491</v>
      </c>
      <c r="D235" s="929" t="s">
        <v>1461</v>
      </c>
      <c r="E235" s="939"/>
      <c r="F235" s="935" t="s">
        <v>1060</v>
      </c>
      <c r="G235" s="932" t="s">
        <v>1060</v>
      </c>
    </row>
    <row r="236" spans="1:7" s="924" customFormat="1" x14ac:dyDescent="0.25">
      <c r="A236" s="926"/>
      <c r="B236" s="927">
        <v>459</v>
      </c>
      <c r="C236" s="928" t="s">
        <v>1492</v>
      </c>
      <c r="D236" s="929" t="s">
        <v>1461</v>
      </c>
      <c r="E236" s="939"/>
      <c r="F236" s="935" t="s">
        <v>1060</v>
      </c>
      <c r="G236" s="932" t="s">
        <v>1060</v>
      </c>
    </row>
    <row r="237" spans="1:7" s="924" customFormat="1" x14ac:dyDescent="0.25">
      <c r="A237" s="919" t="s">
        <v>164</v>
      </c>
      <c r="B237" s="920"/>
      <c r="C237" s="921" t="s">
        <v>1097</v>
      </c>
      <c r="D237" s="954" t="s">
        <v>1060</v>
      </c>
      <c r="E237" s="925"/>
      <c r="F237" s="916" t="s">
        <v>1060</v>
      </c>
      <c r="G237" s="917" t="s">
        <v>1060</v>
      </c>
    </row>
    <row r="238" spans="1:7" s="924" customFormat="1" x14ac:dyDescent="0.25">
      <c r="A238" s="926"/>
      <c r="B238" s="927" t="s">
        <v>1493</v>
      </c>
      <c r="C238" s="928" t="s">
        <v>1098</v>
      </c>
      <c r="D238" s="929" t="s">
        <v>1494</v>
      </c>
      <c r="E238" s="939"/>
      <c r="F238" s="935" t="s">
        <v>1060</v>
      </c>
      <c r="G238" s="932" t="s">
        <v>1060</v>
      </c>
    </row>
    <row r="239" spans="1:7" s="924" customFormat="1" x14ac:dyDescent="0.25">
      <c r="A239" s="926"/>
      <c r="B239" s="927" t="s">
        <v>1495</v>
      </c>
      <c r="C239" s="928" t="s">
        <v>1496</v>
      </c>
      <c r="D239" s="929" t="s">
        <v>1494</v>
      </c>
      <c r="E239" s="930"/>
      <c r="F239" s="935" t="s">
        <v>1060</v>
      </c>
      <c r="G239" s="932" t="s">
        <v>1060</v>
      </c>
    </row>
    <row r="240" spans="1:7" s="924" customFormat="1" x14ac:dyDescent="0.25">
      <c r="A240" s="926"/>
      <c r="B240" s="927" t="s">
        <v>1497</v>
      </c>
      <c r="C240" s="933" t="s">
        <v>1100</v>
      </c>
      <c r="D240" s="929" t="s">
        <v>1494</v>
      </c>
      <c r="E240" s="930" t="s">
        <v>1102</v>
      </c>
      <c r="F240" s="935" t="s">
        <v>1060</v>
      </c>
      <c r="G240" s="932" t="s">
        <v>1060</v>
      </c>
    </row>
    <row r="241" spans="1:7" s="924" customFormat="1" x14ac:dyDescent="0.25">
      <c r="A241" s="919" t="s">
        <v>172</v>
      </c>
      <c r="B241" s="920"/>
      <c r="C241" s="921" t="s">
        <v>1498</v>
      </c>
      <c r="D241" s="922" t="s">
        <v>1060</v>
      </c>
      <c r="E241" s="925"/>
      <c r="F241" s="916" t="s">
        <v>1060</v>
      </c>
      <c r="G241" s="917" t="s">
        <v>1060</v>
      </c>
    </row>
    <row r="242" spans="1:7" s="924" customFormat="1" x14ac:dyDescent="0.25">
      <c r="A242" s="919" t="s">
        <v>1499</v>
      </c>
      <c r="B242" s="920"/>
      <c r="C242" s="921" t="s">
        <v>1500</v>
      </c>
      <c r="D242" s="922" t="s">
        <v>1060</v>
      </c>
      <c r="E242" s="925"/>
      <c r="F242" s="916" t="s">
        <v>1060</v>
      </c>
      <c r="G242" s="917" t="s">
        <v>1060</v>
      </c>
    </row>
    <row r="243" spans="1:7" s="924" customFormat="1" x14ac:dyDescent="0.25">
      <c r="A243" s="926"/>
      <c r="B243" s="927" t="s">
        <v>1501</v>
      </c>
      <c r="C243" s="928" t="s">
        <v>1502</v>
      </c>
      <c r="D243" s="929" t="s">
        <v>1503</v>
      </c>
      <c r="E243" s="939"/>
      <c r="F243" s="935" t="s">
        <v>1060</v>
      </c>
      <c r="G243" s="932" t="s">
        <v>1060</v>
      </c>
    </row>
    <row r="244" spans="1:7" s="924" customFormat="1" x14ac:dyDescent="0.25">
      <c r="A244" s="926"/>
      <c r="B244" s="927" t="s">
        <v>1504</v>
      </c>
      <c r="C244" s="928" t="s">
        <v>1505</v>
      </c>
      <c r="D244" s="929" t="s">
        <v>1503</v>
      </c>
      <c r="E244" s="939"/>
      <c r="F244" s="935" t="s">
        <v>1060</v>
      </c>
      <c r="G244" s="932" t="s">
        <v>1060</v>
      </c>
    </row>
    <row r="245" spans="1:7" s="924" customFormat="1" x14ac:dyDescent="0.25">
      <c r="A245" s="926"/>
      <c r="B245" s="927" t="s">
        <v>1506</v>
      </c>
      <c r="C245" s="928" t="s">
        <v>1507</v>
      </c>
      <c r="D245" s="929" t="s">
        <v>1503</v>
      </c>
      <c r="E245" s="930" t="s">
        <v>1508</v>
      </c>
      <c r="F245" s="935" t="s">
        <v>1060</v>
      </c>
      <c r="G245" s="932" t="s">
        <v>1060</v>
      </c>
    </row>
    <row r="246" spans="1:7" s="924" customFormat="1" x14ac:dyDescent="0.25">
      <c r="A246" s="919" t="s">
        <v>1509</v>
      </c>
      <c r="B246" s="920"/>
      <c r="C246" s="940" t="s">
        <v>1510</v>
      </c>
      <c r="D246" s="922" t="s">
        <v>1060</v>
      </c>
      <c r="E246" s="953"/>
      <c r="F246" s="916" t="s">
        <v>1060</v>
      </c>
      <c r="G246" s="917" t="s">
        <v>1060</v>
      </c>
    </row>
    <row r="247" spans="1:7" s="924" customFormat="1" x14ac:dyDescent="0.25">
      <c r="A247" s="926"/>
      <c r="B247" s="927" t="s">
        <v>1511</v>
      </c>
      <c r="C247" s="928" t="s">
        <v>1512</v>
      </c>
      <c r="D247" s="929" t="s">
        <v>1503</v>
      </c>
      <c r="E247" s="930" t="s">
        <v>1513</v>
      </c>
      <c r="F247" s="935" t="s">
        <v>1060</v>
      </c>
      <c r="G247" s="932" t="s">
        <v>1060</v>
      </c>
    </row>
    <row r="248" spans="1:7" s="924" customFormat="1" x14ac:dyDescent="0.25">
      <c r="A248" s="926"/>
      <c r="B248" s="927" t="s">
        <v>1514</v>
      </c>
      <c r="C248" s="928" t="s">
        <v>1515</v>
      </c>
      <c r="D248" s="929" t="s">
        <v>1503</v>
      </c>
      <c r="E248" s="939"/>
      <c r="F248" s="935" t="s">
        <v>1060</v>
      </c>
      <c r="G248" s="932" t="s">
        <v>1060</v>
      </c>
    </row>
    <row r="249" spans="1:7" s="924" customFormat="1" x14ac:dyDescent="0.25">
      <c r="A249" s="926"/>
      <c r="B249" s="927" t="s">
        <v>1516</v>
      </c>
      <c r="C249" s="928" t="s">
        <v>1517</v>
      </c>
      <c r="D249" s="929" t="s">
        <v>1503</v>
      </c>
      <c r="E249" s="939"/>
      <c r="F249" s="935" t="s">
        <v>1060</v>
      </c>
      <c r="G249" s="932" t="s">
        <v>1060</v>
      </c>
    </row>
    <row r="250" spans="1:7" s="924" customFormat="1" x14ac:dyDescent="0.25">
      <c r="A250" s="926"/>
      <c r="B250" s="927">
        <v>489</v>
      </c>
      <c r="C250" s="933" t="s">
        <v>1518</v>
      </c>
      <c r="D250" s="929" t="s">
        <v>1503</v>
      </c>
      <c r="E250" s="939"/>
      <c r="F250" s="935" t="s">
        <v>1060</v>
      </c>
      <c r="G250" s="932" t="s">
        <v>1060</v>
      </c>
    </row>
    <row r="251" spans="1:7" s="924" customFormat="1" ht="26.4" x14ac:dyDescent="0.25">
      <c r="A251" s="919" t="s">
        <v>1519</v>
      </c>
      <c r="B251" s="920"/>
      <c r="C251" s="921" t="s">
        <v>1520</v>
      </c>
      <c r="D251" s="922" t="s">
        <v>1060</v>
      </c>
      <c r="E251" s="977"/>
      <c r="F251" s="916" t="s">
        <v>1060</v>
      </c>
      <c r="G251" s="917" t="s">
        <v>1060</v>
      </c>
    </row>
    <row r="252" spans="1:7" s="924" customFormat="1" x14ac:dyDescent="0.25">
      <c r="A252" s="919" t="s">
        <v>1521</v>
      </c>
      <c r="B252" s="920"/>
      <c r="C252" s="921" t="s">
        <v>1522</v>
      </c>
      <c r="D252" s="922" t="s">
        <v>1060</v>
      </c>
      <c r="E252" s="977"/>
      <c r="F252" s="916" t="s">
        <v>1060</v>
      </c>
      <c r="G252" s="917" t="s">
        <v>1060</v>
      </c>
    </row>
    <row r="253" spans="1:7" s="924" customFormat="1" x14ac:dyDescent="0.25">
      <c r="A253" s="926"/>
      <c r="B253" s="927">
        <v>490</v>
      </c>
      <c r="C253" s="928" t="s">
        <v>1523</v>
      </c>
      <c r="D253" s="929" t="s">
        <v>1524</v>
      </c>
      <c r="E253" s="939"/>
      <c r="F253" s="935" t="s">
        <v>1060</v>
      </c>
      <c r="G253" s="932" t="s">
        <v>1060</v>
      </c>
    </row>
    <row r="254" spans="1:7" s="924" customFormat="1" x14ac:dyDescent="0.25">
      <c r="A254" s="926"/>
      <c r="B254" s="927">
        <v>491</v>
      </c>
      <c r="C254" s="928" t="s">
        <v>1525</v>
      </c>
      <c r="D254" s="929" t="s">
        <v>1524</v>
      </c>
      <c r="E254" s="939"/>
      <c r="F254" s="935" t="s">
        <v>1060</v>
      </c>
      <c r="G254" s="932" t="s">
        <v>1060</v>
      </c>
    </row>
    <row r="255" spans="1:7" s="924" customFormat="1" x14ac:dyDescent="0.25">
      <c r="A255" s="926"/>
      <c r="B255" s="927">
        <v>492</v>
      </c>
      <c r="C255" s="928" t="s">
        <v>1526</v>
      </c>
      <c r="D255" s="929" t="s">
        <v>1527</v>
      </c>
      <c r="E255" s="939"/>
      <c r="F255" s="935" t="s">
        <v>1060</v>
      </c>
      <c r="G255" s="932" t="s">
        <v>1060</v>
      </c>
    </row>
    <row r="256" spans="1:7" s="924" customFormat="1" x14ac:dyDescent="0.25">
      <c r="A256" s="926"/>
      <c r="B256" s="927">
        <v>493</v>
      </c>
      <c r="C256" s="928" t="s">
        <v>1528</v>
      </c>
      <c r="D256" s="929" t="s">
        <v>1527</v>
      </c>
      <c r="E256" s="939"/>
      <c r="F256" s="935" t="s">
        <v>1060</v>
      </c>
      <c r="G256" s="932" t="s">
        <v>1060</v>
      </c>
    </row>
    <row r="257" spans="1:7" s="924" customFormat="1" x14ac:dyDescent="0.25">
      <c r="A257" s="919" t="s">
        <v>103</v>
      </c>
      <c r="B257" s="920"/>
      <c r="C257" s="921" t="s">
        <v>1529</v>
      </c>
      <c r="D257" s="922" t="s">
        <v>1060</v>
      </c>
      <c r="E257" s="953" t="s">
        <v>1530</v>
      </c>
      <c r="F257" s="916" t="s">
        <v>1060</v>
      </c>
      <c r="G257" s="917" t="s">
        <v>1060</v>
      </c>
    </row>
    <row r="258" spans="1:7" s="924" customFormat="1" x14ac:dyDescent="0.25">
      <c r="A258" s="919" t="s">
        <v>1531</v>
      </c>
      <c r="B258" s="920"/>
      <c r="C258" s="921" t="s">
        <v>1532</v>
      </c>
      <c r="D258" s="922" t="s">
        <v>1060</v>
      </c>
      <c r="E258" s="978"/>
      <c r="F258" s="916" t="s">
        <v>1060</v>
      </c>
      <c r="G258" s="917" t="s">
        <v>1060</v>
      </c>
    </row>
    <row r="259" spans="1:7" s="924" customFormat="1" x14ac:dyDescent="0.25">
      <c r="A259" s="926"/>
      <c r="B259" s="927" t="s">
        <v>1533</v>
      </c>
      <c r="C259" s="928" t="s">
        <v>1534</v>
      </c>
      <c r="D259" s="929" t="s">
        <v>1535</v>
      </c>
      <c r="E259" s="964" t="s">
        <v>1123</v>
      </c>
      <c r="F259" s="935" t="s">
        <v>1060</v>
      </c>
      <c r="G259" s="936" t="s">
        <v>1536</v>
      </c>
    </row>
    <row r="260" spans="1:7" s="924" customFormat="1" ht="26.4" x14ac:dyDescent="0.25">
      <c r="A260" s="926"/>
      <c r="B260" s="927" t="s">
        <v>1537</v>
      </c>
      <c r="C260" s="928" t="s">
        <v>1538</v>
      </c>
      <c r="D260" s="929" t="s">
        <v>1535</v>
      </c>
      <c r="E260" s="934"/>
      <c r="F260" s="935" t="s">
        <v>1060</v>
      </c>
      <c r="G260" s="936" t="s">
        <v>1536</v>
      </c>
    </row>
    <row r="261" spans="1:7" s="924" customFormat="1" ht="26.4" x14ac:dyDescent="0.25">
      <c r="A261" s="926"/>
      <c r="B261" s="938" t="s">
        <v>434</v>
      </c>
      <c r="C261" s="928" t="s">
        <v>1539</v>
      </c>
      <c r="D261" s="929" t="s">
        <v>1535</v>
      </c>
      <c r="E261" s="934"/>
      <c r="F261" s="935" t="s">
        <v>1060</v>
      </c>
      <c r="G261" s="936" t="s">
        <v>1540</v>
      </c>
    </row>
    <row r="262" spans="1:7" s="924" customFormat="1" x14ac:dyDescent="0.25">
      <c r="A262" s="919" t="s">
        <v>1541</v>
      </c>
      <c r="B262" s="920"/>
      <c r="C262" s="921" t="s">
        <v>1542</v>
      </c>
      <c r="D262" s="922" t="s">
        <v>1060</v>
      </c>
      <c r="E262" s="925"/>
      <c r="F262" s="916" t="s">
        <v>1060</v>
      </c>
      <c r="G262" s="917" t="s">
        <v>1060</v>
      </c>
    </row>
    <row r="263" spans="1:7" s="924" customFormat="1" ht="26.4" x14ac:dyDescent="0.25">
      <c r="A263" s="926"/>
      <c r="B263" s="927" t="s">
        <v>1543</v>
      </c>
      <c r="C263" s="928" t="s">
        <v>1544</v>
      </c>
      <c r="D263" s="929" t="s">
        <v>1535</v>
      </c>
      <c r="E263" s="939"/>
      <c r="F263" s="935" t="s">
        <v>1060</v>
      </c>
      <c r="G263" s="936" t="s">
        <v>1083</v>
      </c>
    </row>
    <row r="264" spans="1:7" s="924" customFormat="1" ht="26.4" x14ac:dyDescent="0.25">
      <c r="A264" s="926"/>
      <c r="B264" s="927" t="s">
        <v>1545</v>
      </c>
      <c r="C264" s="928" t="s">
        <v>1546</v>
      </c>
      <c r="D264" s="929" t="s">
        <v>1535</v>
      </c>
      <c r="E264" s="939"/>
      <c r="F264" s="935" t="s">
        <v>1060</v>
      </c>
      <c r="G264" s="936" t="s">
        <v>1083</v>
      </c>
    </row>
    <row r="265" spans="1:7" s="924" customFormat="1" x14ac:dyDescent="0.25">
      <c r="A265" s="926"/>
      <c r="B265" s="927">
        <v>499</v>
      </c>
      <c r="C265" s="928" t="s">
        <v>1547</v>
      </c>
      <c r="D265" s="968" t="s">
        <v>1060</v>
      </c>
      <c r="E265" s="939"/>
      <c r="F265" s="935" t="s">
        <v>1060</v>
      </c>
      <c r="G265" s="932" t="s">
        <v>1060</v>
      </c>
    </row>
    <row r="266" spans="1:7" s="924" customFormat="1" x14ac:dyDescent="0.25">
      <c r="A266" s="926"/>
      <c r="B266" s="956"/>
      <c r="C266" s="957"/>
      <c r="D266" s="958"/>
      <c r="E266" s="959"/>
      <c r="F266" s="960" t="s">
        <v>0</v>
      </c>
      <c r="G266" s="961" t="s">
        <v>0</v>
      </c>
    </row>
    <row r="267" spans="1:7" s="962" customFormat="1" x14ac:dyDescent="0.25">
      <c r="A267" s="911">
        <v>5</v>
      </c>
      <c r="B267" s="912"/>
      <c r="C267" s="913" t="s">
        <v>1548</v>
      </c>
      <c r="D267" s="914" t="s">
        <v>1060</v>
      </c>
      <c r="E267" s="967"/>
      <c r="F267" s="916" t="s">
        <v>1060</v>
      </c>
      <c r="G267" s="917" t="s">
        <v>1060</v>
      </c>
    </row>
    <row r="268" spans="1:7" s="924" customFormat="1" x14ac:dyDescent="0.25">
      <c r="A268" s="919" t="s">
        <v>1549</v>
      </c>
      <c r="B268" s="920"/>
      <c r="C268" s="921" t="s">
        <v>1550</v>
      </c>
      <c r="D268" s="922" t="s">
        <v>1060</v>
      </c>
      <c r="E268" s="925"/>
      <c r="F268" s="916" t="s">
        <v>1060</v>
      </c>
      <c r="G268" s="917" t="s">
        <v>1060</v>
      </c>
    </row>
    <row r="269" spans="1:7" s="924" customFormat="1" x14ac:dyDescent="0.25">
      <c r="A269" s="926"/>
      <c r="B269" s="927">
        <v>510</v>
      </c>
      <c r="C269" s="928" t="s">
        <v>1551</v>
      </c>
      <c r="D269" s="929" t="s">
        <v>1552</v>
      </c>
      <c r="E269" s="939"/>
      <c r="F269" s="935" t="s">
        <v>1060</v>
      </c>
      <c r="G269" s="932" t="s">
        <v>1060</v>
      </c>
    </row>
    <row r="270" spans="1:7" s="924" customFormat="1" x14ac:dyDescent="0.25">
      <c r="A270" s="926"/>
      <c r="B270" s="927">
        <v>511</v>
      </c>
      <c r="C270" s="928" t="s">
        <v>1553</v>
      </c>
      <c r="D270" s="929" t="s">
        <v>1552</v>
      </c>
      <c r="E270" s="939"/>
      <c r="F270" s="935" t="s">
        <v>1060</v>
      </c>
      <c r="G270" s="932" t="s">
        <v>1060</v>
      </c>
    </row>
    <row r="271" spans="1:7" s="924" customFormat="1" ht="26.4" x14ac:dyDescent="0.25">
      <c r="A271" s="926"/>
      <c r="B271" s="927">
        <v>519</v>
      </c>
      <c r="C271" s="928" t="s">
        <v>1554</v>
      </c>
      <c r="D271" s="929" t="s">
        <v>1552</v>
      </c>
      <c r="E271" s="939"/>
      <c r="F271" s="935" t="s">
        <v>1060</v>
      </c>
      <c r="G271" s="932" t="s">
        <v>1060</v>
      </c>
    </row>
    <row r="272" spans="1:7" s="924" customFormat="1" x14ac:dyDescent="0.25">
      <c r="A272" s="919" t="s">
        <v>1555</v>
      </c>
      <c r="B272" s="920"/>
      <c r="C272" s="921" t="s">
        <v>1298</v>
      </c>
      <c r="D272" s="922" t="s">
        <v>1060</v>
      </c>
      <c r="E272" s="925"/>
      <c r="F272" s="916" t="s">
        <v>1060</v>
      </c>
      <c r="G272" s="917" t="s">
        <v>1060</v>
      </c>
    </row>
    <row r="273" spans="1:7" s="924" customFormat="1" x14ac:dyDescent="0.25">
      <c r="A273" s="926"/>
      <c r="B273" s="927">
        <v>520</v>
      </c>
      <c r="C273" s="928" t="s">
        <v>1556</v>
      </c>
      <c r="D273" s="929" t="s">
        <v>1552</v>
      </c>
      <c r="E273" s="939"/>
      <c r="F273" s="935" t="s">
        <v>1060</v>
      </c>
      <c r="G273" s="932" t="s">
        <v>1060</v>
      </c>
    </row>
    <row r="274" spans="1:7" s="924" customFormat="1" x14ac:dyDescent="0.25">
      <c r="A274" s="926"/>
      <c r="B274" s="927">
        <v>529</v>
      </c>
      <c r="C274" s="928" t="s">
        <v>1557</v>
      </c>
      <c r="D274" s="929" t="s">
        <v>1552</v>
      </c>
      <c r="E274" s="939"/>
      <c r="F274" s="935" t="s">
        <v>1060</v>
      </c>
      <c r="G274" s="932" t="s">
        <v>1060</v>
      </c>
    </row>
    <row r="275" spans="1:7" s="924" customFormat="1" x14ac:dyDescent="0.25">
      <c r="A275" s="919" t="s">
        <v>1558</v>
      </c>
      <c r="B275" s="920"/>
      <c r="C275" s="921" t="s">
        <v>1559</v>
      </c>
      <c r="D275" s="922" t="s">
        <v>1060</v>
      </c>
      <c r="E275" s="925"/>
      <c r="F275" s="916" t="s">
        <v>1060</v>
      </c>
      <c r="G275" s="917" t="s">
        <v>1060</v>
      </c>
    </row>
    <row r="276" spans="1:7" s="924" customFormat="1" x14ac:dyDescent="0.25">
      <c r="A276" s="926"/>
      <c r="B276" s="927">
        <v>530</v>
      </c>
      <c r="C276" s="928" t="s">
        <v>1560</v>
      </c>
      <c r="D276" s="929" t="s">
        <v>1552</v>
      </c>
      <c r="E276" s="939"/>
      <c r="F276" s="935" t="s">
        <v>1060</v>
      </c>
      <c r="G276" s="932" t="s">
        <v>1060</v>
      </c>
    </row>
    <row r="277" spans="1:7" s="924" customFormat="1" x14ac:dyDescent="0.25">
      <c r="A277" s="926"/>
      <c r="B277" s="927">
        <v>539</v>
      </c>
      <c r="C277" s="928" t="s">
        <v>1561</v>
      </c>
      <c r="D277" s="929" t="s">
        <v>1552</v>
      </c>
      <c r="E277" s="939"/>
      <c r="F277" s="935" t="s">
        <v>1060</v>
      </c>
      <c r="G277" s="932" t="s">
        <v>1060</v>
      </c>
    </row>
    <row r="278" spans="1:7" s="924" customFormat="1" x14ac:dyDescent="0.25">
      <c r="A278" s="926"/>
      <c r="B278" s="927" t="s">
        <v>1562</v>
      </c>
      <c r="C278" s="928" t="s">
        <v>1563</v>
      </c>
      <c r="D278" s="929" t="s">
        <v>1552</v>
      </c>
      <c r="E278" s="930" t="s">
        <v>1564</v>
      </c>
      <c r="F278" s="935" t="s">
        <v>1060</v>
      </c>
      <c r="G278" s="932" t="s">
        <v>1060</v>
      </c>
    </row>
    <row r="279" spans="1:7" s="924" customFormat="1" x14ac:dyDescent="0.25">
      <c r="A279" s="926"/>
      <c r="B279" s="927" t="s">
        <v>1565</v>
      </c>
      <c r="C279" s="979" t="s">
        <v>1566</v>
      </c>
      <c r="D279" s="929" t="s">
        <v>1552</v>
      </c>
      <c r="E279" s="980" t="s">
        <v>1567</v>
      </c>
      <c r="F279" s="935" t="s">
        <v>1060</v>
      </c>
      <c r="G279" s="932" t="s">
        <v>1060</v>
      </c>
    </row>
    <row r="280" spans="1:7" s="924" customFormat="1" x14ac:dyDescent="0.25">
      <c r="A280" s="926"/>
      <c r="B280" s="927" t="s">
        <v>1568</v>
      </c>
      <c r="C280" s="928" t="s">
        <v>1569</v>
      </c>
      <c r="D280" s="929" t="s">
        <v>1552</v>
      </c>
      <c r="E280" s="930"/>
      <c r="F280" s="935" t="s">
        <v>1060</v>
      </c>
      <c r="G280" s="932" t="s">
        <v>1060</v>
      </c>
    </row>
    <row r="281" spans="1:7" s="924" customFormat="1" x14ac:dyDescent="0.25">
      <c r="A281" s="926"/>
      <c r="B281" s="927" t="s">
        <v>1570</v>
      </c>
      <c r="C281" s="928" t="s">
        <v>1571</v>
      </c>
      <c r="D281" s="929" t="s">
        <v>1552</v>
      </c>
      <c r="E281" s="939"/>
      <c r="F281" s="935" t="s">
        <v>1060</v>
      </c>
      <c r="G281" s="932" t="s">
        <v>1060</v>
      </c>
    </row>
    <row r="282" spans="1:7" s="924" customFormat="1" x14ac:dyDescent="0.25">
      <c r="A282" s="926"/>
      <c r="B282" s="956"/>
      <c r="C282" s="957"/>
      <c r="D282" s="958"/>
      <c r="E282" s="959"/>
      <c r="F282" s="960" t="s">
        <v>0</v>
      </c>
      <c r="G282" s="961" t="s">
        <v>0</v>
      </c>
    </row>
    <row r="283" spans="1:7" s="962" customFormat="1" x14ac:dyDescent="0.25">
      <c r="A283" s="911">
        <v>6</v>
      </c>
      <c r="B283" s="912"/>
      <c r="C283" s="913" t="s">
        <v>1572</v>
      </c>
      <c r="D283" s="914" t="s">
        <v>1060</v>
      </c>
      <c r="E283" s="967"/>
      <c r="F283" s="916" t="s">
        <v>1060</v>
      </c>
      <c r="G283" s="917" t="s">
        <v>1060</v>
      </c>
    </row>
    <row r="284" spans="1:7" s="924" customFormat="1" x14ac:dyDescent="0.25">
      <c r="A284" s="919" t="s">
        <v>1573</v>
      </c>
      <c r="B284" s="920"/>
      <c r="C284" s="921" t="s">
        <v>1574</v>
      </c>
      <c r="D284" s="922" t="s">
        <v>1060</v>
      </c>
      <c r="E284" s="953"/>
      <c r="F284" s="916" t="s">
        <v>1060</v>
      </c>
      <c r="G284" s="917" t="s">
        <v>1060</v>
      </c>
    </row>
    <row r="285" spans="1:7" s="924" customFormat="1" x14ac:dyDescent="0.25">
      <c r="A285" s="926"/>
      <c r="B285" s="927" t="s">
        <v>1575</v>
      </c>
      <c r="C285" s="928" t="s">
        <v>1576</v>
      </c>
      <c r="D285" s="929" t="s">
        <v>1577</v>
      </c>
      <c r="E285" s="939"/>
      <c r="F285" s="931" t="s">
        <v>1578</v>
      </c>
      <c r="G285" s="932" t="s">
        <v>1060</v>
      </c>
    </row>
    <row r="286" spans="1:7" s="924" customFormat="1" x14ac:dyDescent="0.25">
      <c r="A286" s="926"/>
      <c r="B286" s="927">
        <v>605</v>
      </c>
      <c r="C286" s="928" t="s">
        <v>1579</v>
      </c>
      <c r="D286" s="929" t="s">
        <v>1577</v>
      </c>
      <c r="E286" s="939"/>
      <c r="F286" s="931" t="s">
        <v>1578</v>
      </c>
      <c r="G286" s="932" t="s">
        <v>1060</v>
      </c>
    </row>
    <row r="287" spans="1:7" s="924" customFormat="1" x14ac:dyDescent="0.25">
      <c r="A287" s="926"/>
      <c r="B287" s="927">
        <v>608</v>
      </c>
      <c r="C287" s="928" t="s">
        <v>1580</v>
      </c>
      <c r="D287" s="929" t="s">
        <v>1577</v>
      </c>
      <c r="E287" s="930" t="s">
        <v>1581</v>
      </c>
      <c r="F287" s="931" t="s">
        <v>1578</v>
      </c>
      <c r="G287" s="932" t="s">
        <v>1060</v>
      </c>
    </row>
    <row r="288" spans="1:7" s="924" customFormat="1" x14ac:dyDescent="0.25">
      <c r="A288" s="919" t="s">
        <v>1582</v>
      </c>
      <c r="B288" s="920"/>
      <c r="C288" s="921" t="s">
        <v>1583</v>
      </c>
      <c r="D288" s="922" t="s">
        <v>1060</v>
      </c>
      <c r="E288" s="953"/>
      <c r="F288" s="916" t="s">
        <v>1060</v>
      </c>
      <c r="G288" s="917" t="s">
        <v>1060</v>
      </c>
    </row>
    <row r="289" spans="1:7" s="924" customFormat="1" x14ac:dyDescent="0.25">
      <c r="A289" s="926"/>
      <c r="B289" s="927" t="s">
        <v>1584</v>
      </c>
      <c r="C289" s="928" t="s">
        <v>1585</v>
      </c>
      <c r="D289" s="929" t="s">
        <v>1577</v>
      </c>
      <c r="E289" s="930" t="s">
        <v>1586</v>
      </c>
      <c r="F289" s="935" t="s">
        <v>1060</v>
      </c>
      <c r="G289" s="932" t="s">
        <v>1060</v>
      </c>
    </row>
    <row r="290" spans="1:7" s="924" customFormat="1" ht="26.4" x14ac:dyDescent="0.25">
      <c r="A290" s="926"/>
      <c r="B290" s="927" t="s">
        <v>1587</v>
      </c>
      <c r="C290" s="928" t="s">
        <v>1588</v>
      </c>
      <c r="D290" s="929" t="s">
        <v>1577</v>
      </c>
      <c r="E290" s="939"/>
      <c r="F290" s="935" t="s">
        <v>1060</v>
      </c>
      <c r="G290" s="932" t="s">
        <v>1060</v>
      </c>
    </row>
    <row r="291" spans="1:7" s="924" customFormat="1" x14ac:dyDescent="0.25">
      <c r="A291" s="919" t="s">
        <v>1589</v>
      </c>
      <c r="B291" s="920"/>
      <c r="C291" s="940" t="s">
        <v>1590</v>
      </c>
      <c r="D291" s="922" t="s">
        <v>1060</v>
      </c>
      <c r="E291" s="925"/>
      <c r="F291" s="916" t="s">
        <v>1060</v>
      </c>
      <c r="G291" s="917" t="s">
        <v>1060</v>
      </c>
    </row>
    <row r="292" spans="1:7" s="924" customFormat="1" x14ac:dyDescent="0.25">
      <c r="A292" s="919" t="s">
        <v>1591</v>
      </c>
      <c r="B292" s="920"/>
      <c r="C292" s="921" t="s">
        <v>1592</v>
      </c>
      <c r="D292" s="922" t="s">
        <v>1060</v>
      </c>
      <c r="E292" s="925"/>
      <c r="F292" s="916" t="s">
        <v>1060</v>
      </c>
      <c r="G292" s="917" t="s">
        <v>1060</v>
      </c>
    </row>
    <row r="293" spans="1:7" s="924" customFormat="1" ht="26.4" x14ac:dyDescent="0.25">
      <c r="A293" s="926"/>
      <c r="B293" s="927" t="s">
        <v>1593</v>
      </c>
      <c r="C293" s="933" t="s">
        <v>1594</v>
      </c>
      <c r="D293" s="929" t="s">
        <v>1577</v>
      </c>
      <c r="E293" s="939"/>
      <c r="F293" s="931" t="s">
        <v>1578</v>
      </c>
      <c r="G293" s="932" t="s">
        <v>1060</v>
      </c>
    </row>
    <row r="294" spans="1:7" s="924" customFormat="1" x14ac:dyDescent="0.25">
      <c r="A294" s="926"/>
      <c r="B294" s="927" t="s">
        <v>1595</v>
      </c>
      <c r="C294" s="928" t="s">
        <v>1596</v>
      </c>
      <c r="D294" s="929" t="s">
        <v>1577</v>
      </c>
      <c r="E294" s="939"/>
      <c r="F294" s="931" t="s">
        <v>1578</v>
      </c>
      <c r="G294" s="932" t="s">
        <v>1060</v>
      </c>
    </row>
    <row r="295" spans="1:7" s="924" customFormat="1" x14ac:dyDescent="0.25">
      <c r="A295" s="919" t="s">
        <v>1597</v>
      </c>
      <c r="B295" s="920"/>
      <c r="C295" s="921" t="s">
        <v>1598</v>
      </c>
      <c r="D295" s="954" t="s">
        <v>1060</v>
      </c>
      <c r="E295" s="925"/>
      <c r="F295" s="916" t="s">
        <v>1060</v>
      </c>
      <c r="G295" s="917" t="s">
        <v>1060</v>
      </c>
    </row>
    <row r="296" spans="1:7" s="924" customFormat="1" x14ac:dyDescent="0.25">
      <c r="A296" s="926"/>
      <c r="B296" s="927" t="s">
        <v>1599</v>
      </c>
      <c r="C296" s="928" t="s">
        <v>1600</v>
      </c>
      <c r="D296" s="929" t="s">
        <v>1577</v>
      </c>
      <c r="E296" s="939"/>
      <c r="F296" s="931" t="s">
        <v>1578</v>
      </c>
      <c r="G296" s="932" t="s">
        <v>1060</v>
      </c>
    </row>
    <row r="297" spans="1:7" s="924" customFormat="1" x14ac:dyDescent="0.25">
      <c r="A297" s="926"/>
      <c r="B297" s="927" t="s">
        <v>1601</v>
      </c>
      <c r="C297" s="928" t="s">
        <v>1602</v>
      </c>
      <c r="D297" s="929" t="s">
        <v>1577</v>
      </c>
      <c r="E297" s="939"/>
      <c r="F297" s="931" t="s">
        <v>1578</v>
      </c>
      <c r="G297" s="932" t="s">
        <v>1060</v>
      </c>
    </row>
    <row r="298" spans="1:7" s="924" customFormat="1" x14ac:dyDescent="0.25">
      <c r="A298" s="926"/>
      <c r="B298" s="927" t="s">
        <v>1603</v>
      </c>
      <c r="C298" s="928" t="s">
        <v>1604</v>
      </c>
      <c r="D298" s="929" t="s">
        <v>1577</v>
      </c>
      <c r="E298" s="939"/>
      <c r="F298" s="931" t="s">
        <v>1578</v>
      </c>
      <c r="G298" s="932" t="s">
        <v>1060</v>
      </c>
    </row>
    <row r="299" spans="1:7" s="924" customFormat="1" x14ac:dyDescent="0.25">
      <c r="A299" s="926"/>
      <c r="B299" s="927" t="s">
        <v>1605</v>
      </c>
      <c r="C299" s="928" t="s">
        <v>1606</v>
      </c>
      <c r="D299" s="929" t="s">
        <v>1577</v>
      </c>
      <c r="E299" s="939"/>
      <c r="F299" s="931" t="s">
        <v>1578</v>
      </c>
      <c r="G299" s="932" t="s">
        <v>1060</v>
      </c>
    </row>
    <row r="300" spans="1:7" s="924" customFormat="1" x14ac:dyDescent="0.25">
      <c r="A300" s="926"/>
      <c r="B300" s="927" t="s">
        <v>1607</v>
      </c>
      <c r="C300" s="928" t="s">
        <v>1608</v>
      </c>
      <c r="D300" s="929" t="s">
        <v>1577</v>
      </c>
      <c r="E300" s="939"/>
      <c r="F300" s="931" t="s">
        <v>1578</v>
      </c>
      <c r="G300" s="932" t="s">
        <v>1060</v>
      </c>
    </row>
    <row r="301" spans="1:7" s="924" customFormat="1" x14ac:dyDescent="0.25">
      <c r="A301" s="926"/>
      <c r="B301" s="938" t="s">
        <v>1609</v>
      </c>
      <c r="C301" s="933" t="s">
        <v>1610</v>
      </c>
      <c r="D301" s="929" t="s">
        <v>1577</v>
      </c>
      <c r="E301" s="939"/>
      <c r="F301" s="931" t="s">
        <v>1578</v>
      </c>
      <c r="G301" s="932" t="s">
        <v>1060</v>
      </c>
    </row>
    <row r="302" spans="1:7" s="924" customFormat="1" ht="26.4" x14ac:dyDescent="0.25">
      <c r="A302" s="926"/>
      <c r="B302" s="927">
        <v>617</v>
      </c>
      <c r="C302" s="928" t="s">
        <v>1611</v>
      </c>
      <c r="D302" s="929" t="s">
        <v>1577</v>
      </c>
      <c r="E302" s="939"/>
      <c r="F302" s="931" t="s">
        <v>1578</v>
      </c>
      <c r="G302" s="932" t="s">
        <v>1060</v>
      </c>
    </row>
    <row r="303" spans="1:7" s="924" customFormat="1" ht="39.6" x14ac:dyDescent="0.25">
      <c r="A303" s="926"/>
      <c r="B303" s="927">
        <v>618</v>
      </c>
      <c r="C303" s="928" t="s">
        <v>1612</v>
      </c>
      <c r="D303" s="929" t="s">
        <v>1577</v>
      </c>
      <c r="E303" s="934"/>
      <c r="F303" s="931" t="s">
        <v>1578</v>
      </c>
      <c r="G303" s="932" t="s">
        <v>1060</v>
      </c>
    </row>
    <row r="304" spans="1:7" s="924" customFormat="1" x14ac:dyDescent="0.25">
      <c r="A304" s="963" t="s">
        <v>1613</v>
      </c>
      <c r="B304" s="920"/>
      <c r="C304" s="921" t="s">
        <v>1614</v>
      </c>
      <c r="D304" s="922" t="s">
        <v>1060</v>
      </c>
      <c r="E304" s="978"/>
      <c r="F304" s="916" t="s">
        <v>1060</v>
      </c>
      <c r="G304" s="917" t="s">
        <v>1060</v>
      </c>
    </row>
    <row r="305" spans="1:7" s="924" customFormat="1" x14ac:dyDescent="0.25">
      <c r="A305" s="926"/>
      <c r="B305" s="938" t="s">
        <v>1615</v>
      </c>
      <c r="C305" s="933" t="s">
        <v>1616</v>
      </c>
      <c r="D305" s="968" t="s">
        <v>1060</v>
      </c>
      <c r="E305" s="930" t="s">
        <v>1617</v>
      </c>
      <c r="F305" s="935" t="s">
        <v>1060</v>
      </c>
      <c r="G305" s="932" t="s">
        <v>1060</v>
      </c>
    </row>
    <row r="306" spans="1:7" s="924" customFormat="1" x14ac:dyDescent="0.25">
      <c r="A306" s="926"/>
      <c r="B306" s="938" t="s">
        <v>1618</v>
      </c>
      <c r="C306" s="933" t="s">
        <v>1619</v>
      </c>
      <c r="D306" s="968" t="s">
        <v>1060</v>
      </c>
      <c r="E306" s="934"/>
      <c r="F306" s="935" t="s">
        <v>1060</v>
      </c>
      <c r="G306" s="932" t="s">
        <v>1060</v>
      </c>
    </row>
    <row r="307" spans="1:7" s="924" customFormat="1" x14ac:dyDescent="0.25">
      <c r="A307" s="919" t="s">
        <v>206</v>
      </c>
      <c r="B307" s="920"/>
      <c r="C307" s="921" t="s">
        <v>1620</v>
      </c>
      <c r="D307" s="922" t="s">
        <v>1060</v>
      </c>
      <c r="E307" s="925"/>
      <c r="F307" s="916" t="s">
        <v>1060</v>
      </c>
      <c r="G307" s="917" t="s">
        <v>1060</v>
      </c>
    </row>
    <row r="308" spans="1:7" s="924" customFormat="1" x14ac:dyDescent="0.25">
      <c r="A308" s="919" t="s">
        <v>443</v>
      </c>
      <c r="B308" s="920"/>
      <c r="C308" s="921" t="s">
        <v>1621</v>
      </c>
      <c r="D308" s="922" t="s">
        <v>1060</v>
      </c>
      <c r="E308" s="925"/>
      <c r="F308" s="916" t="s">
        <v>1060</v>
      </c>
      <c r="G308" s="917" t="s">
        <v>1060</v>
      </c>
    </row>
    <row r="309" spans="1:7" s="924" customFormat="1" x14ac:dyDescent="0.25">
      <c r="A309" s="926"/>
      <c r="B309" s="927" t="s">
        <v>1622</v>
      </c>
      <c r="C309" s="928" t="s">
        <v>1623</v>
      </c>
      <c r="D309" s="929" t="s">
        <v>1624</v>
      </c>
      <c r="E309" s="939"/>
      <c r="F309" s="931" t="s">
        <v>1625</v>
      </c>
      <c r="G309" s="932" t="s">
        <v>1060</v>
      </c>
    </row>
    <row r="310" spans="1:7" s="924" customFormat="1" ht="26.4" x14ac:dyDescent="0.25">
      <c r="A310" s="969"/>
      <c r="B310" s="927" t="s">
        <v>1626</v>
      </c>
      <c r="C310" s="928" t="s">
        <v>1627</v>
      </c>
      <c r="D310" s="929" t="s">
        <v>1624</v>
      </c>
      <c r="E310" s="939"/>
      <c r="F310" s="931" t="s">
        <v>1628</v>
      </c>
      <c r="G310" s="932" t="s">
        <v>1060</v>
      </c>
    </row>
    <row r="311" spans="1:7" s="924" customFormat="1" ht="26.4" x14ac:dyDescent="0.25">
      <c r="A311" s="926"/>
      <c r="B311" s="970" t="s">
        <v>1629</v>
      </c>
      <c r="C311" s="928" t="s">
        <v>1630</v>
      </c>
      <c r="D311" s="929" t="s">
        <v>1624</v>
      </c>
      <c r="E311" s="939"/>
      <c r="F311" s="931" t="s">
        <v>1631</v>
      </c>
      <c r="G311" s="932" t="s">
        <v>1060</v>
      </c>
    </row>
    <row r="312" spans="1:7" s="924" customFormat="1" ht="26.4" x14ac:dyDescent="0.25">
      <c r="A312" s="926"/>
      <c r="B312" s="970" t="s">
        <v>1632</v>
      </c>
      <c r="C312" s="928" t="s">
        <v>1633</v>
      </c>
      <c r="D312" s="929" t="s">
        <v>1624</v>
      </c>
      <c r="E312" s="939"/>
      <c r="F312" s="931" t="s">
        <v>1634</v>
      </c>
      <c r="G312" s="932" t="s">
        <v>1060</v>
      </c>
    </row>
    <row r="313" spans="1:7" s="924" customFormat="1" ht="26.4" x14ac:dyDescent="0.25">
      <c r="A313" s="926"/>
      <c r="B313" s="970" t="s">
        <v>1635</v>
      </c>
      <c r="C313" s="928" t="s">
        <v>1636</v>
      </c>
      <c r="D313" s="929" t="s">
        <v>1624</v>
      </c>
      <c r="E313" s="939"/>
      <c r="F313" s="931" t="s">
        <v>1637</v>
      </c>
      <c r="G313" s="932" t="s">
        <v>1060</v>
      </c>
    </row>
    <row r="314" spans="1:7" s="924" customFormat="1" x14ac:dyDescent="0.25">
      <c r="A314" s="919" t="s">
        <v>1638</v>
      </c>
      <c r="B314" s="920"/>
      <c r="C314" s="921" t="s">
        <v>1639</v>
      </c>
      <c r="D314" s="922" t="s">
        <v>1060</v>
      </c>
      <c r="E314" s="925"/>
      <c r="F314" s="916" t="s">
        <v>1060</v>
      </c>
      <c r="G314" s="917" t="s">
        <v>1060</v>
      </c>
    </row>
    <row r="315" spans="1:7" s="924" customFormat="1" x14ac:dyDescent="0.25">
      <c r="A315" s="926"/>
      <c r="B315" s="927" t="s">
        <v>1640</v>
      </c>
      <c r="C315" s="928" t="s">
        <v>1641</v>
      </c>
      <c r="D315" s="929" t="s">
        <v>1624</v>
      </c>
      <c r="E315" s="939"/>
      <c r="F315" s="931" t="s">
        <v>1625</v>
      </c>
      <c r="G315" s="932" t="s">
        <v>1060</v>
      </c>
    </row>
    <row r="316" spans="1:7" s="924" customFormat="1" x14ac:dyDescent="0.25">
      <c r="A316" s="926"/>
      <c r="B316" s="927" t="s">
        <v>1642</v>
      </c>
      <c r="C316" s="928" t="s">
        <v>1643</v>
      </c>
      <c r="D316" s="929" t="s">
        <v>1624</v>
      </c>
      <c r="E316" s="939"/>
      <c r="F316" s="931" t="s">
        <v>1628</v>
      </c>
      <c r="G316" s="932" t="s">
        <v>1060</v>
      </c>
    </row>
    <row r="317" spans="1:7" s="924" customFormat="1" ht="26.4" x14ac:dyDescent="0.25">
      <c r="A317" s="926"/>
      <c r="B317" s="927" t="s">
        <v>1644</v>
      </c>
      <c r="C317" s="928" t="s">
        <v>1645</v>
      </c>
      <c r="D317" s="929" t="s">
        <v>1624</v>
      </c>
      <c r="E317" s="939"/>
      <c r="F317" s="931" t="s">
        <v>1631</v>
      </c>
      <c r="G317" s="932" t="s">
        <v>1060</v>
      </c>
    </row>
    <row r="318" spans="1:7" s="924" customFormat="1" ht="26.4" x14ac:dyDescent="0.25">
      <c r="A318" s="926"/>
      <c r="B318" s="927" t="s">
        <v>1646</v>
      </c>
      <c r="C318" s="928" t="s">
        <v>1647</v>
      </c>
      <c r="D318" s="929" t="s">
        <v>1624</v>
      </c>
      <c r="E318" s="939"/>
      <c r="F318" s="931" t="s">
        <v>1634</v>
      </c>
      <c r="G318" s="932" t="s">
        <v>1060</v>
      </c>
    </row>
    <row r="319" spans="1:7" s="924" customFormat="1" ht="26.4" x14ac:dyDescent="0.25">
      <c r="A319" s="926"/>
      <c r="B319" s="927" t="s">
        <v>1648</v>
      </c>
      <c r="C319" s="928" t="s">
        <v>1649</v>
      </c>
      <c r="D319" s="929" t="s">
        <v>1624</v>
      </c>
      <c r="E319" s="939"/>
      <c r="F319" s="931" t="s">
        <v>1637</v>
      </c>
      <c r="G319" s="932" t="s">
        <v>1060</v>
      </c>
    </row>
    <row r="320" spans="1:7" s="924" customFormat="1" ht="26.4" x14ac:dyDescent="0.25">
      <c r="A320" s="926"/>
      <c r="B320" s="938" t="s">
        <v>1650</v>
      </c>
      <c r="C320" s="933" t="s">
        <v>1651</v>
      </c>
      <c r="D320" s="929" t="s">
        <v>1624</v>
      </c>
      <c r="E320" s="939"/>
      <c r="F320" s="931" t="s">
        <v>1637</v>
      </c>
      <c r="G320" s="932" t="s">
        <v>1060</v>
      </c>
    </row>
    <row r="321" spans="1:7" s="924" customFormat="1" x14ac:dyDescent="0.25">
      <c r="A321" s="919" t="s">
        <v>1652</v>
      </c>
      <c r="B321" s="920"/>
      <c r="C321" s="921" t="s">
        <v>1653</v>
      </c>
      <c r="D321" s="922" t="s">
        <v>1060</v>
      </c>
      <c r="E321" s="925"/>
      <c r="F321" s="916" t="s">
        <v>1060</v>
      </c>
      <c r="G321" s="917" t="s">
        <v>1060</v>
      </c>
    </row>
    <row r="322" spans="1:7" s="924" customFormat="1" ht="26.4" x14ac:dyDescent="0.25">
      <c r="A322" s="926"/>
      <c r="B322" s="927" t="s">
        <v>1654</v>
      </c>
      <c r="C322" s="928" t="s">
        <v>1655</v>
      </c>
      <c r="D322" s="929" t="s">
        <v>1624</v>
      </c>
      <c r="E322" s="939"/>
      <c r="F322" s="931" t="s">
        <v>1625</v>
      </c>
      <c r="G322" s="932" t="s">
        <v>1060</v>
      </c>
    </row>
    <row r="323" spans="1:7" s="924" customFormat="1" ht="26.4" x14ac:dyDescent="0.25">
      <c r="A323" s="926"/>
      <c r="B323" s="927" t="s">
        <v>1656</v>
      </c>
      <c r="C323" s="928" t="s">
        <v>1657</v>
      </c>
      <c r="D323" s="929" t="s">
        <v>1624</v>
      </c>
      <c r="E323" s="939"/>
      <c r="F323" s="931" t="s">
        <v>1628</v>
      </c>
      <c r="G323" s="932" t="s">
        <v>1060</v>
      </c>
    </row>
    <row r="324" spans="1:7" s="924" customFormat="1" ht="26.4" x14ac:dyDescent="0.25">
      <c r="A324" s="926"/>
      <c r="B324" s="927" t="s">
        <v>1658</v>
      </c>
      <c r="C324" s="928" t="s">
        <v>1659</v>
      </c>
      <c r="D324" s="929" t="s">
        <v>1624</v>
      </c>
      <c r="E324" s="939"/>
      <c r="F324" s="931" t="s">
        <v>1631</v>
      </c>
      <c r="G324" s="932" t="s">
        <v>1060</v>
      </c>
    </row>
    <row r="325" spans="1:7" s="924" customFormat="1" ht="26.4" x14ac:dyDescent="0.25">
      <c r="A325" s="926"/>
      <c r="B325" s="927" t="s">
        <v>1660</v>
      </c>
      <c r="C325" s="928" t="s">
        <v>1661</v>
      </c>
      <c r="D325" s="929" t="s">
        <v>1624</v>
      </c>
      <c r="E325" s="939"/>
      <c r="F325" s="931" t="s">
        <v>1634</v>
      </c>
      <c r="G325" s="932" t="s">
        <v>1060</v>
      </c>
    </row>
    <row r="326" spans="1:7" s="924" customFormat="1" ht="26.4" x14ac:dyDescent="0.25">
      <c r="A326" s="926"/>
      <c r="B326" s="927" t="s">
        <v>1662</v>
      </c>
      <c r="C326" s="928" t="s">
        <v>1663</v>
      </c>
      <c r="D326" s="929" t="s">
        <v>1624</v>
      </c>
      <c r="E326" s="939"/>
      <c r="F326" s="931" t="s">
        <v>1637</v>
      </c>
      <c r="G326" s="932" t="s">
        <v>1060</v>
      </c>
    </row>
    <row r="327" spans="1:7" s="924" customFormat="1" x14ac:dyDescent="0.25">
      <c r="A327" s="926"/>
      <c r="B327" s="927">
        <v>623</v>
      </c>
      <c r="C327" s="933" t="s">
        <v>1664</v>
      </c>
      <c r="D327" s="929" t="s">
        <v>1624</v>
      </c>
      <c r="E327" s="939"/>
      <c r="F327" s="931" t="s">
        <v>1665</v>
      </c>
      <c r="G327" s="932" t="s">
        <v>1060</v>
      </c>
    </row>
    <row r="328" spans="1:7" s="924" customFormat="1" x14ac:dyDescent="0.25">
      <c r="A328" s="919" t="s">
        <v>301</v>
      </c>
      <c r="B328" s="920"/>
      <c r="C328" s="921" t="s">
        <v>1666</v>
      </c>
      <c r="D328" s="922" t="s">
        <v>1060</v>
      </c>
      <c r="E328" s="925"/>
      <c r="F328" s="916" t="s">
        <v>1060</v>
      </c>
      <c r="G328" s="917" t="s">
        <v>1060</v>
      </c>
    </row>
    <row r="329" spans="1:7" s="924" customFormat="1" x14ac:dyDescent="0.25">
      <c r="A329" s="926"/>
      <c r="B329" s="927" t="s">
        <v>1667</v>
      </c>
      <c r="C329" s="928" t="s">
        <v>1668</v>
      </c>
      <c r="D329" s="929" t="s">
        <v>1624</v>
      </c>
      <c r="E329" s="939"/>
      <c r="F329" s="931" t="s">
        <v>1669</v>
      </c>
      <c r="G329" s="932" t="s">
        <v>1060</v>
      </c>
    </row>
    <row r="330" spans="1:7" s="924" customFormat="1" x14ac:dyDescent="0.25">
      <c r="A330" s="926"/>
      <c r="B330" s="927" t="s">
        <v>1670</v>
      </c>
      <c r="C330" s="928" t="s">
        <v>1671</v>
      </c>
      <c r="D330" s="929" t="s">
        <v>1624</v>
      </c>
      <c r="E330" s="939"/>
      <c r="F330" s="931" t="s">
        <v>1669</v>
      </c>
      <c r="G330" s="932" t="s">
        <v>1060</v>
      </c>
    </row>
    <row r="331" spans="1:7" s="924" customFormat="1" ht="26.4" x14ac:dyDescent="0.25">
      <c r="A331" s="919" t="s">
        <v>208</v>
      </c>
      <c r="B331" s="920"/>
      <c r="C331" s="940" t="s">
        <v>1672</v>
      </c>
      <c r="D331" s="922" t="s">
        <v>1060</v>
      </c>
      <c r="E331" s="925"/>
      <c r="F331" s="916" t="s">
        <v>1060</v>
      </c>
      <c r="G331" s="917" t="s">
        <v>1060</v>
      </c>
    </row>
    <row r="332" spans="1:7" s="924" customFormat="1" x14ac:dyDescent="0.25">
      <c r="A332" s="919" t="s">
        <v>1673</v>
      </c>
      <c r="B332" s="920"/>
      <c r="C332" s="921" t="s">
        <v>1674</v>
      </c>
      <c r="D332" s="922" t="s">
        <v>1060</v>
      </c>
      <c r="E332" s="925"/>
      <c r="F332" s="916" t="s">
        <v>1060</v>
      </c>
      <c r="G332" s="917" t="s">
        <v>1060</v>
      </c>
    </row>
    <row r="333" spans="1:7" s="924" customFormat="1" x14ac:dyDescent="0.25">
      <c r="A333" s="926"/>
      <c r="B333" s="927" t="s">
        <v>1675</v>
      </c>
      <c r="C333" s="928" t="s">
        <v>1676</v>
      </c>
      <c r="D333" s="929" t="s">
        <v>1677</v>
      </c>
      <c r="E333" s="939"/>
      <c r="F333" s="935" t="s">
        <v>1060</v>
      </c>
      <c r="G333" s="932" t="s">
        <v>1060</v>
      </c>
    </row>
    <row r="334" spans="1:7" s="924" customFormat="1" x14ac:dyDescent="0.25">
      <c r="A334" s="926"/>
      <c r="B334" s="927" t="s">
        <v>1678</v>
      </c>
      <c r="C334" s="928" t="s">
        <v>1679</v>
      </c>
      <c r="D334" s="929" t="s">
        <v>1677</v>
      </c>
      <c r="E334" s="939"/>
      <c r="F334" s="935" t="s">
        <v>1060</v>
      </c>
      <c r="G334" s="932" t="s">
        <v>1060</v>
      </c>
    </row>
    <row r="335" spans="1:7" s="924" customFormat="1" x14ac:dyDescent="0.25">
      <c r="A335" s="926"/>
      <c r="B335" s="927" t="s">
        <v>1680</v>
      </c>
      <c r="C335" s="928" t="s">
        <v>1681</v>
      </c>
      <c r="D335" s="929" t="s">
        <v>1677</v>
      </c>
      <c r="E335" s="939"/>
      <c r="F335" s="935" t="s">
        <v>1060</v>
      </c>
      <c r="G335" s="932" t="s">
        <v>1060</v>
      </c>
    </row>
    <row r="336" spans="1:7" s="924" customFormat="1" x14ac:dyDescent="0.25">
      <c r="A336" s="926"/>
      <c r="B336" s="927" t="s">
        <v>1682</v>
      </c>
      <c r="C336" s="928" t="s">
        <v>1683</v>
      </c>
      <c r="D336" s="929" t="s">
        <v>1677</v>
      </c>
      <c r="E336" s="939"/>
      <c r="F336" s="935" t="s">
        <v>1060</v>
      </c>
      <c r="G336" s="932" t="s">
        <v>1060</v>
      </c>
    </row>
    <row r="337" spans="1:7" s="924" customFormat="1" x14ac:dyDescent="0.25">
      <c r="A337" s="926"/>
      <c r="B337" s="927" t="s">
        <v>1684</v>
      </c>
      <c r="C337" s="928" t="s">
        <v>1685</v>
      </c>
      <c r="D337" s="929" t="s">
        <v>1677</v>
      </c>
      <c r="E337" s="939"/>
      <c r="F337" s="935" t="s">
        <v>1060</v>
      </c>
      <c r="G337" s="932" t="s">
        <v>1060</v>
      </c>
    </row>
    <row r="338" spans="1:7" s="924" customFormat="1" x14ac:dyDescent="0.25">
      <c r="A338" s="919" t="s">
        <v>1686</v>
      </c>
      <c r="B338" s="920"/>
      <c r="C338" s="921" t="s">
        <v>1687</v>
      </c>
      <c r="D338" s="922" t="s">
        <v>1060</v>
      </c>
      <c r="E338" s="925"/>
      <c r="F338" s="916" t="s">
        <v>1060</v>
      </c>
      <c r="G338" s="917" t="s">
        <v>1060</v>
      </c>
    </row>
    <row r="339" spans="1:7" s="924" customFormat="1" x14ac:dyDescent="0.25">
      <c r="A339" s="926"/>
      <c r="B339" s="927" t="s">
        <v>1688</v>
      </c>
      <c r="C339" s="928" t="s">
        <v>1689</v>
      </c>
      <c r="D339" s="929" t="s">
        <v>1677</v>
      </c>
      <c r="E339" s="939"/>
      <c r="F339" s="935" t="s">
        <v>1060</v>
      </c>
      <c r="G339" s="932" t="s">
        <v>1060</v>
      </c>
    </row>
    <row r="340" spans="1:7" s="924" customFormat="1" x14ac:dyDescent="0.25">
      <c r="A340" s="926"/>
      <c r="B340" s="927" t="s">
        <v>1690</v>
      </c>
      <c r="C340" s="928" t="s">
        <v>1691</v>
      </c>
      <c r="D340" s="929" t="s">
        <v>1677</v>
      </c>
      <c r="E340" s="939"/>
      <c r="F340" s="935" t="s">
        <v>1060</v>
      </c>
      <c r="G340" s="932" t="s">
        <v>1060</v>
      </c>
    </row>
    <row r="341" spans="1:7" s="924" customFormat="1" x14ac:dyDescent="0.25">
      <c r="A341" s="919" t="s">
        <v>1692</v>
      </c>
      <c r="B341" s="920"/>
      <c r="C341" s="921" t="s">
        <v>1693</v>
      </c>
      <c r="D341" s="922" t="s">
        <v>1060</v>
      </c>
      <c r="E341" s="925"/>
      <c r="F341" s="916" t="s">
        <v>1060</v>
      </c>
      <c r="G341" s="917" t="s">
        <v>1060</v>
      </c>
    </row>
    <row r="342" spans="1:7" s="924" customFormat="1" x14ac:dyDescent="0.25">
      <c r="A342" s="926"/>
      <c r="B342" s="927" t="s">
        <v>1694</v>
      </c>
      <c r="C342" s="928" t="s">
        <v>1695</v>
      </c>
      <c r="D342" s="929" t="s">
        <v>1677</v>
      </c>
      <c r="E342" s="939"/>
      <c r="F342" s="935" t="s">
        <v>1060</v>
      </c>
      <c r="G342" s="932" t="s">
        <v>1060</v>
      </c>
    </row>
    <row r="343" spans="1:7" s="924" customFormat="1" x14ac:dyDescent="0.25">
      <c r="A343" s="926"/>
      <c r="B343" s="927" t="s">
        <v>1696</v>
      </c>
      <c r="C343" s="928" t="s">
        <v>1697</v>
      </c>
      <c r="D343" s="929" t="s">
        <v>1677</v>
      </c>
      <c r="E343" s="939"/>
      <c r="F343" s="935" t="s">
        <v>1060</v>
      </c>
      <c r="G343" s="932" t="s">
        <v>1060</v>
      </c>
    </row>
    <row r="344" spans="1:7" s="924" customFormat="1" x14ac:dyDescent="0.25">
      <c r="A344" s="919" t="s">
        <v>1698</v>
      </c>
      <c r="B344" s="920"/>
      <c r="C344" s="921" t="s">
        <v>1699</v>
      </c>
      <c r="D344" s="922" t="s">
        <v>1060</v>
      </c>
      <c r="E344" s="953" t="s">
        <v>1309</v>
      </c>
      <c r="F344" s="916" t="s">
        <v>1060</v>
      </c>
      <c r="G344" s="917" t="s">
        <v>1060</v>
      </c>
    </row>
    <row r="345" spans="1:7" s="924" customFormat="1" ht="26.4" x14ac:dyDescent="0.25">
      <c r="A345" s="926"/>
      <c r="B345" s="927" t="s">
        <v>1700</v>
      </c>
      <c r="C345" s="928" t="s">
        <v>1701</v>
      </c>
      <c r="D345" s="929" t="s">
        <v>1677</v>
      </c>
      <c r="E345" s="930"/>
      <c r="F345" s="935" t="s">
        <v>1060</v>
      </c>
      <c r="G345" s="932" t="s">
        <v>1060</v>
      </c>
    </row>
    <row r="346" spans="1:7" s="924" customFormat="1" ht="26.4" x14ac:dyDescent="0.25">
      <c r="A346" s="926"/>
      <c r="B346" s="927" t="s">
        <v>1702</v>
      </c>
      <c r="C346" s="928" t="s">
        <v>1703</v>
      </c>
      <c r="D346" s="929" t="s">
        <v>1677</v>
      </c>
      <c r="E346" s="930"/>
      <c r="F346" s="935" t="s">
        <v>1060</v>
      </c>
      <c r="G346" s="932" t="s">
        <v>1060</v>
      </c>
    </row>
    <row r="347" spans="1:7" s="924" customFormat="1" x14ac:dyDescent="0.25">
      <c r="A347" s="919" t="s">
        <v>1704</v>
      </c>
      <c r="B347" s="920"/>
      <c r="C347" s="921" t="s">
        <v>1705</v>
      </c>
      <c r="D347" s="922" t="s">
        <v>1060</v>
      </c>
      <c r="E347" s="953" t="s">
        <v>1309</v>
      </c>
      <c r="F347" s="916" t="s">
        <v>1060</v>
      </c>
      <c r="G347" s="917" t="s">
        <v>1060</v>
      </c>
    </row>
    <row r="348" spans="1:7" s="924" customFormat="1" ht="26.4" x14ac:dyDescent="0.25">
      <c r="A348" s="926"/>
      <c r="B348" s="927" t="s">
        <v>1706</v>
      </c>
      <c r="C348" s="928" t="s">
        <v>1707</v>
      </c>
      <c r="D348" s="929" t="s">
        <v>1677</v>
      </c>
      <c r="E348" s="930"/>
      <c r="F348" s="935" t="s">
        <v>1060</v>
      </c>
      <c r="G348" s="932" t="s">
        <v>1060</v>
      </c>
    </row>
    <row r="349" spans="1:7" s="924" customFormat="1" ht="26.4" x14ac:dyDescent="0.25">
      <c r="A349" s="926"/>
      <c r="B349" s="927" t="s">
        <v>1708</v>
      </c>
      <c r="C349" s="928" t="s">
        <v>1709</v>
      </c>
      <c r="D349" s="929" t="s">
        <v>1677</v>
      </c>
      <c r="E349" s="930"/>
      <c r="F349" s="935" t="s">
        <v>1060</v>
      </c>
      <c r="G349" s="932" t="s">
        <v>1060</v>
      </c>
    </row>
    <row r="350" spans="1:7" s="924" customFormat="1" x14ac:dyDescent="0.25">
      <c r="A350" s="919" t="s">
        <v>1710</v>
      </c>
      <c r="B350" s="920"/>
      <c r="C350" s="921" t="s">
        <v>1098</v>
      </c>
      <c r="D350" s="922" t="s">
        <v>1060</v>
      </c>
      <c r="E350" s="925"/>
      <c r="F350" s="916" t="s">
        <v>1060</v>
      </c>
      <c r="G350" s="917" t="s">
        <v>1060</v>
      </c>
    </row>
    <row r="351" spans="1:7" s="924" customFormat="1" ht="26.4" x14ac:dyDescent="0.25">
      <c r="A351" s="926"/>
      <c r="B351" s="927" t="s">
        <v>1711</v>
      </c>
      <c r="C351" s="928" t="s">
        <v>1712</v>
      </c>
      <c r="D351" s="929" t="s">
        <v>1677</v>
      </c>
      <c r="E351" s="939"/>
      <c r="F351" s="935" t="s">
        <v>1060</v>
      </c>
      <c r="G351" s="932" t="s">
        <v>1060</v>
      </c>
    </row>
    <row r="352" spans="1:7" s="924" customFormat="1" ht="26.4" x14ac:dyDescent="0.25">
      <c r="A352" s="926"/>
      <c r="B352" s="927" t="s">
        <v>1713</v>
      </c>
      <c r="C352" s="928" t="s">
        <v>1714</v>
      </c>
      <c r="D352" s="929" t="s">
        <v>1677</v>
      </c>
      <c r="E352" s="939"/>
      <c r="F352" s="935" t="s">
        <v>1060</v>
      </c>
      <c r="G352" s="932" t="s">
        <v>1060</v>
      </c>
    </row>
    <row r="353" spans="1:7" s="924" customFormat="1" x14ac:dyDescent="0.25">
      <c r="A353" s="919" t="s">
        <v>1715</v>
      </c>
      <c r="B353" s="920"/>
      <c r="C353" s="921" t="s">
        <v>1496</v>
      </c>
      <c r="D353" s="922" t="s">
        <v>1060</v>
      </c>
      <c r="E353" s="925"/>
      <c r="F353" s="916" t="s">
        <v>1060</v>
      </c>
      <c r="G353" s="917" t="s">
        <v>1060</v>
      </c>
    </row>
    <row r="354" spans="1:7" s="924" customFormat="1" x14ac:dyDescent="0.25">
      <c r="A354" s="926"/>
      <c r="B354" s="927" t="s">
        <v>1716</v>
      </c>
      <c r="C354" s="928" t="s">
        <v>1717</v>
      </c>
      <c r="D354" s="929" t="s">
        <v>1677</v>
      </c>
      <c r="E354" s="939"/>
      <c r="F354" s="935" t="s">
        <v>1060</v>
      </c>
      <c r="G354" s="932" t="s">
        <v>1060</v>
      </c>
    </row>
    <row r="355" spans="1:7" s="924" customFormat="1" x14ac:dyDescent="0.25">
      <c r="A355" s="926"/>
      <c r="B355" s="927" t="s">
        <v>1718</v>
      </c>
      <c r="C355" s="928" t="s">
        <v>1719</v>
      </c>
      <c r="D355" s="929" t="s">
        <v>1677</v>
      </c>
      <c r="E355" s="939"/>
      <c r="F355" s="935" t="s">
        <v>1060</v>
      </c>
      <c r="G355" s="932" t="s">
        <v>1060</v>
      </c>
    </row>
    <row r="356" spans="1:7" s="924" customFormat="1" x14ac:dyDescent="0.25">
      <c r="A356" s="919" t="s">
        <v>1720</v>
      </c>
      <c r="B356" s="920"/>
      <c r="C356" s="921" t="s">
        <v>1100</v>
      </c>
      <c r="D356" s="922" t="s">
        <v>1060</v>
      </c>
      <c r="E356" s="925"/>
      <c r="F356" s="916" t="s">
        <v>1060</v>
      </c>
      <c r="G356" s="917" t="s">
        <v>1060</v>
      </c>
    </row>
    <row r="357" spans="1:7" s="924" customFormat="1" x14ac:dyDescent="0.25">
      <c r="A357" s="926"/>
      <c r="B357" s="927" t="s">
        <v>1721</v>
      </c>
      <c r="C357" s="928" t="s">
        <v>1722</v>
      </c>
      <c r="D357" s="929" t="s">
        <v>1677</v>
      </c>
      <c r="E357" s="939"/>
      <c r="F357" s="935" t="s">
        <v>1060</v>
      </c>
      <c r="G357" s="932" t="s">
        <v>1060</v>
      </c>
    </row>
    <row r="358" spans="1:7" s="924" customFormat="1" ht="26.4" x14ac:dyDescent="0.25">
      <c r="A358" s="926"/>
      <c r="B358" s="927" t="s">
        <v>1723</v>
      </c>
      <c r="C358" s="928" t="s">
        <v>1724</v>
      </c>
      <c r="D358" s="929" t="s">
        <v>1677</v>
      </c>
      <c r="E358" s="939"/>
      <c r="F358" s="935" t="s">
        <v>1060</v>
      </c>
      <c r="G358" s="932" t="s">
        <v>1060</v>
      </c>
    </row>
    <row r="359" spans="1:7" s="924" customFormat="1" x14ac:dyDescent="0.25">
      <c r="A359" s="919" t="s">
        <v>1725</v>
      </c>
      <c r="B359" s="920"/>
      <c r="C359" s="921" t="s">
        <v>1726</v>
      </c>
      <c r="D359" s="922" t="s">
        <v>1060</v>
      </c>
      <c r="E359" s="953"/>
      <c r="F359" s="916" t="s">
        <v>1060</v>
      </c>
      <c r="G359" s="917" t="s">
        <v>1060</v>
      </c>
    </row>
    <row r="360" spans="1:7" s="924" customFormat="1" x14ac:dyDescent="0.25">
      <c r="A360" s="969"/>
      <c r="B360" s="927">
        <v>640</v>
      </c>
      <c r="C360" s="928" t="s">
        <v>1727</v>
      </c>
      <c r="D360" s="929" t="s">
        <v>1728</v>
      </c>
      <c r="E360" s="939"/>
      <c r="F360" s="931" t="s">
        <v>1729</v>
      </c>
      <c r="G360" s="932" t="s">
        <v>1060</v>
      </c>
    </row>
    <row r="361" spans="1:7" s="924" customFormat="1" x14ac:dyDescent="0.25">
      <c r="A361" s="926"/>
      <c r="B361" s="927">
        <v>641</v>
      </c>
      <c r="C361" s="928" t="s">
        <v>1730</v>
      </c>
      <c r="D361" s="929" t="s">
        <v>1728</v>
      </c>
      <c r="E361" s="934"/>
      <c r="F361" s="935" t="s">
        <v>1060</v>
      </c>
      <c r="G361" s="932" t="s">
        <v>1060</v>
      </c>
    </row>
    <row r="362" spans="1:7" s="924" customFormat="1" x14ac:dyDescent="0.25">
      <c r="A362" s="926"/>
      <c r="B362" s="927">
        <v>642</v>
      </c>
      <c r="C362" s="928" t="s">
        <v>1731</v>
      </c>
      <c r="D362" s="929" t="s">
        <v>1728</v>
      </c>
      <c r="E362" s="930" t="s">
        <v>1309</v>
      </c>
      <c r="F362" s="931" t="s">
        <v>1729</v>
      </c>
      <c r="G362" s="932" t="s">
        <v>1060</v>
      </c>
    </row>
    <row r="363" spans="1:7" s="924" customFormat="1" x14ac:dyDescent="0.25">
      <c r="A363" s="926"/>
      <c r="B363" s="927" t="s">
        <v>1732</v>
      </c>
      <c r="C363" s="933" t="s">
        <v>1733</v>
      </c>
      <c r="D363" s="929" t="s">
        <v>1728</v>
      </c>
      <c r="E363" s="939"/>
      <c r="F363" s="931" t="s">
        <v>1729</v>
      </c>
      <c r="G363" s="932" t="s">
        <v>1060</v>
      </c>
    </row>
    <row r="364" spans="1:7" s="924" customFormat="1" x14ac:dyDescent="0.25">
      <c r="A364" s="919" t="s">
        <v>211</v>
      </c>
      <c r="B364" s="920"/>
      <c r="C364" s="940" t="s">
        <v>1734</v>
      </c>
      <c r="D364" s="922" t="s">
        <v>1060</v>
      </c>
      <c r="E364" s="972"/>
      <c r="F364" s="916" t="s">
        <v>1060</v>
      </c>
      <c r="G364" s="917" t="s">
        <v>1060</v>
      </c>
    </row>
    <row r="365" spans="1:7" s="924" customFormat="1" x14ac:dyDescent="0.25">
      <c r="A365" s="926"/>
      <c r="B365" s="927" t="s">
        <v>1735</v>
      </c>
      <c r="C365" s="928" t="s">
        <v>1736</v>
      </c>
      <c r="D365" s="929" t="s">
        <v>1737</v>
      </c>
      <c r="E365" s="934"/>
      <c r="F365" s="931" t="s">
        <v>1738</v>
      </c>
      <c r="G365" s="932" t="s">
        <v>1060</v>
      </c>
    </row>
    <row r="366" spans="1:7" s="924" customFormat="1" x14ac:dyDescent="0.25">
      <c r="A366" s="926"/>
      <c r="B366" s="938" t="s">
        <v>1739</v>
      </c>
      <c r="C366" s="933" t="s">
        <v>1740</v>
      </c>
      <c r="D366" s="929" t="s">
        <v>1737</v>
      </c>
      <c r="E366" s="934"/>
      <c r="F366" s="931" t="s">
        <v>1738</v>
      </c>
      <c r="G366" s="932" t="s">
        <v>1060</v>
      </c>
    </row>
    <row r="367" spans="1:7" s="924" customFormat="1" x14ac:dyDescent="0.25">
      <c r="A367" s="963" t="s">
        <v>213</v>
      </c>
      <c r="B367" s="920"/>
      <c r="C367" s="921" t="s">
        <v>1741</v>
      </c>
      <c r="D367" s="922" t="s">
        <v>1060</v>
      </c>
      <c r="E367" s="953" t="s">
        <v>1742</v>
      </c>
      <c r="F367" s="916" t="s">
        <v>1060</v>
      </c>
      <c r="G367" s="917" t="s">
        <v>1060</v>
      </c>
    </row>
    <row r="368" spans="1:7" s="924" customFormat="1" x14ac:dyDescent="0.25">
      <c r="A368" s="926"/>
      <c r="B368" s="938" t="s">
        <v>1743</v>
      </c>
      <c r="C368" s="933" t="s">
        <v>265</v>
      </c>
      <c r="D368" s="929" t="s">
        <v>1744</v>
      </c>
      <c r="E368" s="930"/>
      <c r="F368" s="931" t="s">
        <v>1745</v>
      </c>
      <c r="G368" s="932" t="s">
        <v>1060</v>
      </c>
    </row>
    <row r="369" spans="1:7" s="924" customFormat="1" x14ac:dyDescent="0.25">
      <c r="A369" s="926"/>
      <c r="B369" s="938" t="s">
        <v>1746</v>
      </c>
      <c r="C369" s="933" t="s">
        <v>1747</v>
      </c>
      <c r="D369" s="929" t="s">
        <v>1744</v>
      </c>
      <c r="E369" s="930"/>
      <c r="F369" s="931" t="s">
        <v>1745</v>
      </c>
      <c r="G369" s="932" t="s">
        <v>1060</v>
      </c>
    </row>
    <row r="370" spans="1:7" s="924" customFormat="1" x14ac:dyDescent="0.25">
      <c r="A370" s="926"/>
      <c r="B370" s="938" t="s">
        <v>1748</v>
      </c>
      <c r="C370" s="933" t="s">
        <v>1749</v>
      </c>
      <c r="D370" s="929" t="s">
        <v>1744</v>
      </c>
      <c r="E370" s="930"/>
      <c r="F370" s="931" t="s">
        <v>1745</v>
      </c>
      <c r="G370" s="932" t="s">
        <v>1060</v>
      </c>
    </row>
    <row r="371" spans="1:7" s="924" customFormat="1" x14ac:dyDescent="0.25">
      <c r="A371" s="919" t="s">
        <v>219</v>
      </c>
      <c r="B371" s="920"/>
      <c r="C371" s="921" t="s">
        <v>1750</v>
      </c>
      <c r="D371" s="922" t="s">
        <v>1060</v>
      </c>
      <c r="E371" s="925"/>
      <c r="F371" s="916" t="s">
        <v>1060</v>
      </c>
      <c r="G371" s="917" t="s">
        <v>1060</v>
      </c>
    </row>
    <row r="372" spans="1:7" s="924" customFormat="1" x14ac:dyDescent="0.25">
      <c r="A372" s="919" t="s">
        <v>1751</v>
      </c>
      <c r="B372" s="920"/>
      <c r="C372" s="921" t="s">
        <v>1752</v>
      </c>
      <c r="D372" s="922" t="s">
        <v>1060</v>
      </c>
      <c r="E372" s="925"/>
      <c r="F372" s="916" t="s">
        <v>1060</v>
      </c>
      <c r="G372" s="917" t="s">
        <v>1060</v>
      </c>
    </row>
    <row r="373" spans="1:7" s="924" customFormat="1" x14ac:dyDescent="0.25">
      <c r="A373" s="926"/>
      <c r="B373" s="927" t="s">
        <v>328</v>
      </c>
      <c r="C373" s="928" t="s">
        <v>1753</v>
      </c>
      <c r="D373" s="929" t="s">
        <v>1754</v>
      </c>
      <c r="E373" s="939"/>
      <c r="F373" s="931" t="s">
        <v>1755</v>
      </c>
      <c r="G373" s="932" t="s">
        <v>1060</v>
      </c>
    </row>
    <row r="374" spans="1:7" s="924" customFormat="1" x14ac:dyDescent="0.25">
      <c r="A374" s="926"/>
      <c r="B374" s="927" t="s">
        <v>1756</v>
      </c>
      <c r="C374" s="928" t="s">
        <v>1757</v>
      </c>
      <c r="D374" s="929" t="s">
        <v>1754</v>
      </c>
      <c r="E374" s="930" t="s">
        <v>1758</v>
      </c>
      <c r="F374" s="935" t="s">
        <v>1060</v>
      </c>
      <c r="G374" s="932" t="s">
        <v>1060</v>
      </c>
    </row>
    <row r="375" spans="1:7" s="924" customFormat="1" x14ac:dyDescent="0.25">
      <c r="A375" s="926"/>
      <c r="B375" s="927" t="s">
        <v>1759</v>
      </c>
      <c r="C375" s="928" t="s">
        <v>1760</v>
      </c>
      <c r="D375" s="929" t="s">
        <v>1754</v>
      </c>
      <c r="E375" s="939"/>
      <c r="F375" s="931" t="s">
        <v>1761</v>
      </c>
      <c r="G375" s="932" t="s">
        <v>1060</v>
      </c>
    </row>
    <row r="376" spans="1:7" s="924" customFormat="1" x14ac:dyDescent="0.25">
      <c r="A376" s="926"/>
      <c r="B376" s="927" t="s">
        <v>1762</v>
      </c>
      <c r="C376" s="928" t="s">
        <v>1763</v>
      </c>
      <c r="D376" s="929" t="s">
        <v>1754</v>
      </c>
      <c r="E376" s="939"/>
      <c r="F376" s="935" t="s">
        <v>1060</v>
      </c>
      <c r="G376" s="932" t="s">
        <v>1060</v>
      </c>
    </row>
    <row r="377" spans="1:7" s="924" customFormat="1" x14ac:dyDescent="0.25">
      <c r="A377" s="919" t="s">
        <v>1764</v>
      </c>
      <c r="B377" s="920"/>
      <c r="C377" s="921" t="s">
        <v>1765</v>
      </c>
      <c r="D377" s="922" t="s">
        <v>1060</v>
      </c>
      <c r="E377" s="953" t="s">
        <v>1766</v>
      </c>
      <c r="F377" s="916" t="s">
        <v>1060</v>
      </c>
      <c r="G377" s="917" t="s">
        <v>1060</v>
      </c>
    </row>
    <row r="378" spans="1:7" s="924" customFormat="1" x14ac:dyDescent="0.25">
      <c r="A378" s="926"/>
      <c r="B378" s="927" t="s">
        <v>1767</v>
      </c>
      <c r="C378" s="928" t="s">
        <v>1768</v>
      </c>
      <c r="D378" s="929" t="s">
        <v>1754</v>
      </c>
      <c r="E378" s="930"/>
      <c r="F378" s="935" t="s">
        <v>1060</v>
      </c>
      <c r="G378" s="932" t="s">
        <v>1060</v>
      </c>
    </row>
    <row r="379" spans="1:7" s="924" customFormat="1" x14ac:dyDescent="0.25">
      <c r="A379" s="926"/>
      <c r="B379" s="927" t="s">
        <v>1769</v>
      </c>
      <c r="C379" s="928" t="s">
        <v>1770</v>
      </c>
      <c r="D379" s="929" t="s">
        <v>1754</v>
      </c>
      <c r="E379" s="930"/>
      <c r="F379" s="935" t="s">
        <v>1060</v>
      </c>
      <c r="G379" s="932" t="s">
        <v>1060</v>
      </c>
    </row>
    <row r="380" spans="1:7" s="924" customFormat="1" x14ac:dyDescent="0.25">
      <c r="A380" s="926"/>
      <c r="B380" s="927">
        <v>652</v>
      </c>
      <c r="C380" s="928" t="s">
        <v>1771</v>
      </c>
      <c r="D380" s="929" t="s">
        <v>1754</v>
      </c>
      <c r="E380" s="930" t="s">
        <v>1766</v>
      </c>
      <c r="F380" s="931" t="s">
        <v>1761</v>
      </c>
      <c r="G380" s="932" t="s">
        <v>1060</v>
      </c>
    </row>
    <row r="381" spans="1:7" s="924" customFormat="1" x14ac:dyDescent="0.25">
      <c r="A381" s="926"/>
      <c r="B381" s="927">
        <v>653</v>
      </c>
      <c r="C381" s="928" t="s">
        <v>1772</v>
      </c>
      <c r="D381" s="929" t="s">
        <v>1754</v>
      </c>
      <c r="E381" s="939"/>
      <c r="F381" s="931" t="s">
        <v>1761</v>
      </c>
      <c r="G381" s="932" t="s">
        <v>1060</v>
      </c>
    </row>
    <row r="382" spans="1:7" s="924" customFormat="1" x14ac:dyDescent="0.25">
      <c r="A382" s="926"/>
      <c r="B382" s="927">
        <v>654</v>
      </c>
      <c r="C382" s="928" t="s">
        <v>1773</v>
      </c>
      <c r="D382" s="929" t="s">
        <v>1754</v>
      </c>
      <c r="E382" s="930" t="s">
        <v>1774</v>
      </c>
      <c r="F382" s="931" t="s">
        <v>1761</v>
      </c>
      <c r="G382" s="932" t="s">
        <v>1060</v>
      </c>
    </row>
    <row r="383" spans="1:7" s="924" customFormat="1" x14ac:dyDescent="0.25">
      <c r="A383" s="926"/>
      <c r="B383" s="927">
        <v>655</v>
      </c>
      <c r="C383" s="928" t="s">
        <v>1775</v>
      </c>
      <c r="D383" s="929" t="s">
        <v>1754</v>
      </c>
      <c r="E383" s="930" t="s">
        <v>1774</v>
      </c>
      <c r="F383" s="935" t="s">
        <v>1060</v>
      </c>
      <c r="G383" s="932" t="s">
        <v>1060</v>
      </c>
    </row>
    <row r="384" spans="1:7" s="924" customFormat="1" x14ac:dyDescent="0.25">
      <c r="A384" s="919" t="s">
        <v>1776</v>
      </c>
      <c r="B384" s="920"/>
      <c r="C384" s="921" t="s">
        <v>1777</v>
      </c>
      <c r="D384" s="922" t="s">
        <v>1060</v>
      </c>
      <c r="E384" s="925"/>
      <c r="F384" s="916" t="s">
        <v>1060</v>
      </c>
      <c r="G384" s="917" t="s">
        <v>1060</v>
      </c>
    </row>
    <row r="385" spans="1:7" s="924" customFormat="1" x14ac:dyDescent="0.25">
      <c r="A385" s="926"/>
      <c r="B385" s="927" t="s">
        <v>1778</v>
      </c>
      <c r="C385" s="928" t="s">
        <v>1779</v>
      </c>
      <c r="D385" s="929" t="s">
        <v>1754</v>
      </c>
      <c r="E385" s="939"/>
      <c r="F385" s="935" t="s">
        <v>1060</v>
      </c>
      <c r="G385" s="932" t="s">
        <v>1060</v>
      </c>
    </row>
    <row r="386" spans="1:7" s="924" customFormat="1" x14ac:dyDescent="0.25">
      <c r="A386" s="926"/>
      <c r="B386" s="927" t="s">
        <v>1780</v>
      </c>
      <c r="C386" s="928" t="s">
        <v>1781</v>
      </c>
      <c r="D386" s="929" t="s">
        <v>1754</v>
      </c>
      <c r="E386" s="939"/>
      <c r="F386" s="935" t="s">
        <v>1060</v>
      </c>
      <c r="G386" s="932" t="s">
        <v>1060</v>
      </c>
    </row>
    <row r="387" spans="1:7" s="924" customFormat="1" x14ac:dyDescent="0.25">
      <c r="A387" s="926"/>
      <c r="B387" s="927" t="s">
        <v>1782</v>
      </c>
      <c r="C387" s="933" t="s">
        <v>1783</v>
      </c>
      <c r="D387" s="929" t="s">
        <v>1754</v>
      </c>
      <c r="E387" s="939"/>
      <c r="F387" s="931" t="s">
        <v>1761</v>
      </c>
      <c r="G387" s="932" t="s">
        <v>1060</v>
      </c>
    </row>
    <row r="388" spans="1:7" s="924" customFormat="1" x14ac:dyDescent="0.25">
      <c r="A388" s="926"/>
      <c r="B388" s="927">
        <v>663</v>
      </c>
      <c r="C388" s="933" t="s">
        <v>1784</v>
      </c>
      <c r="D388" s="929" t="s">
        <v>1785</v>
      </c>
      <c r="E388" s="939"/>
      <c r="F388" s="935" t="s">
        <v>1060</v>
      </c>
      <c r="G388" s="932" t="s">
        <v>1060</v>
      </c>
    </row>
    <row r="389" spans="1:7" s="924" customFormat="1" x14ac:dyDescent="0.25">
      <c r="A389" s="926"/>
      <c r="B389" s="927">
        <v>664</v>
      </c>
      <c r="C389" s="928" t="s">
        <v>1786</v>
      </c>
      <c r="D389" s="929" t="s">
        <v>1787</v>
      </c>
      <c r="E389" s="939"/>
      <c r="F389" s="931" t="s">
        <v>1788</v>
      </c>
      <c r="G389" s="932" t="s">
        <v>1060</v>
      </c>
    </row>
    <row r="390" spans="1:7" s="924" customFormat="1" x14ac:dyDescent="0.25">
      <c r="A390" s="919" t="s">
        <v>1789</v>
      </c>
      <c r="B390" s="920"/>
      <c r="C390" s="921" t="s">
        <v>1790</v>
      </c>
      <c r="D390" s="922" t="s">
        <v>1060</v>
      </c>
      <c r="E390" s="925"/>
      <c r="F390" s="916" t="s">
        <v>1060</v>
      </c>
      <c r="G390" s="917" t="s">
        <v>1060</v>
      </c>
    </row>
    <row r="391" spans="1:7" s="924" customFormat="1" x14ac:dyDescent="0.25">
      <c r="A391" s="926"/>
      <c r="B391" s="927" t="s">
        <v>1791</v>
      </c>
      <c r="C391" s="928" t="s">
        <v>1792</v>
      </c>
      <c r="D391" s="929" t="s">
        <v>1793</v>
      </c>
      <c r="E391" s="939"/>
      <c r="F391" s="935" t="s">
        <v>1060</v>
      </c>
      <c r="G391" s="932" t="s">
        <v>1060</v>
      </c>
    </row>
    <row r="392" spans="1:7" s="924" customFormat="1" x14ac:dyDescent="0.25">
      <c r="A392" s="926"/>
      <c r="B392" s="938" t="s">
        <v>255</v>
      </c>
      <c r="C392" s="928" t="s">
        <v>1794</v>
      </c>
      <c r="D392" s="929" t="s">
        <v>1795</v>
      </c>
      <c r="E392" s="930" t="s">
        <v>1796</v>
      </c>
      <c r="F392" s="931" t="s">
        <v>1797</v>
      </c>
      <c r="G392" s="932" t="s">
        <v>1060</v>
      </c>
    </row>
    <row r="393" spans="1:7" s="924" customFormat="1" ht="26.4" x14ac:dyDescent="0.25">
      <c r="A393" s="926"/>
      <c r="B393" s="938" t="s">
        <v>1798</v>
      </c>
      <c r="C393" s="933" t="s">
        <v>1799</v>
      </c>
      <c r="D393" s="968" t="s">
        <v>1060</v>
      </c>
      <c r="E393" s="930" t="s">
        <v>1800</v>
      </c>
      <c r="F393" s="935" t="s">
        <v>1060</v>
      </c>
      <c r="G393" s="932" t="s">
        <v>1060</v>
      </c>
    </row>
    <row r="394" spans="1:7" s="924" customFormat="1" x14ac:dyDescent="0.25">
      <c r="A394" s="926"/>
      <c r="B394" s="956"/>
      <c r="C394" s="957"/>
      <c r="D394" s="958"/>
      <c r="E394" s="959"/>
      <c r="F394" s="960" t="s">
        <v>0</v>
      </c>
      <c r="G394" s="961" t="s">
        <v>0</v>
      </c>
    </row>
    <row r="395" spans="1:7" s="962" customFormat="1" x14ac:dyDescent="0.25">
      <c r="A395" s="911">
        <v>7</v>
      </c>
      <c r="B395" s="912"/>
      <c r="C395" s="913" t="s">
        <v>1801</v>
      </c>
      <c r="D395" s="914" t="s">
        <v>1060</v>
      </c>
      <c r="E395" s="967"/>
      <c r="F395" s="916" t="s">
        <v>1060</v>
      </c>
      <c r="G395" s="917" t="s">
        <v>1060</v>
      </c>
    </row>
    <row r="396" spans="1:7" s="924" customFormat="1" x14ac:dyDescent="0.25">
      <c r="A396" s="919" t="s">
        <v>1802</v>
      </c>
      <c r="B396" s="920"/>
      <c r="C396" s="921" t="s">
        <v>1803</v>
      </c>
      <c r="D396" s="922" t="s">
        <v>1060</v>
      </c>
      <c r="E396" s="925"/>
      <c r="F396" s="916" t="s">
        <v>1060</v>
      </c>
      <c r="G396" s="917" t="s">
        <v>1060</v>
      </c>
    </row>
    <row r="397" spans="1:7" s="924" customFormat="1" x14ac:dyDescent="0.25">
      <c r="A397" s="926"/>
      <c r="B397" s="938" t="s">
        <v>1804</v>
      </c>
      <c r="C397" s="928" t="s">
        <v>1805</v>
      </c>
      <c r="D397" s="929" t="s">
        <v>1806</v>
      </c>
      <c r="E397" s="939"/>
      <c r="F397" s="935" t="s">
        <v>1060</v>
      </c>
      <c r="G397" s="936" t="s">
        <v>1807</v>
      </c>
    </row>
    <row r="398" spans="1:7" s="924" customFormat="1" x14ac:dyDescent="0.25">
      <c r="A398" s="926"/>
      <c r="B398" s="938" t="s">
        <v>1808</v>
      </c>
      <c r="C398" s="933" t="s">
        <v>1747</v>
      </c>
      <c r="D398" s="929" t="s">
        <v>1806</v>
      </c>
      <c r="E398" s="939"/>
      <c r="F398" s="935" t="s">
        <v>1060</v>
      </c>
      <c r="G398" s="936" t="s">
        <v>1807</v>
      </c>
    </row>
    <row r="399" spans="1:7" s="924" customFormat="1" x14ac:dyDescent="0.25">
      <c r="A399" s="926"/>
      <c r="B399" s="927">
        <v>708</v>
      </c>
      <c r="C399" s="928" t="s">
        <v>1809</v>
      </c>
      <c r="D399" s="929" t="s">
        <v>1806</v>
      </c>
      <c r="E399" s="930" t="s">
        <v>1810</v>
      </c>
      <c r="F399" s="935" t="s">
        <v>1060</v>
      </c>
      <c r="G399" s="936" t="s">
        <v>1807</v>
      </c>
    </row>
    <row r="400" spans="1:7" s="924" customFormat="1" x14ac:dyDescent="0.25">
      <c r="A400" s="963" t="s">
        <v>1811</v>
      </c>
      <c r="B400" s="920"/>
      <c r="C400" s="921" t="s">
        <v>1614</v>
      </c>
      <c r="D400" s="922" t="s">
        <v>1060</v>
      </c>
      <c r="E400" s="953"/>
      <c r="F400" s="916" t="s">
        <v>1060</v>
      </c>
      <c r="G400" s="917" t="s">
        <v>1060</v>
      </c>
    </row>
    <row r="401" spans="1:7" s="924" customFormat="1" x14ac:dyDescent="0.25">
      <c r="A401" s="926"/>
      <c r="B401" s="938" t="s">
        <v>1812</v>
      </c>
      <c r="C401" s="933" t="s">
        <v>1616</v>
      </c>
      <c r="D401" s="968" t="s">
        <v>1060</v>
      </c>
      <c r="E401" s="930"/>
      <c r="F401" s="935" t="s">
        <v>1060</v>
      </c>
      <c r="G401" s="932" t="s">
        <v>1060</v>
      </c>
    </row>
    <row r="402" spans="1:7" s="924" customFormat="1" x14ac:dyDescent="0.25">
      <c r="A402" s="926"/>
      <c r="B402" s="938" t="s">
        <v>1813</v>
      </c>
      <c r="C402" s="933" t="s">
        <v>1619</v>
      </c>
      <c r="D402" s="968" t="s">
        <v>1060</v>
      </c>
      <c r="E402" s="930"/>
      <c r="F402" s="935" t="s">
        <v>1060</v>
      </c>
      <c r="G402" s="932" t="s">
        <v>1060</v>
      </c>
    </row>
    <row r="403" spans="1:7" s="924" customFormat="1" x14ac:dyDescent="0.25">
      <c r="A403" s="926"/>
      <c r="B403" s="927">
        <v>712</v>
      </c>
      <c r="C403" s="928" t="s">
        <v>1814</v>
      </c>
      <c r="D403" s="929" t="s">
        <v>1806</v>
      </c>
      <c r="E403" s="939"/>
      <c r="F403" s="935" t="s">
        <v>1060</v>
      </c>
      <c r="G403" s="932" t="s">
        <v>1060</v>
      </c>
    </row>
    <row r="404" spans="1:7" s="924" customFormat="1" x14ac:dyDescent="0.25">
      <c r="A404" s="926"/>
      <c r="B404" s="927">
        <v>713</v>
      </c>
      <c r="C404" s="928" t="s">
        <v>1815</v>
      </c>
      <c r="D404" s="929" t="s">
        <v>1806</v>
      </c>
      <c r="E404" s="939"/>
      <c r="F404" s="935" t="s">
        <v>1060</v>
      </c>
      <c r="G404" s="932" t="s">
        <v>1060</v>
      </c>
    </row>
    <row r="405" spans="1:7" s="924" customFormat="1" x14ac:dyDescent="0.25">
      <c r="A405" s="926"/>
      <c r="B405" s="927">
        <v>715</v>
      </c>
      <c r="C405" s="928" t="s">
        <v>1816</v>
      </c>
      <c r="D405" s="929" t="s">
        <v>1806</v>
      </c>
      <c r="E405" s="939"/>
      <c r="F405" s="935" t="s">
        <v>1060</v>
      </c>
      <c r="G405" s="932" t="s">
        <v>1060</v>
      </c>
    </row>
    <row r="406" spans="1:7" s="924" customFormat="1" x14ac:dyDescent="0.25">
      <c r="A406" s="919" t="s">
        <v>1817</v>
      </c>
      <c r="B406" s="920"/>
      <c r="C406" s="921" t="s">
        <v>1818</v>
      </c>
      <c r="D406" s="922" t="s">
        <v>1060</v>
      </c>
      <c r="E406" s="925"/>
      <c r="F406" s="916" t="s">
        <v>1060</v>
      </c>
      <c r="G406" s="917" t="s">
        <v>1060</v>
      </c>
    </row>
    <row r="407" spans="1:7" s="924" customFormat="1" x14ac:dyDescent="0.25">
      <c r="A407" s="926"/>
      <c r="B407" s="927" t="s">
        <v>1819</v>
      </c>
      <c r="C407" s="928" t="s">
        <v>1820</v>
      </c>
      <c r="D407" s="929" t="s">
        <v>1806</v>
      </c>
      <c r="E407" s="939"/>
      <c r="F407" s="935" t="s">
        <v>1060</v>
      </c>
      <c r="G407" s="932" t="s">
        <v>1060</v>
      </c>
    </row>
    <row r="408" spans="1:7" s="924" customFormat="1" x14ac:dyDescent="0.25">
      <c r="A408" s="926"/>
      <c r="B408" s="927" t="s">
        <v>1821</v>
      </c>
      <c r="C408" s="928" t="s">
        <v>1822</v>
      </c>
      <c r="D408" s="929" t="s">
        <v>1806</v>
      </c>
      <c r="E408" s="939"/>
      <c r="F408" s="935" t="s">
        <v>1060</v>
      </c>
      <c r="G408" s="932" t="s">
        <v>1060</v>
      </c>
    </row>
    <row r="409" spans="1:7" s="924" customFormat="1" x14ac:dyDescent="0.25">
      <c r="A409" s="926"/>
      <c r="B409" s="927" t="s">
        <v>1823</v>
      </c>
      <c r="C409" s="928" t="s">
        <v>1824</v>
      </c>
      <c r="D409" s="929" t="s">
        <v>1806</v>
      </c>
      <c r="E409" s="939"/>
      <c r="F409" s="935" t="s">
        <v>1060</v>
      </c>
      <c r="G409" s="932" t="s">
        <v>1060</v>
      </c>
    </row>
    <row r="410" spans="1:7" s="924" customFormat="1" x14ac:dyDescent="0.25">
      <c r="A410" s="919" t="s">
        <v>232</v>
      </c>
      <c r="B410" s="920"/>
      <c r="C410" s="921" t="s">
        <v>1825</v>
      </c>
      <c r="D410" s="922" t="s">
        <v>1060</v>
      </c>
      <c r="E410" s="953"/>
      <c r="F410" s="916" t="s">
        <v>1060</v>
      </c>
      <c r="G410" s="917" t="s">
        <v>1060</v>
      </c>
    </row>
    <row r="411" spans="1:7" s="924" customFormat="1" x14ac:dyDescent="0.25">
      <c r="A411" s="919" t="s">
        <v>1826</v>
      </c>
      <c r="B411" s="920"/>
      <c r="C411" s="921" t="s">
        <v>1827</v>
      </c>
      <c r="D411" s="922" t="s">
        <v>1060</v>
      </c>
      <c r="E411" s="953"/>
      <c r="F411" s="916" t="s">
        <v>1060</v>
      </c>
      <c r="G411" s="917" t="s">
        <v>1060</v>
      </c>
    </row>
    <row r="412" spans="1:7" s="924" customFormat="1" x14ac:dyDescent="0.25">
      <c r="A412" s="926"/>
      <c r="B412" s="927" t="s">
        <v>344</v>
      </c>
      <c r="C412" s="928" t="s">
        <v>1828</v>
      </c>
      <c r="D412" s="929" t="s">
        <v>1829</v>
      </c>
      <c r="E412" s="930"/>
      <c r="F412" s="935" t="s">
        <v>1060</v>
      </c>
      <c r="G412" s="936" t="s">
        <v>1830</v>
      </c>
    </row>
    <row r="413" spans="1:7" s="924" customFormat="1" x14ac:dyDescent="0.25">
      <c r="A413" s="926"/>
      <c r="B413" s="927" t="s">
        <v>346</v>
      </c>
      <c r="C413" s="928" t="s">
        <v>1831</v>
      </c>
      <c r="D413" s="929" t="s">
        <v>1829</v>
      </c>
      <c r="E413" s="930"/>
      <c r="F413" s="935" t="s">
        <v>1060</v>
      </c>
      <c r="G413" s="936" t="s">
        <v>1830</v>
      </c>
    </row>
    <row r="414" spans="1:7" s="924" customFormat="1" x14ac:dyDescent="0.25">
      <c r="A414" s="926"/>
      <c r="B414" s="927" t="s">
        <v>1832</v>
      </c>
      <c r="C414" s="928" t="s">
        <v>1833</v>
      </c>
      <c r="D414" s="929" t="s">
        <v>1829</v>
      </c>
      <c r="E414" s="930"/>
      <c r="F414" s="935" t="s">
        <v>1060</v>
      </c>
      <c r="G414" s="936" t="s">
        <v>1830</v>
      </c>
    </row>
    <row r="415" spans="1:7" s="924" customFormat="1" x14ac:dyDescent="0.25">
      <c r="A415" s="926"/>
      <c r="B415" s="927" t="s">
        <v>1834</v>
      </c>
      <c r="C415" s="928" t="s">
        <v>1835</v>
      </c>
      <c r="D415" s="929" t="s">
        <v>1829</v>
      </c>
      <c r="E415" s="930"/>
      <c r="F415" s="935" t="s">
        <v>1060</v>
      </c>
      <c r="G415" s="936" t="s">
        <v>1830</v>
      </c>
    </row>
    <row r="416" spans="1:7" s="924" customFormat="1" x14ac:dyDescent="0.25">
      <c r="A416" s="926"/>
      <c r="B416" s="927" t="s">
        <v>1836</v>
      </c>
      <c r="C416" s="933" t="s">
        <v>1837</v>
      </c>
      <c r="D416" s="929" t="s">
        <v>1829</v>
      </c>
      <c r="E416" s="930"/>
      <c r="F416" s="935" t="s">
        <v>1060</v>
      </c>
      <c r="G416" s="936" t="s">
        <v>1830</v>
      </c>
    </row>
    <row r="417" spans="1:7" s="924" customFormat="1" x14ac:dyDescent="0.25">
      <c r="A417" s="926"/>
      <c r="B417" s="927" t="s">
        <v>1838</v>
      </c>
      <c r="C417" s="928" t="s">
        <v>1839</v>
      </c>
      <c r="D417" s="929" t="s">
        <v>1829</v>
      </c>
      <c r="E417" s="930"/>
      <c r="F417" s="935" t="s">
        <v>1060</v>
      </c>
      <c r="G417" s="936" t="s">
        <v>1830</v>
      </c>
    </row>
    <row r="418" spans="1:7" s="924" customFormat="1" x14ac:dyDescent="0.25">
      <c r="A418" s="926"/>
      <c r="B418" s="927" t="s">
        <v>1840</v>
      </c>
      <c r="C418" s="928" t="s">
        <v>1841</v>
      </c>
      <c r="D418" s="929" t="s">
        <v>1829</v>
      </c>
      <c r="E418" s="930"/>
      <c r="F418" s="935" t="s">
        <v>1060</v>
      </c>
      <c r="G418" s="936" t="s">
        <v>1830</v>
      </c>
    </row>
    <row r="419" spans="1:7" s="924" customFormat="1" x14ac:dyDescent="0.25">
      <c r="A419" s="919" t="s">
        <v>1842</v>
      </c>
      <c r="B419" s="920"/>
      <c r="C419" s="921" t="s">
        <v>1843</v>
      </c>
      <c r="D419" s="922" t="s">
        <v>1060</v>
      </c>
      <c r="E419" s="953"/>
      <c r="F419" s="916" t="s">
        <v>1060</v>
      </c>
      <c r="G419" s="917" t="s">
        <v>1060</v>
      </c>
    </row>
    <row r="420" spans="1:7" s="924" customFormat="1" x14ac:dyDescent="0.25">
      <c r="A420" s="926"/>
      <c r="B420" s="927" t="s">
        <v>1844</v>
      </c>
      <c r="C420" s="928" t="s">
        <v>1845</v>
      </c>
      <c r="D420" s="929" t="s">
        <v>1829</v>
      </c>
      <c r="E420" s="930"/>
      <c r="F420" s="935" t="s">
        <v>1060</v>
      </c>
      <c r="G420" s="936" t="s">
        <v>1846</v>
      </c>
    </row>
    <row r="421" spans="1:7" s="924" customFormat="1" x14ac:dyDescent="0.25">
      <c r="A421" s="926"/>
      <c r="B421" s="927" t="s">
        <v>1847</v>
      </c>
      <c r="C421" s="928" t="s">
        <v>1848</v>
      </c>
      <c r="D421" s="929" t="s">
        <v>1829</v>
      </c>
      <c r="E421" s="930"/>
      <c r="F421" s="935" t="s">
        <v>1060</v>
      </c>
      <c r="G421" s="936" t="s">
        <v>1846</v>
      </c>
    </row>
    <row r="422" spans="1:7" s="924" customFormat="1" x14ac:dyDescent="0.25">
      <c r="A422" s="926"/>
      <c r="B422" s="927" t="s">
        <v>1849</v>
      </c>
      <c r="C422" s="928" t="s">
        <v>1850</v>
      </c>
      <c r="D422" s="929" t="s">
        <v>1829</v>
      </c>
      <c r="E422" s="930"/>
      <c r="F422" s="935" t="s">
        <v>1060</v>
      </c>
      <c r="G422" s="936" t="s">
        <v>1846</v>
      </c>
    </row>
    <row r="423" spans="1:7" s="924" customFormat="1" x14ac:dyDescent="0.25">
      <c r="A423" s="926"/>
      <c r="B423" s="927" t="s">
        <v>1851</v>
      </c>
      <c r="C423" s="928" t="s">
        <v>1852</v>
      </c>
      <c r="D423" s="929" t="s">
        <v>1829</v>
      </c>
      <c r="E423" s="930"/>
      <c r="F423" s="935" t="s">
        <v>1060</v>
      </c>
      <c r="G423" s="936" t="s">
        <v>1846</v>
      </c>
    </row>
    <row r="424" spans="1:7" s="924" customFormat="1" x14ac:dyDescent="0.25">
      <c r="A424" s="926"/>
      <c r="B424" s="927" t="s">
        <v>1853</v>
      </c>
      <c r="C424" s="928" t="s">
        <v>1854</v>
      </c>
      <c r="D424" s="929" t="s">
        <v>1829</v>
      </c>
      <c r="E424" s="930"/>
      <c r="F424" s="935" t="s">
        <v>1060</v>
      </c>
      <c r="G424" s="936" t="s">
        <v>1846</v>
      </c>
    </row>
    <row r="425" spans="1:7" s="924" customFormat="1" x14ac:dyDescent="0.25">
      <c r="A425" s="926"/>
      <c r="B425" s="927" t="s">
        <v>1855</v>
      </c>
      <c r="C425" s="933" t="s">
        <v>1856</v>
      </c>
      <c r="D425" s="929" t="s">
        <v>1829</v>
      </c>
      <c r="E425" s="930"/>
      <c r="F425" s="935" t="s">
        <v>1060</v>
      </c>
      <c r="G425" s="936" t="s">
        <v>1846</v>
      </c>
    </row>
    <row r="426" spans="1:7" s="924" customFormat="1" x14ac:dyDescent="0.25">
      <c r="A426" s="926"/>
      <c r="B426" s="927" t="s">
        <v>1857</v>
      </c>
      <c r="C426" s="933" t="s">
        <v>1858</v>
      </c>
      <c r="D426" s="929" t="s">
        <v>1829</v>
      </c>
      <c r="E426" s="930"/>
      <c r="F426" s="935" t="s">
        <v>1060</v>
      </c>
      <c r="G426" s="936" t="s">
        <v>1846</v>
      </c>
    </row>
    <row r="427" spans="1:7" s="924" customFormat="1" x14ac:dyDescent="0.25">
      <c r="A427" s="926"/>
      <c r="B427" s="927" t="s">
        <v>1859</v>
      </c>
      <c r="C427" s="928" t="s">
        <v>1860</v>
      </c>
      <c r="D427" s="929" t="s">
        <v>1829</v>
      </c>
      <c r="E427" s="930"/>
      <c r="F427" s="935" t="s">
        <v>1060</v>
      </c>
      <c r="G427" s="936" t="s">
        <v>1846</v>
      </c>
    </row>
    <row r="428" spans="1:7" s="924" customFormat="1" x14ac:dyDescent="0.25">
      <c r="A428" s="926"/>
      <c r="B428" s="927" t="s">
        <v>1861</v>
      </c>
      <c r="C428" s="928" t="s">
        <v>1862</v>
      </c>
      <c r="D428" s="929" t="s">
        <v>1829</v>
      </c>
      <c r="E428" s="930"/>
      <c r="F428" s="935" t="s">
        <v>1060</v>
      </c>
      <c r="G428" s="936" t="s">
        <v>1846</v>
      </c>
    </row>
    <row r="429" spans="1:7" s="924" customFormat="1" x14ac:dyDescent="0.25">
      <c r="A429" s="919" t="s">
        <v>1863</v>
      </c>
      <c r="B429" s="920"/>
      <c r="C429" s="921" t="s">
        <v>1864</v>
      </c>
      <c r="D429" s="922" t="s">
        <v>1060</v>
      </c>
      <c r="E429" s="953"/>
      <c r="F429" s="916" t="s">
        <v>1060</v>
      </c>
      <c r="G429" s="917" t="s">
        <v>1060</v>
      </c>
    </row>
    <row r="430" spans="1:7" s="924" customFormat="1" x14ac:dyDescent="0.25">
      <c r="A430" s="926"/>
      <c r="B430" s="927" t="s">
        <v>1865</v>
      </c>
      <c r="C430" s="928" t="s">
        <v>1866</v>
      </c>
      <c r="D430" s="929" t="s">
        <v>1829</v>
      </c>
      <c r="E430" s="930"/>
      <c r="F430" s="935" t="s">
        <v>1060</v>
      </c>
      <c r="G430" s="936" t="s">
        <v>1846</v>
      </c>
    </row>
    <row r="431" spans="1:7" s="924" customFormat="1" x14ac:dyDescent="0.25">
      <c r="A431" s="926"/>
      <c r="B431" s="927" t="s">
        <v>1867</v>
      </c>
      <c r="C431" s="928" t="s">
        <v>1868</v>
      </c>
      <c r="D431" s="929" t="s">
        <v>1829</v>
      </c>
      <c r="E431" s="930"/>
      <c r="F431" s="935" t="s">
        <v>1060</v>
      </c>
      <c r="G431" s="936" t="s">
        <v>1846</v>
      </c>
    </row>
    <row r="432" spans="1:7" s="924" customFormat="1" x14ac:dyDescent="0.25">
      <c r="A432" s="926"/>
      <c r="B432" s="927" t="s">
        <v>1869</v>
      </c>
      <c r="C432" s="928" t="s">
        <v>1870</v>
      </c>
      <c r="D432" s="929" t="s">
        <v>1829</v>
      </c>
      <c r="E432" s="930"/>
      <c r="F432" s="935" t="s">
        <v>1060</v>
      </c>
      <c r="G432" s="936" t="s">
        <v>1846</v>
      </c>
    </row>
    <row r="433" spans="1:7" s="924" customFormat="1" x14ac:dyDescent="0.25">
      <c r="A433" s="926"/>
      <c r="B433" s="927" t="s">
        <v>1871</v>
      </c>
      <c r="C433" s="928" t="s">
        <v>1872</v>
      </c>
      <c r="D433" s="929" t="s">
        <v>1829</v>
      </c>
      <c r="E433" s="930"/>
      <c r="F433" s="935" t="s">
        <v>1060</v>
      </c>
      <c r="G433" s="936" t="s">
        <v>1846</v>
      </c>
    </row>
    <row r="434" spans="1:7" s="924" customFormat="1" x14ac:dyDescent="0.25">
      <c r="A434" s="926"/>
      <c r="B434" s="927" t="s">
        <v>1873</v>
      </c>
      <c r="C434" s="928" t="s">
        <v>1874</v>
      </c>
      <c r="D434" s="929" t="s">
        <v>1829</v>
      </c>
      <c r="E434" s="930"/>
      <c r="F434" s="935" t="s">
        <v>1060</v>
      </c>
      <c r="G434" s="936" t="s">
        <v>1846</v>
      </c>
    </row>
    <row r="435" spans="1:7" s="924" customFormat="1" x14ac:dyDescent="0.25">
      <c r="A435" s="926"/>
      <c r="B435" s="927" t="s">
        <v>1875</v>
      </c>
      <c r="C435" s="928" t="s">
        <v>1876</v>
      </c>
      <c r="D435" s="929" t="s">
        <v>1829</v>
      </c>
      <c r="E435" s="930"/>
      <c r="F435" s="935" t="s">
        <v>1060</v>
      </c>
      <c r="G435" s="936" t="s">
        <v>1846</v>
      </c>
    </row>
    <row r="436" spans="1:7" s="924" customFormat="1" x14ac:dyDescent="0.25">
      <c r="A436" s="926"/>
      <c r="B436" s="927" t="s">
        <v>1877</v>
      </c>
      <c r="C436" s="928" t="s">
        <v>1878</v>
      </c>
      <c r="D436" s="929" t="s">
        <v>1829</v>
      </c>
      <c r="E436" s="930"/>
      <c r="F436" s="935" t="s">
        <v>1060</v>
      </c>
      <c r="G436" s="936" t="s">
        <v>1846</v>
      </c>
    </row>
    <row r="437" spans="1:7" s="924" customFormat="1" x14ac:dyDescent="0.25">
      <c r="A437" s="926"/>
      <c r="B437" s="927" t="s">
        <v>1879</v>
      </c>
      <c r="C437" s="928" t="s">
        <v>1880</v>
      </c>
      <c r="D437" s="929" t="s">
        <v>1829</v>
      </c>
      <c r="E437" s="930"/>
      <c r="F437" s="935" t="s">
        <v>1060</v>
      </c>
      <c r="G437" s="936" t="s">
        <v>1846</v>
      </c>
    </row>
    <row r="438" spans="1:7" s="924" customFormat="1" x14ac:dyDescent="0.25">
      <c r="A438" s="919" t="s">
        <v>1881</v>
      </c>
      <c r="B438" s="920"/>
      <c r="C438" s="921" t="s">
        <v>1882</v>
      </c>
      <c r="D438" s="922" t="s">
        <v>1060</v>
      </c>
      <c r="E438" s="953"/>
      <c r="F438" s="916" t="s">
        <v>1060</v>
      </c>
      <c r="G438" s="917" t="s">
        <v>1060</v>
      </c>
    </row>
    <row r="439" spans="1:7" s="924" customFormat="1" x14ac:dyDescent="0.25">
      <c r="A439" s="919" t="s">
        <v>1883</v>
      </c>
      <c r="B439" s="920"/>
      <c r="C439" s="921" t="s">
        <v>1884</v>
      </c>
      <c r="D439" s="922" t="s">
        <v>1060</v>
      </c>
      <c r="E439" s="953"/>
      <c r="F439" s="916" t="s">
        <v>1060</v>
      </c>
      <c r="G439" s="917" t="s">
        <v>1060</v>
      </c>
    </row>
    <row r="440" spans="1:7" s="924" customFormat="1" x14ac:dyDescent="0.25">
      <c r="A440" s="926"/>
      <c r="B440" s="927" t="s">
        <v>1885</v>
      </c>
      <c r="C440" s="928" t="s">
        <v>1884</v>
      </c>
      <c r="D440" s="929" t="s">
        <v>1829</v>
      </c>
      <c r="E440" s="930"/>
      <c r="F440" s="935" t="s">
        <v>1060</v>
      </c>
      <c r="G440" s="936" t="s">
        <v>1846</v>
      </c>
    </row>
    <row r="441" spans="1:7" s="924" customFormat="1" x14ac:dyDescent="0.25">
      <c r="A441" s="926"/>
      <c r="B441" s="927" t="s">
        <v>1886</v>
      </c>
      <c r="C441" s="928" t="s">
        <v>1887</v>
      </c>
      <c r="D441" s="929" t="s">
        <v>1829</v>
      </c>
      <c r="E441" s="930"/>
      <c r="F441" s="935" t="s">
        <v>1060</v>
      </c>
      <c r="G441" s="936" t="s">
        <v>1846</v>
      </c>
    </row>
    <row r="442" spans="1:7" s="924" customFormat="1" x14ac:dyDescent="0.25">
      <c r="A442" s="926"/>
      <c r="B442" s="927" t="s">
        <v>1888</v>
      </c>
      <c r="C442" s="928" t="s">
        <v>1889</v>
      </c>
      <c r="D442" s="929" t="s">
        <v>1829</v>
      </c>
      <c r="E442" s="930"/>
      <c r="F442" s="935" t="s">
        <v>1060</v>
      </c>
      <c r="G442" s="936" t="s">
        <v>1846</v>
      </c>
    </row>
    <row r="443" spans="1:7" s="924" customFormat="1" x14ac:dyDescent="0.25">
      <c r="A443" s="926"/>
      <c r="B443" s="927" t="s">
        <v>1890</v>
      </c>
      <c r="C443" s="928" t="s">
        <v>1891</v>
      </c>
      <c r="D443" s="929" t="s">
        <v>1829</v>
      </c>
      <c r="E443" s="930"/>
      <c r="F443" s="935" t="s">
        <v>1060</v>
      </c>
      <c r="G443" s="936" t="s">
        <v>1846</v>
      </c>
    </row>
    <row r="444" spans="1:7" s="924" customFormat="1" x14ac:dyDescent="0.25">
      <c r="A444" s="926"/>
      <c r="B444" s="927" t="s">
        <v>1892</v>
      </c>
      <c r="C444" s="928" t="s">
        <v>1893</v>
      </c>
      <c r="D444" s="929" t="s">
        <v>1829</v>
      </c>
      <c r="E444" s="930"/>
      <c r="F444" s="935" t="s">
        <v>1060</v>
      </c>
      <c r="G444" s="936" t="s">
        <v>1846</v>
      </c>
    </row>
    <row r="445" spans="1:7" s="924" customFormat="1" x14ac:dyDescent="0.25">
      <c r="A445" s="919" t="s">
        <v>1894</v>
      </c>
      <c r="B445" s="920"/>
      <c r="C445" s="921" t="s">
        <v>1895</v>
      </c>
      <c r="D445" s="922" t="s">
        <v>1060</v>
      </c>
      <c r="E445" s="953"/>
      <c r="F445" s="916" t="s">
        <v>1060</v>
      </c>
      <c r="G445" s="917" t="s">
        <v>1060</v>
      </c>
    </row>
    <row r="446" spans="1:7" s="924" customFormat="1" x14ac:dyDescent="0.25">
      <c r="A446" s="926"/>
      <c r="B446" s="927" t="s">
        <v>1896</v>
      </c>
      <c r="C446" s="928" t="s">
        <v>1897</v>
      </c>
      <c r="D446" s="929" t="s">
        <v>1829</v>
      </c>
      <c r="E446" s="930"/>
      <c r="F446" s="935" t="s">
        <v>1060</v>
      </c>
      <c r="G446" s="936" t="s">
        <v>1846</v>
      </c>
    </row>
    <row r="447" spans="1:7" s="924" customFormat="1" x14ac:dyDescent="0.25">
      <c r="A447" s="926"/>
      <c r="B447" s="927" t="s">
        <v>1898</v>
      </c>
      <c r="C447" s="928" t="s">
        <v>1899</v>
      </c>
      <c r="D447" s="929" t="s">
        <v>1829</v>
      </c>
      <c r="E447" s="930"/>
      <c r="F447" s="935" t="s">
        <v>1060</v>
      </c>
      <c r="G447" s="936" t="s">
        <v>1846</v>
      </c>
    </row>
    <row r="448" spans="1:7" s="924" customFormat="1" x14ac:dyDescent="0.25">
      <c r="A448" s="926"/>
      <c r="B448" s="927" t="s">
        <v>1900</v>
      </c>
      <c r="C448" s="928" t="s">
        <v>1901</v>
      </c>
      <c r="D448" s="929" t="s">
        <v>1829</v>
      </c>
      <c r="E448" s="930"/>
      <c r="F448" s="935" t="s">
        <v>1060</v>
      </c>
      <c r="G448" s="936" t="s">
        <v>1846</v>
      </c>
    </row>
    <row r="449" spans="1:7" s="924" customFormat="1" x14ac:dyDescent="0.25">
      <c r="A449" s="926"/>
      <c r="B449" s="927" t="s">
        <v>1902</v>
      </c>
      <c r="C449" s="928" t="s">
        <v>1903</v>
      </c>
      <c r="D449" s="929" t="s">
        <v>1829</v>
      </c>
      <c r="E449" s="930"/>
      <c r="F449" s="935" t="s">
        <v>1060</v>
      </c>
      <c r="G449" s="936" t="s">
        <v>1846</v>
      </c>
    </row>
    <row r="450" spans="1:7" s="924" customFormat="1" x14ac:dyDescent="0.25">
      <c r="A450" s="926"/>
      <c r="B450" s="927" t="s">
        <v>1904</v>
      </c>
      <c r="C450" s="928" t="s">
        <v>1905</v>
      </c>
      <c r="D450" s="929" t="s">
        <v>1829</v>
      </c>
      <c r="E450" s="930"/>
      <c r="F450" s="935" t="s">
        <v>1060</v>
      </c>
      <c r="G450" s="936" t="s">
        <v>1846</v>
      </c>
    </row>
    <row r="451" spans="1:7" s="924" customFormat="1" x14ac:dyDescent="0.25">
      <c r="A451" s="919" t="s">
        <v>1906</v>
      </c>
      <c r="B451" s="920"/>
      <c r="C451" s="921" t="s">
        <v>1907</v>
      </c>
      <c r="D451" s="922" t="s">
        <v>1060</v>
      </c>
      <c r="E451" s="953"/>
      <c r="F451" s="916" t="s">
        <v>1060</v>
      </c>
      <c r="G451" s="917" t="s">
        <v>1060</v>
      </c>
    </row>
    <row r="452" spans="1:7" x14ac:dyDescent="0.25">
      <c r="A452" s="926"/>
      <c r="B452" s="927" t="s">
        <v>1908</v>
      </c>
      <c r="C452" s="928" t="s">
        <v>1909</v>
      </c>
      <c r="D452" s="929" t="s">
        <v>1829</v>
      </c>
      <c r="E452" s="930"/>
      <c r="F452" s="935" t="s">
        <v>1060</v>
      </c>
      <c r="G452" s="936" t="s">
        <v>1846</v>
      </c>
    </row>
    <row r="453" spans="1:7" s="924" customFormat="1" x14ac:dyDescent="0.25">
      <c r="A453" s="926"/>
      <c r="B453" s="927" t="s">
        <v>1910</v>
      </c>
      <c r="C453" s="928" t="s">
        <v>1911</v>
      </c>
      <c r="D453" s="929" t="s">
        <v>1829</v>
      </c>
      <c r="E453" s="930"/>
      <c r="F453" s="935" t="s">
        <v>1060</v>
      </c>
      <c r="G453" s="936" t="s">
        <v>1846</v>
      </c>
    </row>
    <row r="454" spans="1:7" s="924" customFormat="1" x14ac:dyDescent="0.25">
      <c r="A454" s="926"/>
      <c r="B454" s="927" t="s">
        <v>1912</v>
      </c>
      <c r="C454" s="928" t="s">
        <v>1913</v>
      </c>
      <c r="D454" s="929" t="s">
        <v>1829</v>
      </c>
      <c r="E454" s="930"/>
      <c r="F454" s="935" t="s">
        <v>1060</v>
      </c>
      <c r="G454" s="936" t="s">
        <v>1846</v>
      </c>
    </row>
    <row r="455" spans="1:7" s="924" customFormat="1" x14ac:dyDescent="0.25">
      <c r="A455" s="926"/>
      <c r="B455" s="927" t="s">
        <v>1914</v>
      </c>
      <c r="C455" s="928" t="s">
        <v>1915</v>
      </c>
      <c r="D455" s="929" t="s">
        <v>1829</v>
      </c>
      <c r="E455" s="930"/>
      <c r="F455" s="935" t="s">
        <v>1060</v>
      </c>
      <c r="G455" s="936" t="s">
        <v>1846</v>
      </c>
    </row>
    <row r="456" spans="1:7" s="924" customFormat="1" x14ac:dyDescent="0.25">
      <c r="A456" s="926"/>
      <c r="B456" s="927" t="s">
        <v>1916</v>
      </c>
      <c r="C456" s="928" t="s">
        <v>1917</v>
      </c>
      <c r="D456" s="929" t="s">
        <v>1829</v>
      </c>
      <c r="E456" s="930"/>
      <c r="F456" s="935" t="s">
        <v>1060</v>
      </c>
      <c r="G456" s="936" t="s">
        <v>1846</v>
      </c>
    </row>
    <row r="457" spans="1:7" s="924" customFormat="1" x14ac:dyDescent="0.25">
      <c r="A457" s="926"/>
      <c r="B457" s="927" t="s">
        <v>1918</v>
      </c>
      <c r="C457" s="928" t="s">
        <v>1919</v>
      </c>
      <c r="D457" s="929" t="s">
        <v>1829</v>
      </c>
      <c r="E457" s="930"/>
      <c r="F457" s="935" t="s">
        <v>1060</v>
      </c>
      <c r="G457" s="936" t="s">
        <v>1846</v>
      </c>
    </row>
    <row r="458" spans="1:7" s="924" customFormat="1" x14ac:dyDescent="0.25">
      <c r="A458" s="926"/>
      <c r="B458" s="927" t="s">
        <v>1920</v>
      </c>
      <c r="C458" s="928" t="s">
        <v>1921</v>
      </c>
      <c r="D458" s="929" t="s">
        <v>1829</v>
      </c>
      <c r="E458" s="930"/>
      <c r="F458" s="935" t="s">
        <v>1060</v>
      </c>
      <c r="G458" s="936" t="s">
        <v>1846</v>
      </c>
    </row>
    <row r="459" spans="1:7" s="924" customFormat="1" x14ac:dyDescent="0.25">
      <c r="A459" s="926"/>
      <c r="B459" s="927" t="s">
        <v>1922</v>
      </c>
      <c r="C459" s="928" t="s">
        <v>1923</v>
      </c>
      <c r="D459" s="929" t="s">
        <v>1829</v>
      </c>
      <c r="E459" s="930"/>
      <c r="F459" s="935" t="s">
        <v>1060</v>
      </c>
      <c r="G459" s="936" t="s">
        <v>1846</v>
      </c>
    </row>
    <row r="460" spans="1:7" s="924" customFormat="1" x14ac:dyDescent="0.25">
      <c r="A460" s="926"/>
      <c r="B460" s="927" t="s">
        <v>1924</v>
      </c>
      <c r="C460" s="928" t="s">
        <v>1925</v>
      </c>
      <c r="D460" s="929" t="s">
        <v>1829</v>
      </c>
      <c r="E460" s="930"/>
      <c r="F460" s="935" t="s">
        <v>1060</v>
      </c>
      <c r="G460" s="936" t="s">
        <v>1846</v>
      </c>
    </row>
    <row r="461" spans="1:7" s="924" customFormat="1" x14ac:dyDescent="0.25">
      <c r="A461" s="926"/>
      <c r="B461" s="927" t="s">
        <v>1926</v>
      </c>
      <c r="C461" s="928" t="s">
        <v>1927</v>
      </c>
      <c r="D461" s="929" t="s">
        <v>1829</v>
      </c>
      <c r="E461" s="930"/>
      <c r="F461" s="935" t="s">
        <v>1060</v>
      </c>
      <c r="G461" s="936" t="s">
        <v>1846</v>
      </c>
    </row>
    <row r="462" spans="1:7" s="924" customFormat="1" x14ac:dyDescent="0.25">
      <c r="A462" s="926"/>
      <c r="B462" s="927" t="s">
        <v>1928</v>
      </c>
      <c r="C462" s="928" t="s">
        <v>1929</v>
      </c>
      <c r="D462" s="929" t="s">
        <v>1829</v>
      </c>
      <c r="E462" s="930"/>
      <c r="F462" s="935" t="s">
        <v>1060</v>
      </c>
      <c r="G462" s="936" t="s">
        <v>1846</v>
      </c>
    </row>
    <row r="463" spans="1:7" s="924" customFormat="1" x14ac:dyDescent="0.25">
      <c r="A463" s="919" t="s">
        <v>1930</v>
      </c>
      <c r="B463" s="920"/>
      <c r="C463" s="921" t="s">
        <v>1931</v>
      </c>
      <c r="D463" s="922" t="s">
        <v>1060</v>
      </c>
      <c r="E463" s="953"/>
      <c r="F463" s="916" t="s">
        <v>1060</v>
      </c>
      <c r="G463" s="917" t="s">
        <v>1060</v>
      </c>
    </row>
    <row r="464" spans="1:7" s="924" customFormat="1" x14ac:dyDescent="0.25">
      <c r="A464" s="926"/>
      <c r="B464" s="927" t="s">
        <v>1932</v>
      </c>
      <c r="C464" s="928" t="s">
        <v>1933</v>
      </c>
      <c r="D464" s="929" t="s">
        <v>1829</v>
      </c>
      <c r="E464" s="930"/>
      <c r="F464" s="935" t="s">
        <v>1060</v>
      </c>
      <c r="G464" s="936" t="s">
        <v>1846</v>
      </c>
    </row>
    <row r="465" spans="1:7" s="924" customFormat="1" x14ac:dyDescent="0.25">
      <c r="A465" s="926"/>
      <c r="B465" s="927" t="s">
        <v>1934</v>
      </c>
      <c r="C465" s="928" t="s">
        <v>1935</v>
      </c>
      <c r="D465" s="929" t="s">
        <v>1829</v>
      </c>
      <c r="E465" s="930"/>
      <c r="F465" s="935" t="s">
        <v>1060</v>
      </c>
      <c r="G465" s="936" t="s">
        <v>1846</v>
      </c>
    </row>
    <row r="466" spans="1:7" s="924" customFormat="1" x14ac:dyDescent="0.25">
      <c r="A466" s="926"/>
      <c r="B466" s="927" t="s">
        <v>1936</v>
      </c>
      <c r="C466" s="928" t="s">
        <v>1937</v>
      </c>
      <c r="D466" s="929" t="s">
        <v>1829</v>
      </c>
      <c r="E466" s="930"/>
      <c r="F466" s="935" t="s">
        <v>1060</v>
      </c>
      <c r="G466" s="936" t="s">
        <v>1846</v>
      </c>
    </row>
    <row r="467" spans="1:7" s="924" customFormat="1" x14ac:dyDescent="0.25">
      <c r="A467" s="926"/>
      <c r="B467" s="927" t="s">
        <v>1938</v>
      </c>
      <c r="C467" s="928" t="s">
        <v>1939</v>
      </c>
      <c r="D467" s="929" t="s">
        <v>1829</v>
      </c>
      <c r="E467" s="930"/>
      <c r="F467" s="935" t="s">
        <v>1060</v>
      </c>
      <c r="G467" s="936" t="s">
        <v>1846</v>
      </c>
    </row>
    <row r="468" spans="1:7" s="924" customFormat="1" x14ac:dyDescent="0.25">
      <c r="A468" s="926"/>
      <c r="B468" s="927" t="s">
        <v>1940</v>
      </c>
      <c r="C468" s="928" t="s">
        <v>1941</v>
      </c>
      <c r="D468" s="929" t="s">
        <v>1829</v>
      </c>
      <c r="E468" s="930"/>
      <c r="F468" s="935" t="s">
        <v>1060</v>
      </c>
      <c r="G468" s="936" t="s">
        <v>1846</v>
      </c>
    </row>
    <row r="469" spans="1:7" s="924" customFormat="1" x14ac:dyDescent="0.25">
      <c r="A469" s="926"/>
      <c r="B469" s="927" t="s">
        <v>1942</v>
      </c>
      <c r="C469" s="928" t="s">
        <v>1943</v>
      </c>
      <c r="D469" s="929" t="s">
        <v>1829</v>
      </c>
      <c r="E469" s="930"/>
      <c r="F469" s="935" t="s">
        <v>1060</v>
      </c>
      <c r="G469" s="936" t="s">
        <v>1846</v>
      </c>
    </row>
    <row r="470" spans="1:7" s="924" customFormat="1" x14ac:dyDescent="0.25">
      <c r="A470" s="926"/>
      <c r="B470" s="927" t="s">
        <v>1944</v>
      </c>
      <c r="C470" s="928" t="s">
        <v>1945</v>
      </c>
      <c r="D470" s="929" t="s">
        <v>1829</v>
      </c>
      <c r="E470" s="930"/>
      <c r="F470" s="935" t="s">
        <v>1060</v>
      </c>
      <c r="G470" s="936" t="s">
        <v>1846</v>
      </c>
    </row>
    <row r="471" spans="1:7" s="924" customFormat="1" x14ac:dyDescent="0.25">
      <c r="A471" s="926"/>
      <c r="B471" s="927" t="s">
        <v>1946</v>
      </c>
      <c r="C471" s="928" t="s">
        <v>1947</v>
      </c>
      <c r="D471" s="929" t="s">
        <v>1829</v>
      </c>
      <c r="E471" s="930"/>
      <c r="F471" s="935" t="s">
        <v>1060</v>
      </c>
      <c r="G471" s="936" t="s">
        <v>1846</v>
      </c>
    </row>
    <row r="472" spans="1:7" s="924" customFormat="1" x14ac:dyDescent="0.25">
      <c r="A472" s="926"/>
      <c r="B472" s="927" t="s">
        <v>1948</v>
      </c>
      <c r="C472" s="928" t="s">
        <v>1949</v>
      </c>
      <c r="D472" s="929" t="s">
        <v>1829</v>
      </c>
      <c r="E472" s="930"/>
      <c r="F472" s="935" t="s">
        <v>1060</v>
      </c>
      <c r="G472" s="936" t="s">
        <v>1846</v>
      </c>
    </row>
    <row r="473" spans="1:7" s="924" customFormat="1" x14ac:dyDescent="0.25">
      <c r="A473" s="926"/>
      <c r="B473" s="927" t="s">
        <v>1950</v>
      </c>
      <c r="C473" s="928" t="s">
        <v>1951</v>
      </c>
      <c r="D473" s="929" t="s">
        <v>1829</v>
      </c>
      <c r="E473" s="930"/>
      <c r="F473" s="935" t="s">
        <v>1060</v>
      </c>
      <c r="G473" s="936" t="s">
        <v>1846</v>
      </c>
    </row>
    <row r="474" spans="1:7" s="924" customFormat="1" x14ac:dyDescent="0.25">
      <c r="A474" s="926"/>
      <c r="B474" s="927" t="s">
        <v>1952</v>
      </c>
      <c r="C474" s="928" t="s">
        <v>1953</v>
      </c>
      <c r="D474" s="929" t="s">
        <v>1829</v>
      </c>
      <c r="E474" s="930"/>
      <c r="F474" s="935" t="s">
        <v>1060</v>
      </c>
      <c r="G474" s="936" t="s">
        <v>1846</v>
      </c>
    </row>
    <row r="475" spans="1:7" s="924" customFormat="1" x14ac:dyDescent="0.25">
      <c r="A475" s="926"/>
      <c r="B475" s="927" t="s">
        <v>1954</v>
      </c>
      <c r="C475" s="928" t="s">
        <v>1955</v>
      </c>
      <c r="D475" s="929" t="s">
        <v>1829</v>
      </c>
      <c r="E475" s="930"/>
      <c r="F475" s="935" t="s">
        <v>1060</v>
      </c>
      <c r="G475" s="936" t="s">
        <v>1846</v>
      </c>
    </row>
    <row r="476" spans="1:7" s="924" customFormat="1" x14ac:dyDescent="0.25">
      <c r="A476" s="926"/>
      <c r="B476" s="927" t="s">
        <v>1956</v>
      </c>
      <c r="C476" s="928" t="s">
        <v>1957</v>
      </c>
      <c r="D476" s="929" t="s">
        <v>1829</v>
      </c>
      <c r="E476" s="930"/>
      <c r="F476" s="935" t="s">
        <v>1060</v>
      </c>
      <c r="G476" s="936" t="s">
        <v>1846</v>
      </c>
    </row>
    <row r="477" spans="1:7" s="924" customFormat="1" x14ac:dyDescent="0.25">
      <c r="A477" s="926"/>
      <c r="B477" s="927" t="s">
        <v>1958</v>
      </c>
      <c r="C477" s="928" t="s">
        <v>1959</v>
      </c>
      <c r="D477" s="929" t="s">
        <v>1829</v>
      </c>
      <c r="E477" s="930"/>
      <c r="F477" s="935" t="s">
        <v>1060</v>
      </c>
      <c r="G477" s="936" t="s">
        <v>1846</v>
      </c>
    </row>
    <row r="478" spans="1:7" s="924" customFormat="1" x14ac:dyDescent="0.25">
      <c r="A478" s="926"/>
      <c r="B478" s="927" t="s">
        <v>1960</v>
      </c>
      <c r="C478" s="928" t="s">
        <v>1961</v>
      </c>
      <c r="D478" s="929" t="s">
        <v>1829</v>
      </c>
      <c r="E478" s="930"/>
      <c r="F478" s="935" t="s">
        <v>1060</v>
      </c>
      <c r="G478" s="936" t="s">
        <v>1846</v>
      </c>
    </row>
    <row r="479" spans="1:7" s="924" customFormat="1" x14ac:dyDescent="0.25">
      <c r="A479" s="926"/>
      <c r="B479" s="927" t="s">
        <v>1962</v>
      </c>
      <c r="C479" s="928" t="s">
        <v>1963</v>
      </c>
      <c r="D479" s="929" t="s">
        <v>1829</v>
      </c>
      <c r="E479" s="930"/>
      <c r="F479" s="935" t="s">
        <v>1060</v>
      </c>
      <c r="G479" s="936" t="s">
        <v>1846</v>
      </c>
    </row>
    <row r="480" spans="1:7" s="924" customFormat="1" x14ac:dyDescent="0.25">
      <c r="A480" s="926"/>
      <c r="B480" s="927" t="s">
        <v>1964</v>
      </c>
      <c r="C480" s="928" t="s">
        <v>1965</v>
      </c>
      <c r="D480" s="929" t="s">
        <v>1829</v>
      </c>
      <c r="E480" s="930"/>
      <c r="F480" s="935" t="s">
        <v>1060</v>
      </c>
      <c r="G480" s="936" t="s">
        <v>1846</v>
      </c>
    </row>
    <row r="481" spans="1:7" s="924" customFormat="1" x14ac:dyDescent="0.25">
      <c r="A481" s="926"/>
      <c r="B481" s="927" t="s">
        <v>1966</v>
      </c>
      <c r="C481" s="933" t="s">
        <v>1967</v>
      </c>
      <c r="D481" s="929" t="s">
        <v>1829</v>
      </c>
      <c r="E481" s="930"/>
      <c r="F481" s="935" t="s">
        <v>1060</v>
      </c>
      <c r="G481" s="936" t="s">
        <v>1846</v>
      </c>
    </row>
    <row r="482" spans="1:7" s="924" customFormat="1" x14ac:dyDescent="0.25">
      <c r="A482" s="926"/>
      <c r="B482" s="927" t="s">
        <v>1968</v>
      </c>
      <c r="C482" s="928" t="s">
        <v>1969</v>
      </c>
      <c r="D482" s="929" t="s">
        <v>1829</v>
      </c>
      <c r="E482" s="930"/>
      <c r="F482" s="935" t="s">
        <v>1060</v>
      </c>
      <c r="G482" s="936" t="s">
        <v>1846</v>
      </c>
    </row>
    <row r="483" spans="1:7" s="924" customFormat="1" x14ac:dyDescent="0.25">
      <c r="A483" s="926"/>
      <c r="B483" s="927" t="s">
        <v>1970</v>
      </c>
      <c r="C483" s="928" t="s">
        <v>1971</v>
      </c>
      <c r="D483" s="929" t="s">
        <v>1829</v>
      </c>
      <c r="E483" s="930"/>
      <c r="F483" s="935" t="s">
        <v>1060</v>
      </c>
      <c r="G483" s="936" t="s">
        <v>1846</v>
      </c>
    </row>
    <row r="484" spans="1:7" s="924" customFormat="1" x14ac:dyDescent="0.25">
      <c r="A484" s="926"/>
      <c r="B484" s="927" t="s">
        <v>1972</v>
      </c>
      <c r="C484" s="928" t="s">
        <v>1973</v>
      </c>
      <c r="D484" s="929" t="s">
        <v>1829</v>
      </c>
      <c r="E484" s="930"/>
      <c r="F484" s="935" t="s">
        <v>1060</v>
      </c>
      <c r="G484" s="936" t="s">
        <v>1846</v>
      </c>
    </row>
    <row r="485" spans="1:7" s="924" customFormat="1" x14ac:dyDescent="0.25">
      <c r="A485" s="926"/>
      <c r="B485" s="927" t="s">
        <v>1974</v>
      </c>
      <c r="C485" s="928" t="s">
        <v>1975</v>
      </c>
      <c r="D485" s="929" t="s">
        <v>1829</v>
      </c>
      <c r="E485" s="930"/>
      <c r="F485" s="935" t="s">
        <v>1060</v>
      </c>
      <c r="G485" s="936" t="s">
        <v>1846</v>
      </c>
    </row>
    <row r="486" spans="1:7" s="924" customFormat="1" x14ac:dyDescent="0.25">
      <c r="A486" s="926"/>
      <c r="B486" s="927" t="s">
        <v>1976</v>
      </c>
      <c r="C486" s="928" t="s">
        <v>1977</v>
      </c>
      <c r="D486" s="929" t="s">
        <v>1829</v>
      </c>
      <c r="E486" s="930"/>
      <c r="F486" s="935" t="s">
        <v>1060</v>
      </c>
      <c r="G486" s="936" t="s">
        <v>1846</v>
      </c>
    </row>
    <row r="487" spans="1:7" s="924" customFormat="1" x14ac:dyDescent="0.25">
      <c r="A487" s="926"/>
      <c r="B487" s="927" t="s">
        <v>1978</v>
      </c>
      <c r="C487" s="928" t="s">
        <v>1979</v>
      </c>
      <c r="D487" s="929" t="s">
        <v>1829</v>
      </c>
      <c r="E487" s="930"/>
      <c r="F487" s="935" t="s">
        <v>1060</v>
      </c>
      <c r="G487" s="936" t="s">
        <v>1846</v>
      </c>
    </row>
    <row r="488" spans="1:7" s="924" customFormat="1" x14ac:dyDescent="0.25">
      <c r="A488" s="926"/>
      <c r="B488" s="927" t="s">
        <v>1980</v>
      </c>
      <c r="C488" s="928" t="s">
        <v>1981</v>
      </c>
      <c r="D488" s="929" t="s">
        <v>1829</v>
      </c>
      <c r="E488" s="930"/>
      <c r="F488" s="935" t="s">
        <v>1060</v>
      </c>
      <c r="G488" s="936" t="s">
        <v>1846</v>
      </c>
    </row>
    <row r="489" spans="1:7" s="924" customFormat="1" x14ac:dyDescent="0.25">
      <c r="A489" s="926"/>
      <c r="B489" s="927" t="s">
        <v>1982</v>
      </c>
      <c r="C489" s="928" t="s">
        <v>1983</v>
      </c>
      <c r="D489" s="929" t="s">
        <v>1829</v>
      </c>
      <c r="E489" s="930"/>
      <c r="F489" s="935" t="s">
        <v>1060</v>
      </c>
      <c r="G489" s="936" t="s">
        <v>1846</v>
      </c>
    </row>
    <row r="490" spans="1:7" s="924" customFormat="1" x14ac:dyDescent="0.25">
      <c r="A490" s="926"/>
      <c r="B490" s="927" t="s">
        <v>1984</v>
      </c>
      <c r="C490" s="928" t="s">
        <v>1985</v>
      </c>
      <c r="D490" s="929" t="s">
        <v>1829</v>
      </c>
      <c r="E490" s="930"/>
      <c r="F490" s="935" t="s">
        <v>1060</v>
      </c>
      <c r="G490" s="936" t="s">
        <v>1846</v>
      </c>
    </row>
    <row r="491" spans="1:7" s="924" customFormat="1" x14ac:dyDescent="0.25">
      <c r="A491" s="926"/>
      <c r="B491" s="927" t="s">
        <v>1986</v>
      </c>
      <c r="C491" s="928" t="s">
        <v>1987</v>
      </c>
      <c r="D491" s="929" t="s">
        <v>1829</v>
      </c>
      <c r="E491" s="930"/>
      <c r="F491" s="935" t="s">
        <v>1060</v>
      </c>
      <c r="G491" s="936" t="s">
        <v>1846</v>
      </c>
    </row>
    <row r="492" spans="1:7" s="924" customFormat="1" x14ac:dyDescent="0.25">
      <c r="A492" s="919" t="s">
        <v>1988</v>
      </c>
      <c r="B492" s="920"/>
      <c r="C492" s="921" t="s">
        <v>1989</v>
      </c>
      <c r="D492" s="922" t="s">
        <v>1060</v>
      </c>
      <c r="E492" s="953"/>
      <c r="F492" s="916" t="s">
        <v>1060</v>
      </c>
      <c r="G492" s="917" t="s">
        <v>1060</v>
      </c>
    </row>
    <row r="493" spans="1:7" s="924" customFormat="1" x14ac:dyDescent="0.25">
      <c r="A493" s="926"/>
      <c r="B493" s="927" t="s">
        <v>1990</v>
      </c>
      <c r="C493" s="928" t="s">
        <v>1991</v>
      </c>
      <c r="D493" s="929" t="s">
        <v>1829</v>
      </c>
      <c r="E493" s="930"/>
      <c r="F493" s="935" t="s">
        <v>1060</v>
      </c>
      <c r="G493" s="936" t="s">
        <v>1846</v>
      </c>
    </row>
    <row r="494" spans="1:7" s="924" customFormat="1" x14ac:dyDescent="0.25">
      <c r="A494" s="926"/>
      <c r="B494" s="927" t="s">
        <v>1992</v>
      </c>
      <c r="C494" s="928" t="s">
        <v>1993</v>
      </c>
      <c r="D494" s="929" t="s">
        <v>1829</v>
      </c>
      <c r="E494" s="930"/>
      <c r="F494" s="935" t="s">
        <v>1060</v>
      </c>
      <c r="G494" s="936" t="s">
        <v>1846</v>
      </c>
    </row>
    <row r="495" spans="1:7" s="924" customFormat="1" x14ac:dyDescent="0.25">
      <c r="A495" s="926"/>
      <c r="B495" s="927" t="s">
        <v>1994</v>
      </c>
      <c r="C495" s="928" t="s">
        <v>1995</v>
      </c>
      <c r="D495" s="929" t="s">
        <v>1829</v>
      </c>
      <c r="E495" s="930"/>
      <c r="F495" s="935" t="s">
        <v>1060</v>
      </c>
      <c r="G495" s="936" t="s">
        <v>1846</v>
      </c>
    </row>
    <row r="496" spans="1:7" s="924" customFormat="1" x14ac:dyDescent="0.25">
      <c r="A496" s="919" t="s">
        <v>1996</v>
      </c>
      <c r="B496" s="920"/>
      <c r="C496" s="921" t="s">
        <v>1997</v>
      </c>
      <c r="D496" s="922" t="s">
        <v>1060</v>
      </c>
      <c r="E496" s="953"/>
      <c r="F496" s="916" t="s">
        <v>1060</v>
      </c>
      <c r="G496" s="917" t="s">
        <v>1060</v>
      </c>
    </row>
    <row r="497" spans="1:7" s="924" customFormat="1" x14ac:dyDescent="0.25">
      <c r="A497" s="926"/>
      <c r="B497" s="927" t="s">
        <v>1998</v>
      </c>
      <c r="C497" s="928" t="s">
        <v>1999</v>
      </c>
      <c r="D497" s="929" t="s">
        <v>1829</v>
      </c>
      <c r="E497" s="930"/>
      <c r="F497" s="935" t="s">
        <v>1060</v>
      </c>
      <c r="G497" s="936" t="s">
        <v>1846</v>
      </c>
    </row>
    <row r="498" spans="1:7" s="924" customFormat="1" x14ac:dyDescent="0.25">
      <c r="A498" s="926"/>
      <c r="B498" s="927" t="s">
        <v>2000</v>
      </c>
      <c r="C498" s="928" t="s">
        <v>2001</v>
      </c>
      <c r="D498" s="929" t="s">
        <v>1829</v>
      </c>
      <c r="E498" s="930"/>
      <c r="F498" s="935" t="s">
        <v>1060</v>
      </c>
      <c r="G498" s="936" t="s">
        <v>1846</v>
      </c>
    </row>
    <row r="499" spans="1:7" s="924" customFormat="1" x14ac:dyDescent="0.25">
      <c r="A499" s="926"/>
      <c r="B499" s="927" t="s">
        <v>2002</v>
      </c>
      <c r="C499" s="928" t="s">
        <v>2003</v>
      </c>
      <c r="D499" s="929" t="s">
        <v>1829</v>
      </c>
      <c r="E499" s="930"/>
      <c r="F499" s="935" t="s">
        <v>1060</v>
      </c>
      <c r="G499" s="936" t="s">
        <v>1846</v>
      </c>
    </row>
    <row r="500" spans="1:7" s="924" customFormat="1" x14ac:dyDescent="0.25">
      <c r="A500" s="926"/>
      <c r="B500" s="927" t="s">
        <v>2004</v>
      </c>
      <c r="C500" s="928" t="s">
        <v>2005</v>
      </c>
      <c r="D500" s="929" t="s">
        <v>1829</v>
      </c>
      <c r="E500" s="930"/>
      <c r="F500" s="935" t="s">
        <v>1060</v>
      </c>
      <c r="G500" s="936" t="s">
        <v>1846</v>
      </c>
    </row>
    <row r="501" spans="1:7" s="924" customFormat="1" x14ac:dyDescent="0.25">
      <c r="A501" s="926"/>
      <c r="B501" s="927" t="s">
        <v>2006</v>
      </c>
      <c r="C501" s="928" t="s">
        <v>2007</v>
      </c>
      <c r="D501" s="929" t="s">
        <v>1829</v>
      </c>
      <c r="E501" s="930"/>
      <c r="F501" s="935" t="s">
        <v>1060</v>
      </c>
      <c r="G501" s="936" t="s">
        <v>1846</v>
      </c>
    </row>
    <row r="502" spans="1:7" s="982" customFormat="1" x14ac:dyDescent="0.25">
      <c r="A502" s="926"/>
      <c r="B502" s="927" t="s">
        <v>2008</v>
      </c>
      <c r="C502" s="933" t="s">
        <v>2009</v>
      </c>
      <c r="D502" s="929" t="s">
        <v>1829</v>
      </c>
      <c r="E502" s="930"/>
      <c r="F502" s="935" t="s">
        <v>1060</v>
      </c>
      <c r="G502" s="936" t="s">
        <v>1846</v>
      </c>
    </row>
    <row r="503" spans="1:7" x14ac:dyDescent="0.25">
      <c r="A503" s="926"/>
      <c r="B503" s="927" t="s">
        <v>2010</v>
      </c>
      <c r="C503" s="928" t="s">
        <v>2011</v>
      </c>
      <c r="D503" s="929" t="s">
        <v>1829</v>
      </c>
      <c r="E503" s="930"/>
      <c r="F503" s="935" t="s">
        <v>1060</v>
      </c>
      <c r="G503" s="936" t="s">
        <v>1846</v>
      </c>
    </row>
    <row r="504" spans="1:7" x14ac:dyDescent="0.25">
      <c r="A504" s="926"/>
      <c r="B504" s="927" t="s">
        <v>2012</v>
      </c>
      <c r="C504" s="928" t="s">
        <v>2013</v>
      </c>
      <c r="D504" s="929" t="s">
        <v>1829</v>
      </c>
      <c r="E504" s="930"/>
      <c r="F504" s="935" t="s">
        <v>1060</v>
      </c>
      <c r="G504" s="936" t="s">
        <v>1846</v>
      </c>
    </row>
    <row r="505" spans="1:7" x14ac:dyDescent="0.25">
      <c r="A505" s="926"/>
      <c r="B505" s="927" t="s">
        <v>2014</v>
      </c>
      <c r="C505" s="928" t="s">
        <v>2015</v>
      </c>
      <c r="D505" s="929" t="s">
        <v>1829</v>
      </c>
      <c r="E505" s="930"/>
      <c r="F505" s="935" t="s">
        <v>1060</v>
      </c>
      <c r="G505" s="936" t="s">
        <v>1846</v>
      </c>
    </row>
    <row r="506" spans="1:7" x14ac:dyDescent="0.25">
      <c r="A506" s="926"/>
      <c r="B506" s="927" t="s">
        <v>2016</v>
      </c>
      <c r="C506" s="928" t="s">
        <v>2017</v>
      </c>
      <c r="D506" s="929" t="s">
        <v>1829</v>
      </c>
      <c r="E506" s="930"/>
      <c r="F506" s="935" t="s">
        <v>1060</v>
      </c>
      <c r="G506" s="936" t="s">
        <v>1846</v>
      </c>
    </row>
    <row r="507" spans="1:7" x14ac:dyDescent="0.25">
      <c r="A507" s="926"/>
      <c r="B507" s="927" t="s">
        <v>2018</v>
      </c>
      <c r="C507" s="928" t="s">
        <v>2019</v>
      </c>
      <c r="D507" s="929" t="s">
        <v>1829</v>
      </c>
      <c r="E507" s="930"/>
      <c r="F507" s="935" t="s">
        <v>1060</v>
      </c>
      <c r="G507" s="936" t="s">
        <v>1846</v>
      </c>
    </row>
    <row r="508" spans="1:7" x14ac:dyDescent="0.25">
      <c r="A508" s="926"/>
      <c r="B508" s="927" t="s">
        <v>2020</v>
      </c>
      <c r="C508" s="928" t="s">
        <v>781</v>
      </c>
      <c r="D508" s="929" t="s">
        <v>1829</v>
      </c>
      <c r="E508" s="930"/>
      <c r="F508" s="935" t="s">
        <v>1060</v>
      </c>
      <c r="G508" s="936" t="s">
        <v>1846</v>
      </c>
    </row>
    <row r="509" spans="1:7" x14ac:dyDescent="0.25">
      <c r="A509" s="926"/>
      <c r="B509" s="927" t="s">
        <v>2021</v>
      </c>
      <c r="C509" s="928" t="s">
        <v>2022</v>
      </c>
      <c r="D509" s="929" t="s">
        <v>1829</v>
      </c>
      <c r="E509" s="930"/>
      <c r="F509" s="935" t="s">
        <v>1060</v>
      </c>
      <c r="G509" s="936" t="s">
        <v>1846</v>
      </c>
    </row>
    <row r="510" spans="1:7" x14ac:dyDescent="0.25">
      <c r="A510" s="919" t="s">
        <v>2023</v>
      </c>
      <c r="B510" s="920"/>
      <c r="C510" s="921" t="s">
        <v>2024</v>
      </c>
      <c r="D510" s="922" t="s">
        <v>1060</v>
      </c>
      <c r="E510" s="953"/>
      <c r="F510" s="916" t="s">
        <v>1060</v>
      </c>
      <c r="G510" s="917" t="s">
        <v>1060</v>
      </c>
    </row>
    <row r="511" spans="1:7" x14ac:dyDescent="0.25">
      <c r="A511" s="926"/>
      <c r="B511" s="927" t="s">
        <v>2025</v>
      </c>
      <c r="C511" s="928" t="s">
        <v>2026</v>
      </c>
      <c r="D511" s="929" t="s">
        <v>1829</v>
      </c>
      <c r="E511" s="930"/>
      <c r="F511" s="935" t="s">
        <v>1060</v>
      </c>
      <c r="G511" s="936" t="s">
        <v>1846</v>
      </c>
    </row>
    <row r="512" spans="1:7" x14ac:dyDescent="0.25">
      <c r="A512" s="926"/>
      <c r="B512" s="927" t="s">
        <v>2027</v>
      </c>
      <c r="C512" s="928" t="s">
        <v>2028</v>
      </c>
      <c r="D512" s="929" t="s">
        <v>1829</v>
      </c>
      <c r="E512" s="930"/>
      <c r="F512" s="935" t="s">
        <v>1060</v>
      </c>
      <c r="G512" s="936" t="s">
        <v>1846</v>
      </c>
    </row>
    <row r="513" spans="1:7" x14ac:dyDescent="0.25">
      <c r="A513" s="926"/>
      <c r="B513" s="927" t="s">
        <v>2029</v>
      </c>
      <c r="C513" s="928" t="s">
        <v>2030</v>
      </c>
      <c r="D513" s="929" t="s">
        <v>1829</v>
      </c>
      <c r="E513" s="930"/>
      <c r="F513" s="935" t="s">
        <v>1060</v>
      </c>
      <c r="G513" s="936" t="s">
        <v>1846</v>
      </c>
    </row>
    <row r="514" spans="1:7" x14ac:dyDescent="0.25">
      <c r="A514" s="926"/>
      <c r="B514" s="927" t="s">
        <v>2031</v>
      </c>
      <c r="C514" s="928" t="s">
        <v>2032</v>
      </c>
      <c r="D514" s="929" t="s">
        <v>1829</v>
      </c>
      <c r="E514" s="930"/>
      <c r="F514" s="935" t="s">
        <v>1060</v>
      </c>
      <c r="G514" s="936" t="s">
        <v>1846</v>
      </c>
    </row>
    <row r="515" spans="1:7" x14ac:dyDescent="0.25">
      <c r="A515" s="926"/>
      <c r="B515" s="927" t="s">
        <v>2033</v>
      </c>
      <c r="C515" s="933" t="s">
        <v>2034</v>
      </c>
      <c r="D515" s="929" t="s">
        <v>1829</v>
      </c>
      <c r="E515" s="930"/>
      <c r="F515" s="935" t="s">
        <v>1060</v>
      </c>
      <c r="G515" s="936" t="s">
        <v>1846</v>
      </c>
    </row>
    <row r="516" spans="1:7" ht="26.4" x14ac:dyDescent="0.25">
      <c r="A516" s="926"/>
      <c r="B516" s="927" t="s">
        <v>2035</v>
      </c>
      <c r="C516" s="933" t="s">
        <v>2036</v>
      </c>
      <c r="D516" s="929" t="s">
        <v>1829</v>
      </c>
      <c r="E516" s="930"/>
      <c r="F516" s="935" t="s">
        <v>1060</v>
      </c>
      <c r="G516" s="936" t="s">
        <v>1846</v>
      </c>
    </row>
    <row r="517" spans="1:7" x14ac:dyDescent="0.25">
      <c r="A517" s="926"/>
      <c r="B517" s="927" t="s">
        <v>2037</v>
      </c>
      <c r="C517" s="928" t="s">
        <v>2038</v>
      </c>
      <c r="D517" s="929" t="s">
        <v>1829</v>
      </c>
      <c r="E517" s="930"/>
      <c r="F517" s="935" t="s">
        <v>1060</v>
      </c>
      <c r="G517" s="936" t="s">
        <v>1846</v>
      </c>
    </row>
    <row r="518" spans="1:7" x14ac:dyDescent="0.25">
      <c r="A518" s="926"/>
      <c r="B518" s="927" t="s">
        <v>2039</v>
      </c>
      <c r="C518" s="928" t="s">
        <v>2040</v>
      </c>
      <c r="D518" s="929" t="s">
        <v>1829</v>
      </c>
      <c r="E518" s="930"/>
      <c r="F518" s="935" t="s">
        <v>1060</v>
      </c>
      <c r="G518" s="936" t="s">
        <v>1846</v>
      </c>
    </row>
    <row r="519" spans="1:7" x14ac:dyDescent="0.25">
      <c r="A519" s="926"/>
      <c r="B519" s="927" t="s">
        <v>2041</v>
      </c>
      <c r="C519" s="928" t="s">
        <v>2042</v>
      </c>
      <c r="D519" s="929" t="s">
        <v>1829</v>
      </c>
      <c r="E519" s="930"/>
      <c r="F519" s="935" t="s">
        <v>1060</v>
      </c>
      <c r="G519" s="936" t="s">
        <v>1846</v>
      </c>
    </row>
    <row r="520" spans="1:7" x14ac:dyDescent="0.25">
      <c r="A520" s="919" t="s">
        <v>2043</v>
      </c>
      <c r="B520" s="920"/>
      <c r="C520" s="921" t="s">
        <v>2044</v>
      </c>
      <c r="D520" s="922" t="s">
        <v>1060</v>
      </c>
      <c r="E520" s="953"/>
      <c r="F520" s="916" t="s">
        <v>1060</v>
      </c>
      <c r="G520" s="917" t="s">
        <v>1060</v>
      </c>
    </row>
    <row r="521" spans="1:7" x14ac:dyDescent="0.25">
      <c r="A521" s="926"/>
      <c r="B521" s="927" t="s">
        <v>2045</v>
      </c>
      <c r="C521" s="928" t="s">
        <v>2046</v>
      </c>
      <c r="D521" s="929" t="s">
        <v>1829</v>
      </c>
      <c r="E521" s="930"/>
      <c r="F521" s="935" t="s">
        <v>1060</v>
      </c>
      <c r="G521" s="936" t="s">
        <v>1846</v>
      </c>
    </row>
    <row r="522" spans="1:7" x14ac:dyDescent="0.25">
      <c r="A522" s="926"/>
      <c r="B522" s="927" t="s">
        <v>2047</v>
      </c>
      <c r="C522" s="928" t="s">
        <v>2048</v>
      </c>
      <c r="D522" s="929" t="s">
        <v>1829</v>
      </c>
      <c r="E522" s="930"/>
      <c r="F522" s="935" t="s">
        <v>1060</v>
      </c>
      <c r="G522" s="936" t="s">
        <v>1846</v>
      </c>
    </row>
    <row r="523" spans="1:7" x14ac:dyDescent="0.25">
      <c r="A523" s="926"/>
      <c r="B523" s="927" t="s">
        <v>2049</v>
      </c>
      <c r="C523" s="928" t="s">
        <v>2050</v>
      </c>
      <c r="D523" s="929" t="s">
        <v>1829</v>
      </c>
      <c r="E523" s="930"/>
      <c r="F523" s="935" t="s">
        <v>1060</v>
      </c>
      <c r="G523" s="936" t="s">
        <v>1846</v>
      </c>
    </row>
    <row r="524" spans="1:7" x14ac:dyDescent="0.25">
      <c r="A524" s="926"/>
      <c r="B524" s="927" t="s">
        <v>2051</v>
      </c>
      <c r="C524" s="928" t="s">
        <v>2052</v>
      </c>
      <c r="D524" s="929" t="s">
        <v>1829</v>
      </c>
      <c r="E524" s="930"/>
      <c r="F524" s="935" t="s">
        <v>1060</v>
      </c>
      <c r="G524" s="936" t="s">
        <v>1846</v>
      </c>
    </row>
    <row r="525" spans="1:7" x14ac:dyDescent="0.25">
      <c r="A525" s="926"/>
      <c r="B525" s="927" t="s">
        <v>2053</v>
      </c>
      <c r="C525" s="928" t="s">
        <v>2054</v>
      </c>
      <c r="D525" s="929" t="s">
        <v>1829</v>
      </c>
      <c r="E525" s="930"/>
      <c r="F525" s="935" t="s">
        <v>1060</v>
      </c>
      <c r="G525" s="936" t="s">
        <v>1846</v>
      </c>
    </row>
    <row r="526" spans="1:7" x14ac:dyDescent="0.25">
      <c r="A526" s="919" t="s">
        <v>2055</v>
      </c>
      <c r="B526" s="920"/>
      <c r="C526" s="921" t="s">
        <v>2056</v>
      </c>
      <c r="D526" s="922" t="s">
        <v>1060</v>
      </c>
      <c r="E526" s="953"/>
      <c r="F526" s="916" t="s">
        <v>1060</v>
      </c>
      <c r="G526" s="917" t="s">
        <v>1060</v>
      </c>
    </row>
    <row r="527" spans="1:7" x14ac:dyDescent="0.25">
      <c r="A527" s="919" t="s">
        <v>2057</v>
      </c>
      <c r="B527" s="920"/>
      <c r="C527" s="921" t="s">
        <v>2058</v>
      </c>
      <c r="D527" s="922" t="s">
        <v>1060</v>
      </c>
      <c r="E527" s="983"/>
      <c r="F527" s="916" t="s">
        <v>1060</v>
      </c>
      <c r="G527" s="917" t="s">
        <v>1060</v>
      </c>
    </row>
    <row r="528" spans="1:7" x14ac:dyDescent="0.25">
      <c r="A528" s="919" t="s">
        <v>235</v>
      </c>
      <c r="B528" s="920"/>
      <c r="C528" s="921" t="s">
        <v>265</v>
      </c>
      <c r="D528" s="922" t="s">
        <v>1060</v>
      </c>
      <c r="E528" s="953"/>
      <c r="F528" s="916" t="s">
        <v>1060</v>
      </c>
      <c r="G528" s="917" t="s">
        <v>1060</v>
      </c>
    </row>
    <row r="529" spans="1:7" x14ac:dyDescent="0.25">
      <c r="A529" s="963" t="s">
        <v>352</v>
      </c>
      <c r="B529" s="920"/>
      <c r="C529" s="921" t="s">
        <v>2059</v>
      </c>
      <c r="D529" s="922" t="s">
        <v>1060</v>
      </c>
      <c r="E529" s="953"/>
      <c r="F529" s="916" t="s">
        <v>1060</v>
      </c>
      <c r="G529" s="917" t="s">
        <v>1060</v>
      </c>
    </row>
    <row r="530" spans="1:7" x14ac:dyDescent="0.25">
      <c r="A530" s="926"/>
      <c r="B530" s="938" t="s">
        <v>2060</v>
      </c>
      <c r="C530" s="933" t="s">
        <v>2061</v>
      </c>
      <c r="D530" s="929" t="s">
        <v>2062</v>
      </c>
      <c r="E530" s="930"/>
      <c r="F530" s="935" t="s">
        <v>1060</v>
      </c>
      <c r="G530" s="936" t="s">
        <v>2063</v>
      </c>
    </row>
    <row r="531" spans="1:7" x14ac:dyDescent="0.25">
      <c r="A531" s="926"/>
      <c r="B531" s="938" t="s">
        <v>2064</v>
      </c>
      <c r="C531" s="933" t="s">
        <v>2065</v>
      </c>
      <c r="D531" s="929" t="s">
        <v>2062</v>
      </c>
      <c r="E531" s="930"/>
      <c r="F531" s="935" t="s">
        <v>1060</v>
      </c>
      <c r="G531" s="936" t="s">
        <v>2063</v>
      </c>
    </row>
    <row r="532" spans="1:7" x14ac:dyDescent="0.25">
      <c r="A532" s="926"/>
      <c r="B532" s="938" t="s">
        <v>236</v>
      </c>
      <c r="C532" s="933" t="s">
        <v>2066</v>
      </c>
      <c r="D532" s="929" t="s">
        <v>2062</v>
      </c>
      <c r="E532" s="930"/>
      <c r="F532" s="935" t="s">
        <v>1060</v>
      </c>
      <c r="G532" s="936" t="s">
        <v>2063</v>
      </c>
    </row>
    <row r="533" spans="1:7" x14ac:dyDescent="0.25">
      <c r="A533" s="926"/>
      <c r="B533" s="927" t="s">
        <v>238</v>
      </c>
      <c r="C533" s="928" t="s">
        <v>2067</v>
      </c>
      <c r="D533" s="929" t="s">
        <v>2068</v>
      </c>
      <c r="E533" s="930"/>
      <c r="F533" s="935" t="s">
        <v>1060</v>
      </c>
      <c r="G533" s="936" t="s">
        <v>2069</v>
      </c>
    </row>
    <row r="534" spans="1:7" x14ac:dyDescent="0.25">
      <c r="A534" s="926"/>
      <c r="B534" s="927" t="s">
        <v>2070</v>
      </c>
      <c r="C534" s="928" t="s">
        <v>2071</v>
      </c>
      <c r="D534" s="929" t="s">
        <v>2072</v>
      </c>
      <c r="E534" s="934"/>
      <c r="F534" s="935" t="s">
        <v>1060</v>
      </c>
      <c r="G534" s="932" t="s">
        <v>1060</v>
      </c>
    </row>
    <row r="535" spans="1:7" x14ac:dyDescent="0.25">
      <c r="A535" s="926"/>
      <c r="B535" s="927">
        <v>742</v>
      </c>
      <c r="C535" s="928" t="s">
        <v>2073</v>
      </c>
      <c r="D535" s="929" t="s">
        <v>2072</v>
      </c>
      <c r="E535" s="930" t="s">
        <v>1309</v>
      </c>
      <c r="F535" s="935" t="s">
        <v>1060</v>
      </c>
      <c r="G535" s="936" t="s">
        <v>2074</v>
      </c>
    </row>
    <row r="536" spans="1:7" ht="26.4" x14ac:dyDescent="0.25">
      <c r="A536" s="919" t="s">
        <v>2075</v>
      </c>
      <c r="B536" s="920"/>
      <c r="C536" s="921" t="s">
        <v>2076</v>
      </c>
      <c r="D536" s="922" t="s">
        <v>1060</v>
      </c>
      <c r="E536" s="925"/>
      <c r="F536" s="916" t="s">
        <v>1060</v>
      </c>
      <c r="G536" s="917" t="s">
        <v>1060</v>
      </c>
    </row>
    <row r="537" spans="1:7" x14ac:dyDescent="0.25">
      <c r="A537" s="926"/>
      <c r="B537" s="927" t="s">
        <v>2077</v>
      </c>
      <c r="C537" s="928" t="s">
        <v>2078</v>
      </c>
      <c r="D537" s="929" t="s">
        <v>2072</v>
      </c>
      <c r="E537" s="939" t="s">
        <v>2079</v>
      </c>
      <c r="F537" s="935" t="s">
        <v>1060</v>
      </c>
      <c r="G537" s="932" t="s">
        <v>1060</v>
      </c>
    </row>
    <row r="538" spans="1:7" x14ac:dyDescent="0.25">
      <c r="A538" s="926"/>
      <c r="B538" s="927" t="s">
        <v>2080</v>
      </c>
      <c r="C538" s="928" t="s">
        <v>2081</v>
      </c>
      <c r="D538" s="929" t="s">
        <v>2072</v>
      </c>
      <c r="E538" s="939" t="s">
        <v>2079</v>
      </c>
      <c r="F538" s="935" t="s">
        <v>1060</v>
      </c>
      <c r="G538" s="932" t="s">
        <v>1060</v>
      </c>
    </row>
    <row r="539" spans="1:7" x14ac:dyDescent="0.25">
      <c r="A539" s="926"/>
      <c r="B539" s="927" t="s">
        <v>2082</v>
      </c>
      <c r="C539" s="928" t="s">
        <v>2083</v>
      </c>
      <c r="D539" s="929" t="s">
        <v>2072</v>
      </c>
      <c r="E539" s="939"/>
      <c r="F539" s="935" t="s">
        <v>1060</v>
      </c>
      <c r="G539" s="932" t="s">
        <v>1060</v>
      </c>
    </row>
    <row r="540" spans="1:7" x14ac:dyDescent="0.25">
      <c r="A540" s="926"/>
      <c r="B540" s="927" t="s">
        <v>2084</v>
      </c>
      <c r="C540" s="928" t="s">
        <v>2085</v>
      </c>
      <c r="D540" s="929" t="s">
        <v>2072</v>
      </c>
      <c r="E540" s="939"/>
      <c r="F540" s="935" t="s">
        <v>1060</v>
      </c>
      <c r="G540" s="936" t="s">
        <v>2074</v>
      </c>
    </row>
    <row r="541" spans="1:7" x14ac:dyDescent="0.25">
      <c r="A541" s="926"/>
      <c r="B541" s="927" t="s">
        <v>2086</v>
      </c>
      <c r="C541" s="933" t="s">
        <v>2087</v>
      </c>
      <c r="D541" s="929" t="s">
        <v>2072</v>
      </c>
      <c r="E541" s="939"/>
      <c r="F541" s="935" t="s">
        <v>1060</v>
      </c>
      <c r="G541" s="936" t="s">
        <v>2074</v>
      </c>
    </row>
    <row r="542" spans="1:7" x14ac:dyDescent="0.25">
      <c r="A542" s="919" t="s">
        <v>240</v>
      </c>
      <c r="B542" s="920"/>
      <c r="C542" s="940" t="s">
        <v>2088</v>
      </c>
      <c r="D542" s="922" t="s">
        <v>1060</v>
      </c>
      <c r="E542" s="983"/>
      <c r="F542" s="916" t="s">
        <v>1060</v>
      </c>
      <c r="G542" s="917" t="s">
        <v>1060</v>
      </c>
    </row>
    <row r="543" spans="1:7" x14ac:dyDescent="0.25">
      <c r="A543" s="926"/>
      <c r="B543" s="927" t="s">
        <v>2089</v>
      </c>
      <c r="C543" s="928" t="s">
        <v>2090</v>
      </c>
      <c r="D543" s="929" t="s">
        <v>2091</v>
      </c>
      <c r="E543" s="984"/>
      <c r="F543" s="935" t="s">
        <v>1060</v>
      </c>
      <c r="G543" s="936" t="s">
        <v>2092</v>
      </c>
    </row>
    <row r="544" spans="1:7" x14ac:dyDescent="0.25">
      <c r="A544" s="926"/>
      <c r="B544" s="938" t="s">
        <v>2093</v>
      </c>
      <c r="C544" s="933" t="s">
        <v>2094</v>
      </c>
      <c r="D544" s="929" t="s">
        <v>2091</v>
      </c>
      <c r="E544" s="984"/>
      <c r="F544" s="935" t="s">
        <v>1060</v>
      </c>
      <c r="G544" s="936" t="s">
        <v>2092</v>
      </c>
    </row>
    <row r="545" spans="1:7" x14ac:dyDescent="0.25">
      <c r="A545" s="919" t="s">
        <v>245</v>
      </c>
      <c r="B545" s="920"/>
      <c r="C545" s="921" t="s">
        <v>2095</v>
      </c>
      <c r="D545" s="922" t="s">
        <v>1060</v>
      </c>
      <c r="E545" s="925"/>
      <c r="F545" s="916" t="s">
        <v>1060</v>
      </c>
      <c r="G545" s="917" t="s">
        <v>1060</v>
      </c>
    </row>
    <row r="546" spans="1:7" x14ac:dyDescent="0.25">
      <c r="A546" s="926"/>
      <c r="B546" s="927">
        <v>750</v>
      </c>
      <c r="C546" s="928" t="s">
        <v>2096</v>
      </c>
      <c r="D546" s="929" t="s">
        <v>2097</v>
      </c>
      <c r="E546" s="939"/>
      <c r="F546" s="935" t="s">
        <v>1060</v>
      </c>
      <c r="G546" s="936" t="s">
        <v>2098</v>
      </c>
    </row>
    <row r="547" spans="1:7" x14ac:dyDescent="0.25">
      <c r="A547" s="926"/>
      <c r="B547" s="927">
        <v>751</v>
      </c>
      <c r="C547" s="928" t="s">
        <v>2099</v>
      </c>
      <c r="D547" s="929" t="s">
        <v>2097</v>
      </c>
      <c r="E547" s="939"/>
      <c r="F547" s="935" t="s">
        <v>1060</v>
      </c>
      <c r="G547" s="936" t="s">
        <v>2098</v>
      </c>
    </row>
    <row r="548" spans="1:7" x14ac:dyDescent="0.25">
      <c r="A548" s="926"/>
      <c r="B548" s="927">
        <v>752</v>
      </c>
      <c r="C548" s="928" t="s">
        <v>2100</v>
      </c>
      <c r="D548" s="929" t="s">
        <v>2097</v>
      </c>
      <c r="E548" s="930" t="s">
        <v>1766</v>
      </c>
      <c r="F548" s="935" t="s">
        <v>1060</v>
      </c>
      <c r="G548" s="936" t="s">
        <v>2098</v>
      </c>
    </row>
    <row r="549" spans="1:7" x14ac:dyDescent="0.25">
      <c r="A549" s="919" t="s">
        <v>2101</v>
      </c>
      <c r="B549" s="920"/>
      <c r="C549" s="921" t="s">
        <v>2102</v>
      </c>
      <c r="D549" s="922" t="s">
        <v>1060</v>
      </c>
      <c r="E549" s="983"/>
      <c r="F549" s="916" t="s">
        <v>1060</v>
      </c>
      <c r="G549" s="917" t="s">
        <v>1060</v>
      </c>
    </row>
    <row r="550" spans="1:7" x14ac:dyDescent="0.25">
      <c r="A550" s="926"/>
      <c r="B550" s="927" t="s">
        <v>2103</v>
      </c>
      <c r="C550" s="928" t="s">
        <v>2104</v>
      </c>
      <c r="D550" s="929" t="s">
        <v>2097</v>
      </c>
      <c r="E550" s="930"/>
      <c r="F550" s="935" t="s">
        <v>1060</v>
      </c>
      <c r="G550" s="932" t="s">
        <v>1060</v>
      </c>
    </row>
    <row r="551" spans="1:7" x14ac:dyDescent="0.25">
      <c r="A551" s="926"/>
      <c r="B551" s="927" t="s">
        <v>2105</v>
      </c>
      <c r="C551" s="928" t="s">
        <v>2106</v>
      </c>
      <c r="D551" s="929" t="s">
        <v>2097</v>
      </c>
      <c r="E551" s="930"/>
      <c r="F551" s="935" t="s">
        <v>1060</v>
      </c>
      <c r="G551" s="936" t="s">
        <v>2098</v>
      </c>
    </row>
    <row r="552" spans="1:7" x14ac:dyDescent="0.25">
      <c r="A552" s="926"/>
      <c r="B552" s="927">
        <v>754</v>
      </c>
      <c r="C552" s="928" t="s">
        <v>2107</v>
      </c>
      <c r="D552" s="929" t="s">
        <v>2097</v>
      </c>
      <c r="E552" s="930" t="s">
        <v>1774</v>
      </c>
      <c r="F552" s="935" t="s">
        <v>1060</v>
      </c>
      <c r="G552" s="936" t="s">
        <v>2098</v>
      </c>
    </row>
    <row r="553" spans="1:7" x14ac:dyDescent="0.25">
      <c r="A553" s="926"/>
      <c r="B553" s="927">
        <v>755</v>
      </c>
      <c r="C553" s="928" t="s">
        <v>1775</v>
      </c>
      <c r="D553" s="929" t="s">
        <v>2097</v>
      </c>
      <c r="E553" s="930" t="s">
        <v>1774</v>
      </c>
      <c r="F553" s="935" t="s">
        <v>1060</v>
      </c>
      <c r="G553" s="932" t="s">
        <v>1060</v>
      </c>
    </row>
    <row r="554" spans="1:7" x14ac:dyDescent="0.25">
      <c r="A554" s="926"/>
      <c r="B554" s="927">
        <v>756</v>
      </c>
      <c r="C554" s="928" t="s">
        <v>2108</v>
      </c>
      <c r="D554" s="929" t="s">
        <v>2097</v>
      </c>
      <c r="E554" s="939"/>
      <c r="F554" s="935" t="s">
        <v>1060</v>
      </c>
      <c r="G554" s="936" t="s">
        <v>2098</v>
      </c>
    </row>
    <row r="555" spans="1:7" x14ac:dyDescent="0.25">
      <c r="A555" s="926"/>
      <c r="B555" s="927">
        <v>757</v>
      </c>
      <c r="C555" s="928" t="s">
        <v>2109</v>
      </c>
      <c r="D555" s="929" t="s">
        <v>2097</v>
      </c>
      <c r="E555" s="939"/>
      <c r="F555" s="935" t="s">
        <v>1060</v>
      </c>
      <c r="G555" s="936" t="s">
        <v>2098</v>
      </c>
    </row>
    <row r="556" spans="1:7" x14ac:dyDescent="0.25">
      <c r="A556" s="926"/>
      <c r="B556" s="927" t="s">
        <v>2110</v>
      </c>
      <c r="C556" s="933" t="s">
        <v>2111</v>
      </c>
      <c r="D556" s="929" t="s">
        <v>2097</v>
      </c>
      <c r="E556" s="939"/>
      <c r="F556" s="935" t="s">
        <v>1060</v>
      </c>
      <c r="G556" s="936" t="s">
        <v>2098</v>
      </c>
    </row>
    <row r="557" spans="1:7" x14ac:dyDescent="0.25">
      <c r="A557" s="926"/>
      <c r="B557" s="927" t="s">
        <v>2112</v>
      </c>
      <c r="C557" s="928" t="s">
        <v>2113</v>
      </c>
      <c r="D557" s="929" t="s">
        <v>2097</v>
      </c>
      <c r="E557" s="939"/>
      <c r="F557" s="935" t="s">
        <v>1060</v>
      </c>
      <c r="G557" s="936" t="s">
        <v>2098</v>
      </c>
    </row>
    <row r="558" spans="1:7" ht="26.4" x14ac:dyDescent="0.25">
      <c r="A558" s="926"/>
      <c r="B558" s="927">
        <v>763</v>
      </c>
      <c r="C558" s="928" t="s">
        <v>2114</v>
      </c>
      <c r="D558" s="929" t="s">
        <v>2115</v>
      </c>
      <c r="E558" s="939"/>
      <c r="F558" s="935" t="s">
        <v>1060</v>
      </c>
      <c r="G558" s="932" t="s">
        <v>1060</v>
      </c>
    </row>
    <row r="559" spans="1:7" x14ac:dyDescent="0.25">
      <c r="A559" s="919" t="s">
        <v>2116</v>
      </c>
      <c r="B559" s="920"/>
      <c r="C559" s="921" t="s">
        <v>1790</v>
      </c>
      <c r="D559" s="922" t="s">
        <v>1060</v>
      </c>
      <c r="E559" s="925"/>
      <c r="F559" s="916" t="s">
        <v>1060</v>
      </c>
      <c r="G559" s="917" t="s">
        <v>1060</v>
      </c>
    </row>
    <row r="560" spans="1:7" x14ac:dyDescent="0.25">
      <c r="A560" s="926"/>
      <c r="B560" s="927" t="s">
        <v>2117</v>
      </c>
      <c r="C560" s="928" t="s">
        <v>2118</v>
      </c>
      <c r="D560" s="929" t="s">
        <v>1793</v>
      </c>
      <c r="E560" s="939"/>
      <c r="F560" s="935" t="s">
        <v>1060</v>
      </c>
      <c r="G560" s="932" t="s">
        <v>1060</v>
      </c>
    </row>
    <row r="561" spans="1:7" x14ac:dyDescent="0.25">
      <c r="A561" s="926"/>
      <c r="B561" s="938" t="s">
        <v>258</v>
      </c>
      <c r="C561" s="928" t="s">
        <v>2119</v>
      </c>
      <c r="D561" s="929" t="s">
        <v>2120</v>
      </c>
      <c r="E561" s="930" t="s">
        <v>1796</v>
      </c>
      <c r="F561" s="935" t="s">
        <v>1060</v>
      </c>
      <c r="G561" s="936" t="s">
        <v>2121</v>
      </c>
    </row>
    <row r="562" spans="1:7" ht="26.4" x14ac:dyDescent="0.25">
      <c r="A562" s="926"/>
      <c r="B562" s="938" t="s">
        <v>2122</v>
      </c>
      <c r="C562" s="933" t="s">
        <v>1799</v>
      </c>
      <c r="D562" s="968" t="s">
        <v>1060</v>
      </c>
      <c r="E562" s="930" t="s">
        <v>2123</v>
      </c>
      <c r="F562" s="935" t="s">
        <v>1060</v>
      </c>
      <c r="G562" s="932" t="s">
        <v>1060</v>
      </c>
    </row>
    <row r="563" spans="1:7" x14ac:dyDescent="0.25">
      <c r="A563" s="926"/>
      <c r="B563" s="956"/>
      <c r="C563" s="957"/>
      <c r="D563" s="958"/>
      <c r="E563" s="959"/>
      <c r="F563" s="960" t="s">
        <v>0</v>
      </c>
      <c r="G563" s="961" t="s">
        <v>0</v>
      </c>
    </row>
    <row r="564" spans="1:7" s="918" customFormat="1" ht="26.4" x14ac:dyDescent="0.25">
      <c r="A564" s="985" t="s">
        <v>2124</v>
      </c>
      <c r="B564" s="986"/>
      <c r="C564" s="913" t="s">
        <v>2125</v>
      </c>
      <c r="D564" s="922" t="s">
        <v>1060</v>
      </c>
      <c r="E564" s="953" t="s">
        <v>2126</v>
      </c>
      <c r="F564" s="916" t="s">
        <v>1060</v>
      </c>
      <c r="G564" s="917" t="s">
        <v>1060</v>
      </c>
    </row>
    <row r="565" spans="1:7" x14ac:dyDescent="0.25">
      <c r="A565" s="919" t="s">
        <v>2127</v>
      </c>
      <c r="B565" s="920"/>
      <c r="C565" s="921" t="s">
        <v>2128</v>
      </c>
      <c r="D565" s="922" t="s">
        <v>1060</v>
      </c>
      <c r="E565" s="953" t="s">
        <v>2129</v>
      </c>
      <c r="F565" s="916" t="s">
        <v>1060</v>
      </c>
      <c r="G565" s="917" t="s">
        <v>1060</v>
      </c>
    </row>
    <row r="566" spans="1:7" ht="26.4" x14ac:dyDescent="0.25">
      <c r="A566" s="969"/>
      <c r="B566" s="970" t="s">
        <v>2130</v>
      </c>
      <c r="C566" s="928" t="s">
        <v>2131</v>
      </c>
      <c r="D566" s="968" t="s">
        <v>1060</v>
      </c>
      <c r="E566" s="939"/>
      <c r="F566" s="935" t="s">
        <v>1060</v>
      </c>
      <c r="G566" s="932" t="s">
        <v>1060</v>
      </c>
    </row>
    <row r="567" spans="1:7" ht="26.4" x14ac:dyDescent="0.25">
      <c r="A567" s="969"/>
      <c r="B567" s="970" t="s">
        <v>2132</v>
      </c>
      <c r="C567" s="928" t="s">
        <v>2133</v>
      </c>
      <c r="D567" s="968" t="s">
        <v>1060</v>
      </c>
      <c r="E567" s="939"/>
      <c r="F567" s="935" t="s">
        <v>1060</v>
      </c>
      <c r="G567" s="932" t="s">
        <v>1060</v>
      </c>
    </row>
    <row r="568" spans="1:7" x14ac:dyDescent="0.25">
      <c r="A568" s="919" t="s">
        <v>2134</v>
      </c>
      <c r="B568" s="920"/>
      <c r="C568" s="987" t="s">
        <v>2135</v>
      </c>
      <c r="D568" s="922" t="s">
        <v>1060</v>
      </c>
      <c r="E568" s="953" t="s">
        <v>2136</v>
      </c>
      <c r="F568" s="916" t="s">
        <v>1060</v>
      </c>
      <c r="G568" s="917" t="s">
        <v>1060</v>
      </c>
    </row>
    <row r="569" spans="1:7" x14ac:dyDescent="0.25">
      <c r="A569" s="969"/>
      <c r="B569" s="970" t="s">
        <v>2137</v>
      </c>
      <c r="C569" s="988" t="s">
        <v>2138</v>
      </c>
      <c r="D569" s="968" t="s">
        <v>1060</v>
      </c>
      <c r="E569" s="984"/>
      <c r="F569" s="935" t="s">
        <v>1060</v>
      </c>
      <c r="G569" s="932" t="s">
        <v>1060</v>
      </c>
    </row>
    <row r="570" spans="1:7" x14ac:dyDescent="0.25">
      <c r="A570" s="951" t="s">
        <v>2139</v>
      </c>
      <c r="B570" s="952"/>
      <c r="C570" s="987" t="s">
        <v>2140</v>
      </c>
      <c r="D570" s="922" t="s">
        <v>1060</v>
      </c>
      <c r="E570" s="989"/>
      <c r="F570" s="916" t="s">
        <v>1060</v>
      </c>
      <c r="G570" s="917" t="s">
        <v>1060</v>
      </c>
    </row>
    <row r="571" spans="1:7" ht="26.4" x14ac:dyDescent="0.25">
      <c r="A571" s="969"/>
      <c r="B571" s="970" t="s">
        <v>746</v>
      </c>
      <c r="C571" s="988" t="s">
        <v>2141</v>
      </c>
      <c r="D571" s="968" t="s">
        <v>1060</v>
      </c>
      <c r="E571" s="984"/>
      <c r="F571" s="935" t="s">
        <v>1060</v>
      </c>
      <c r="G571" s="932" t="s">
        <v>1060</v>
      </c>
    </row>
    <row r="572" spans="1:7" x14ac:dyDescent="0.25">
      <c r="A572" s="969"/>
      <c r="B572" s="970" t="s">
        <v>748</v>
      </c>
      <c r="C572" s="988" t="s">
        <v>2142</v>
      </c>
      <c r="D572" s="968" t="s">
        <v>1060</v>
      </c>
      <c r="E572" s="984"/>
      <c r="F572" s="935" t="s">
        <v>1060</v>
      </c>
      <c r="G572" s="932" t="s">
        <v>1060</v>
      </c>
    </row>
    <row r="573" spans="1:7" x14ac:dyDescent="0.25">
      <c r="A573" s="969"/>
      <c r="B573" s="970" t="s">
        <v>2143</v>
      </c>
      <c r="C573" s="928" t="s">
        <v>2144</v>
      </c>
      <c r="D573" s="968" t="s">
        <v>1060</v>
      </c>
      <c r="E573" s="930"/>
      <c r="F573" s="935" t="s">
        <v>1060</v>
      </c>
      <c r="G573" s="932" t="s">
        <v>1060</v>
      </c>
    </row>
    <row r="574" spans="1:7" x14ac:dyDescent="0.25">
      <c r="A574" s="951" t="s">
        <v>2145</v>
      </c>
      <c r="B574" s="952"/>
      <c r="C574" s="921" t="s">
        <v>2146</v>
      </c>
      <c r="D574" s="922" t="s">
        <v>1060</v>
      </c>
      <c r="E574" s="953"/>
      <c r="F574" s="916" t="s">
        <v>1060</v>
      </c>
      <c r="G574" s="917" t="s">
        <v>1060</v>
      </c>
    </row>
    <row r="575" spans="1:7" ht="26.4" x14ac:dyDescent="0.25">
      <c r="A575" s="969"/>
      <c r="B575" s="970" t="s">
        <v>2147</v>
      </c>
      <c r="C575" s="928" t="s">
        <v>2148</v>
      </c>
      <c r="D575" s="968" t="s">
        <v>1060</v>
      </c>
      <c r="E575" s="930"/>
      <c r="F575" s="935" t="s">
        <v>1060</v>
      </c>
      <c r="G575" s="932" t="s">
        <v>1060</v>
      </c>
    </row>
    <row r="576" spans="1:7" ht="26.4" x14ac:dyDescent="0.25">
      <c r="A576" s="969"/>
      <c r="B576" s="970" t="s">
        <v>2149</v>
      </c>
      <c r="C576" s="928" t="s">
        <v>2150</v>
      </c>
      <c r="D576" s="968" t="s">
        <v>1060</v>
      </c>
      <c r="E576" s="930"/>
      <c r="F576" s="935" t="s">
        <v>1060</v>
      </c>
      <c r="G576" s="932" t="s">
        <v>1060</v>
      </c>
    </row>
    <row r="577" spans="1:7" ht="26.4" x14ac:dyDescent="0.25">
      <c r="A577" s="969"/>
      <c r="B577" s="970" t="s">
        <v>2151</v>
      </c>
      <c r="C577" s="928" t="s">
        <v>2152</v>
      </c>
      <c r="D577" s="968" t="s">
        <v>1060</v>
      </c>
      <c r="E577" s="930"/>
      <c r="F577" s="935" t="s">
        <v>1060</v>
      </c>
      <c r="G577" s="932" t="s">
        <v>1060</v>
      </c>
    </row>
    <row r="578" spans="1:7" ht="39.6" x14ac:dyDescent="0.25">
      <c r="A578" s="969"/>
      <c r="B578" s="970" t="s">
        <v>2153</v>
      </c>
      <c r="C578" s="928" t="s">
        <v>2154</v>
      </c>
      <c r="D578" s="968" t="s">
        <v>1060</v>
      </c>
      <c r="E578" s="930"/>
      <c r="F578" s="935" t="s">
        <v>1060</v>
      </c>
      <c r="G578" s="932" t="s">
        <v>1060</v>
      </c>
    </row>
    <row r="579" spans="1:7" ht="39.6" x14ac:dyDescent="0.25">
      <c r="A579" s="969"/>
      <c r="B579" s="970" t="s">
        <v>2155</v>
      </c>
      <c r="C579" s="928" t="s">
        <v>2156</v>
      </c>
      <c r="D579" s="968" t="s">
        <v>1060</v>
      </c>
      <c r="E579" s="930"/>
      <c r="F579" s="935" t="s">
        <v>1060</v>
      </c>
      <c r="G579" s="932" t="s">
        <v>1060</v>
      </c>
    </row>
    <row r="580" spans="1:7" ht="26.4" x14ac:dyDescent="0.25">
      <c r="A580" s="969"/>
      <c r="B580" s="970" t="s">
        <v>2157</v>
      </c>
      <c r="C580" s="928" t="s">
        <v>2158</v>
      </c>
      <c r="D580" s="968" t="s">
        <v>1060</v>
      </c>
      <c r="E580" s="930"/>
      <c r="F580" s="935" t="s">
        <v>1060</v>
      </c>
      <c r="G580" s="932" t="s">
        <v>1060</v>
      </c>
    </row>
    <row r="581" spans="1:7" ht="26.4" x14ac:dyDescent="0.25">
      <c r="A581" s="969"/>
      <c r="B581" s="970" t="s">
        <v>2159</v>
      </c>
      <c r="C581" s="928" t="s">
        <v>2160</v>
      </c>
      <c r="D581" s="968" t="s">
        <v>1060</v>
      </c>
      <c r="E581" s="930"/>
      <c r="F581" s="935" t="s">
        <v>1060</v>
      </c>
      <c r="G581" s="932" t="s">
        <v>1060</v>
      </c>
    </row>
    <row r="582" spans="1:7" ht="26.4" x14ac:dyDescent="0.25">
      <c r="A582" s="969"/>
      <c r="B582" s="970" t="s">
        <v>2161</v>
      </c>
      <c r="C582" s="928" t="s">
        <v>2162</v>
      </c>
      <c r="D582" s="968" t="s">
        <v>1060</v>
      </c>
      <c r="E582" s="930"/>
      <c r="F582" s="935" t="s">
        <v>1060</v>
      </c>
      <c r="G582" s="932" t="s">
        <v>1060</v>
      </c>
    </row>
    <row r="583" spans="1:7" ht="26.4" x14ac:dyDescent="0.25">
      <c r="A583" s="969"/>
      <c r="B583" s="970" t="s">
        <v>2163</v>
      </c>
      <c r="C583" s="928" t="s">
        <v>2164</v>
      </c>
      <c r="D583" s="968" t="s">
        <v>1060</v>
      </c>
      <c r="E583" s="930"/>
      <c r="F583" s="935" t="s">
        <v>1060</v>
      </c>
      <c r="G583" s="932" t="s">
        <v>1060</v>
      </c>
    </row>
    <row r="584" spans="1:7" ht="26.4" x14ac:dyDescent="0.25">
      <c r="A584" s="969"/>
      <c r="B584" s="970" t="s">
        <v>2165</v>
      </c>
      <c r="C584" s="928" t="s">
        <v>2166</v>
      </c>
      <c r="D584" s="968" t="s">
        <v>1060</v>
      </c>
      <c r="E584" s="930"/>
      <c r="F584" s="935" t="s">
        <v>1060</v>
      </c>
      <c r="G584" s="932" t="s">
        <v>1060</v>
      </c>
    </row>
    <row r="585" spans="1:7" ht="26.4" x14ac:dyDescent="0.25">
      <c r="A585" s="969"/>
      <c r="B585" s="970" t="s">
        <v>2167</v>
      </c>
      <c r="C585" s="928" t="s">
        <v>2168</v>
      </c>
      <c r="D585" s="968" t="s">
        <v>1060</v>
      </c>
      <c r="E585" s="930"/>
      <c r="F585" s="935" t="s">
        <v>1060</v>
      </c>
      <c r="G585" s="932" t="s">
        <v>1060</v>
      </c>
    </row>
    <row r="586" spans="1:7" x14ac:dyDescent="0.25">
      <c r="A586" s="919" t="s">
        <v>2169</v>
      </c>
      <c r="B586" s="920"/>
      <c r="C586" s="921" t="s">
        <v>2170</v>
      </c>
      <c r="D586" s="922" t="s">
        <v>1060</v>
      </c>
      <c r="E586" s="953" t="s">
        <v>2171</v>
      </c>
      <c r="F586" s="916" t="s">
        <v>1060</v>
      </c>
      <c r="G586" s="917" t="s">
        <v>1060</v>
      </c>
    </row>
    <row r="587" spans="1:7" ht="26.4" x14ac:dyDescent="0.25">
      <c r="A587" s="969"/>
      <c r="B587" s="970" t="s">
        <v>2172</v>
      </c>
      <c r="C587" s="988" t="s">
        <v>2173</v>
      </c>
      <c r="D587" s="968" t="s">
        <v>1060</v>
      </c>
      <c r="E587" s="930"/>
      <c r="F587" s="935" t="s">
        <v>1060</v>
      </c>
      <c r="G587" s="932" t="s">
        <v>1060</v>
      </c>
    </row>
    <row r="588" spans="1:7" x14ac:dyDescent="0.25">
      <c r="A588" s="969"/>
      <c r="B588" s="970" t="s">
        <v>2174</v>
      </c>
      <c r="C588" s="928" t="s">
        <v>2175</v>
      </c>
      <c r="D588" s="968" t="s">
        <v>1060</v>
      </c>
      <c r="E588" s="930"/>
      <c r="F588" s="935" t="s">
        <v>1060</v>
      </c>
      <c r="G588" s="932" t="s">
        <v>1060</v>
      </c>
    </row>
    <row r="589" spans="1:7" x14ac:dyDescent="0.25">
      <c r="A589" s="969"/>
      <c r="B589" s="970" t="s">
        <v>2176</v>
      </c>
      <c r="C589" s="928" t="s">
        <v>2177</v>
      </c>
      <c r="D589" s="968" t="s">
        <v>1060</v>
      </c>
      <c r="E589" s="930"/>
      <c r="F589" s="935" t="s">
        <v>1060</v>
      </c>
      <c r="G589" s="932" t="s">
        <v>1060</v>
      </c>
    </row>
    <row r="590" spans="1:7" x14ac:dyDescent="0.25">
      <c r="A590" s="969"/>
      <c r="B590" s="970" t="s">
        <v>2178</v>
      </c>
      <c r="C590" s="928" t="s">
        <v>2179</v>
      </c>
      <c r="D590" s="968" t="s">
        <v>1060</v>
      </c>
      <c r="E590" s="930"/>
      <c r="F590" s="935" t="s">
        <v>1060</v>
      </c>
      <c r="G590" s="932" t="s">
        <v>1060</v>
      </c>
    </row>
    <row r="591" spans="1:7" x14ac:dyDescent="0.25">
      <c r="A591" s="919" t="s">
        <v>2180</v>
      </c>
      <c r="B591" s="920"/>
      <c r="C591" s="921" t="s">
        <v>2181</v>
      </c>
      <c r="D591" s="922" t="s">
        <v>1060</v>
      </c>
      <c r="E591" s="953" t="s">
        <v>2182</v>
      </c>
      <c r="F591" s="916" t="s">
        <v>1060</v>
      </c>
      <c r="G591" s="917" t="s">
        <v>1060</v>
      </c>
    </row>
    <row r="592" spans="1:7" x14ac:dyDescent="0.25">
      <c r="A592" s="969"/>
      <c r="B592" s="970" t="s">
        <v>2183</v>
      </c>
      <c r="C592" s="928" t="s">
        <v>2184</v>
      </c>
      <c r="D592" s="968" t="s">
        <v>1060</v>
      </c>
      <c r="E592" s="930"/>
      <c r="F592" s="935" t="s">
        <v>1060</v>
      </c>
      <c r="G592" s="932" t="s">
        <v>1060</v>
      </c>
    </row>
    <row r="593" spans="1:7" x14ac:dyDescent="0.25">
      <c r="A593" s="969"/>
      <c r="B593" s="970" t="s">
        <v>2185</v>
      </c>
      <c r="C593" s="928" t="s">
        <v>2186</v>
      </c>
      <c r="D593" s="968" t="s">
        <v>1060</v>
      </c>
      <c r="E593" s="930"/>
      <c r="F593" s="935" t="s">
        <v>1060</v>
      </c>
      <c r="G593" s="932" t="s">
        <v>1060</v>
      </c>
    </row>
    <row r="594" spans="1:7" x14ac:dyDescent="0.25">
      <c r="A594" s="969"/>
      <c r="B594" s="970" t="s">
        <v>2187</v>
      </c>
      <c r="C594" s="928" t="s">
        <v>2181</v>
      </c>
      <c r="D594" s="968" t="s">
        <v>1060</v>
      </c>
      <c r="E594" s="930"/>
      <c r="F594" s="935" t="s">
        <v>1060</v>
      </c>
      <c r="G594" s="932" t="s">
        <v>1060</v>
      </c>
    </row>
    <row r="595" spans="1:7" x14ac:dyDescent="0.25">
      <c r="A595" s="969"/>
      <c r="B595" s="970" t="s">
        <v>2188</v>
      </c>
      <c r="C595" s="928" t="s">
        <v>2189</v>
      </c>
      <c r="D595" s="968" t="s">
        <v>1060</v>
      </c>
      <c r="E595" s="930"/>
      <c r="F595" s="935" t="s">
        <v>1060</v>
      </c>
      <c r="G595" s="932" t="s">
        <v>1060</v>
      </c>
    </row>
    <row r="596" spans="1:7" ht="26.4" x14ac:dyDescent="0.25">
      <c r="A596" s="951" t="s">
        <v>2190</v>
      </c>
      <c r="B596" s="952"/>
      <c r="C596" s="987" t="s">
        <v>2191</v>
      </c>
      <c r="D596" s="922" t="s">
        <v>1060</v>
      </c>
      <c r="E596" s="953" t="s">
        <v>2192</v>
      </c>
      <c r="F596" s="916" t="s">
        <v>1060</v>
      </c>
      <c r="G596" s="917" t="s">
        <v>1060</v>
      </c>
    </row>
    <row r="597" spans="1:7" ht="26.4" x14ac:dyDescent="0.25">
      <c r="A597" s="969"/>
      <c r="B597" s="970" t="s">
        <v>2193</v>
      </c>
      <c r="C597" s="988" t="s">
        <v>2194</v>
      </c>
      <c r="D597" s="968" t="s">
        <v>1060</v>
      </c>
      <c r="E597" s="930"/>
      <c r="F597" s="935" t="s">
        <v>1060</v>
      </c>
      <c r="G597" s="932" t="s">
        <v>1060</v>
      </c>
    </row>
    <row r="598" spans="1:7" ht="26.4" x14ac:dyDescent="0.25">
      <c r="A598" s="969"/>
      <c r="B598" s="970" t="s">
        <v>2195</v>
      </c>
      <c r="C598" s="988" t="s">
        <v>2191</v>
      </c>
      <c r="D598" s="968" t="s">
        <v>1060</v>
      </c>
      <c r="E598" s="930"/>
      <c r="F598" s="935" t="s">
        <v>1060</v>
      </c>
      <c r="G598" s="932" t="s">
        <v>1060</v>
      </c>
    </row>
    <row r="599" spans="1:7" x14ac:dyDescent="0.25">
      <c r="A599" s="919" t="s">
        <v>2196</v>
      </c>
      <c r="B599" s="920"/>
      <c r="C599" s="921" t="s">
        <v>2197</v>
      </c>
      <c r="D599" s="922" t="s">
        <v>1060</v>
      </c>
      <c r="E599" s="953" t="s">
        <v>2198</v>
      </c>
      <c r="F599" s="916" t="s">
        <v>1060</v>
      </c>
      <c r="G599" s="917" t="s">
        <v>1060</v>
      </c>
    </row>
    <row r="600" spans="1:7" x14ac:dyDescent="0.25">
      <c r="A600" s="969"/>
      <c r="B600" s="970" t="s">
        <v>2199</v>
      </c>
      <c r="C600" s="928" t="s">
        <v>2200</v>
      </c>
      <c r="D600" s="968" t="s">
        <v>1060</v>
      </c>
      <c r="E600" s="930"/>
      <c r="F600" s="935" t="s">
        <v>1060</v>
      </c>
      <c r="G600" s="932" t="s">
        <v>1060</v>
      </c>
    </row>
    <row r="601" spans="1:7" x14ac:dyDescent="0.25">
      <c r="A601" s="969"/>
      <c r="B601" s="970" t="s">
        <v>2201</v>
      </c>
      <c r="C601" s="928" t="s">
        <v>2202</v>
      </c>
      <c r="D601" s="968" t="s">
        <v>1060</v>
      </c>
      <c r="E601" s="930"/>
      <c r="F601" s="935" t="s">
        <v>1060</v>
      </c>
      <c r="G601" s="932" t="s">
        <v>1060</v>
      </c>
    </row>
    <row r="602" spans="1:7" x14ac:dyDescent="0.25">
      <c r="A602" s="969"/>
      <c r="B602" s="970" t="s">
        <v>2203</v>
      </c>
      <c r="C602" s="928" t="s">
        <v>2204</v>
      </c>
      <c r="D602" s="968" t="s">
        <v>1060</v>
      </c>
      <c r="E602" s="930"/>
      <c r="F602" s="935" t="s">
        <v>1060</v>
      </c>
      <c r="G602" s="932" t="s">
        <v>1060</v>
      </c>
    </row>
    <row r="603" spans="1:7" x14ac:dyDescent="0.25">
      <c r="A603" s="969"/>
      <c r="B603" s="970" t="s">
        <v>2205</v>
      </c>
      <c r="C603" s="928" t="s">
        <v>2206</v>
      </c>
      <c r="D603" s="968" t="s">
        <v>1060</v>
      </c>
      <c r="E603" s="930"/>
      <c r="F603" s="935" t="s">
        <v>1060</v>
      </c>
      <c r="G603" s="932" t="s">
        <v>1060</v>
      </c>
    </row>
    <row r="604" spans="1:7" x14ac:dyDescent="0.25">
      <c r="A604" s="919" t="s">
        <v>2207</v>
      </c>
      <c r="B604" s="920"/>
      <c r="C604" s="921" t="s">
        <v>2208</v>
      </c>
      <c r="D604" s="922" t="s">
        <v>1060</v>
      </c>
      <c r="E604" s="953" t="s">
        <v>2209</v>
      </c>
      <c r="F604" s="916" t="s">
        <v>1060</v>
      </c>
      <c r="G604" s="917" t="s">
        <v>1060</v>
      </c>
    </row>
    <row r="605" spans="1:7" x14ac:dyDescent="0.25">
      <c r="A605" s="969"/>
      <c r="B605" s="970" t="s">
        <v>2210</v>
      </c>
      <c r="C605" s="928" t="s">
        <v>2211</v>
      </c>
      <c r="D605" s="968" t="s">
        <v>1060</v>
      </c>
      <c r="E605" s="930"/>
      <c r="F605" s="935" t="s">
        <v>1060</v>
      </c>
      <c r="G605" s="932" t="s">
        <v>1060</v>
      </c>
    </row>
    <row r="606" spans="1:7" x14ac:dyDescent="0.25">
      <c r="A606" s="969"/>
      <c r="B606" s="970" t="s">
        <v>2212</v>
      </c>
      <c r="C606" s="928" t="s">
        <v>2213</v>
      </c>
      <c r="D606" s="968" t="s">
        <v>1060</v>
      </c>
      <c r="E606" s="930"/>
      <c r="F606" s="935" t="s">
        <v>1060</v>
      </c>
      <c r="G606" s="932" t="s">
        <v>1060</v>
      </c>
    </row>
    <row r="607" spans="1:7" x14ac:dyDescent="0.25">
      <c r="A607" s="969"/>
      <c r="B607" s="970" t="s">
        <v>2214</v>
      </c>
      <c r="C607" s="928" t="s">
        <v>2215</v>
      </c>
      <c r="D607" s="968" t="s">
        <v>1060</v>
      </c>
      <c r="E607" s="930"/>
      <c r="F607" s="935" t="s">
        <v>1060</v>
      </c>
      <c r="G607" s="932" t="s">
        <v>1060</v>
      </c>
    </row>
    <row r="608" spans="1:7" x14ac:dyDescent="0.25">
      <c r="A608" s="969"/>
      <c r="B608" s="970" t="s">
        <v>2216</v>
      </c>
      <c r="C608" s="928" t="s">
        <v>2217</v>
      </c>
      <c r="D608" s="968" t="s">
        <v>1060</v>
      </c>
      <c r="E608" s="930"/>
      <c r="F608" s="935" t="s">
        <v>1060</v>
      </c>
      <c r="G608" s="932" t="s">
        <v>1060</v>
      </c>
    </row>
    <row r="609" spans="1:7" x14ac:dyDescent="0.25">
      <c r="A609" s="969"/>
      <c r="B609" s="970" t="s">
        <v>2218</v>
      </c>
      <c r="C609" s="928" t="s">
        <v>2219</v>
      </c>
      <c r="D609" s="968" t="s">
        <v>1060</v>
      </c>
      <c r="E609" s="930"/>
      <c r="F609" s="935" t="s">
        <v>1060</v>
      </c>
      <c r="G609" s="932" t="s">
        <v>1060</v>
      </c>
    </row>
    <row r="610" spans="1:7" x14ac:dyDescent="0.25">
      <c r="A610" s="969"/>
      <c r="B610" s="970" t="s">
        <v>2220</v>
      </c>
      <c r="C610" s="928" t="s">
        <v>2221</v>
      </c>
      <c r="D610" s="968" t="s">
        <v>1060</v>
      </c>
      <c r="E610" s="930"/>
      <c r="F610" s="935" t="s">
        <v>1060</v>
      </c>
      <c r="G610" s="932" t="s">
        <v>1060</v>
      </c>
    </row>
    <row r="611" spans="1:7" x14ac:dyDescent="0.25">
      <c r="A611" s="969"/>
      <c r="B611" s="970" t="s">
        <v>2222</v>
      </c>
      <c r="C611" s="928" t="s">
        <v>2223</v>
      </c>
      <c r="D611" s="968" t="s">
        <v>1060</v>
      </c>
      <c r="E611" s="930"/>
      <c r="F611" s="935" t="s">
        <v>1060</v>
      </c>
      <c r="G611" s="932" t="s">
        <v>1060</v>
      </c>
    </row>
    <row r="612" spans="1:7" x14ac:dyDescent="0.25">
      <c r="A612" s="969"/>
      <c r="B612" s="970" t="s">
        <v>2224</v>
      </c>
      <c r="C612" s="928" t="s">
        <v>2225</v>
      </c>
      <c r="D612" s="968" t="s">
        <v>1060</v>
      </c>
      <c r="E612" s="930"/>
      <c r="F612" s="935" t="s">
        <v>1060</v>
      </c>
      <c r="G612" s="932" t="s">
        <v>1060</v>
      </c>
    </row>
    <row r="613" spans="1:7" x14ac:dyDescent="0.25">
      <c r="A613" s="919" t="s">
        <v>2226</v>
      </c>
      <c r="B613" s="920"/>
      <c r="C613" s="987" t="s">
        <v>2227</v>
      </c>
      <c r="D613" s="922" t="s">
        <v>1060</v>
      </c>
      <c r="E613" s="953" t="s">
        <v>2228</v>
      </c>
      <c r="F613" s="916" t="s">
        <v>1060</v>
      </c>
      <c r="G613" s="917" t="s">
        <v>1060</v>
      </c>
    </row>
    <row r="614" spans="1:7" x14ac:dyDescent="0.25">
      <c r="A614" s="951" t="s">
        <v>2229</v>
      </c>
      <c r="B614" s="952"/>
      <c r="C614" s="921" t="s">
        <v>2230</v>
      </c>
      <c r="D614" s="922" t="s">
        <v>1060</v>
      </c>
      <c r="E614" s="953"/>
      <c r="F614" s="916" t="s">
        <v>1060</v>
      </c>
      <c r="G614" s="917" t="s">
        <v>1060</v>
      </c>
    </row>
    <row r="615" spans="1:7" x14ac:dyDescent="0.25">
      <c r="A615" s="969"/>
      <c r="B615" s="970" t="s">
        <v>884</v>
      </c>
      <c r="C615" s="928" t="s">
        <v>2231</v>
      </c>
      <c r="D615" s="968" t="s">
        <v>1060</v>
      </c>
      <c r="E615" s="930"/>
      <c r="F615" s="935" t="s">
        <v>1060</v>
      </c>
      <c r="G615" s="932" t="s">
        <v>1060</v>
      </c>
    </row>
    <row r="616" spans="1:7" x14ac:dyDescent="0.25">
      <c r="A616" s="969"/>
      <c r="B616" s="970" t="s">
        <v>886</v>
      </c>
      <c r="C616" s="928" t="s">
        <v>1185</v>
      </c>
      <c r="D616" s="968" t="s">
        <v>1060</v>
      </c>
      <c r="E616" s="930"/>
      <c r="F616" s="935" t="s">
        <v>1060</v>
      </c>
      <c r="G616" s="932" t="s">
        <v>1060</v>
      </c>
    </row>
    <row r="617" spans="1:7" x14ac:dyDescent="0.25">
      <c r="A617" s="969"/>
      <c r="B617" s="970" t="s">
        <v>888</v>
      </c>
      <c r="C617" s="928" t="s">
        <v>2232</v>
      </c>
      <c r="D617" s="968" t="s">
        <v>1060</v>
      </c>
      <c r="E617" s="930"/>
      <c r="F617" s="935" t="s">
        <v>1060</v>
      </c>
      <c r="G617" s="932" t="s">
        <v>1060</v>
      </c>
    </row>
    <row r="618" spans="1:7" x14ac:dyDescent="0.25">
      <c r="A618" s="969"/>
      <c r="B618" s="970" t="s">
        <v>2233</v>
      </c>
      <c r="C618" s="928" t="s">
        <v>2234</v>
      </c>
      <c r="D618" s="968" t="s">
        <v>1060</v>
      </c>
      <c r="E618" s="930"/>
      <c r="F618" s="935" t="s">
        <v>1060</v>
      </c>
      <c r="G618" s="932" t="s">
        <v>1060</v>
      </c>
    </row>
    <row r="619" spans="1:7" ht="26.4" x14ac:dyDescent="0.25">
      <c r="A619" s="969"/>
      <c r="B619" s="970" t="s">
        <v>2235</v>
      </c>
      <c r="C619" s="988" t="s">
        <v>2236</v>
      </c>
      <c r="D619" s="968" t="s">
        <v>1060</v>
      </c>
      <c r="E619" s="930"/>
      <c r="F619" s="935" t="s">
        <v>1060</v>
      </c>
      <c r="G619" s="932" t="s">
        <v>1060</v>
      </c>
    </row>
    <row r="620" spans="1:7" x14ac:dyDescent="0.25">
      <c r="A620" s="969"/>
      <c r="B620" s="970" t="s">
        <v>2237</v>
      </c>
      <c r="C620" s="988" t="s">
        <v>2238</v>
      </c>
      <c r="D620" s="968" t="s">
        <v>1060</v>
      </c>
      <c r="E620" s="930"/>
      <c r="F620" s="935" t="s">
        <v>1060</v>
      </c>
      <c r="G620" s="932" t="s">
        <v>1060</v>
      </c>
    </row>
    <row r="621" spans="1:7" ht="26.4" x14ac:dyDescent="0.25">
      <c r="A621" s="969"/>
      <c r="B621" s="970" t="s">
        <v>2239</v>
      </c>
      <c r="C621" s="988" t="s">
        <v>2240</v>
      </c>
      <c r="D621" s="968" t="s">
        <v>1060</v>
      </c>
      <c r="E621" s="930"/>
      <c r="F621" s="935" t="s">
        <v>1060</v>
      </c>
      <c r="G621" s="932" t="s">
        <v>1060</v>
      </c>
    </row>
    <row r="622" spans="1:7" ht="26.4" x14ac:dyDescent="0.25">
      <c r="A622" s="969"/>
      <c r="B622" s="970" t="s">
        <v>2241</v>
      </c>
      <c r="C622" s="988" t="s">
        <v>2242</v>
      </c>
      <c r="D622" s="968" t="s">
        <v>1060</v>
      </c>
      <c r="E622" s="930"/>
      <c r="F622" s="935" t="s">
        <v>1060</v>
      </c>
      <c r="G622" s="932" t="s">
        <v>1060</v>
      </c>
    </row>
    <row r="623" spans="1:7" x14ac:dyDescent="0.25">
      <c r="A623" s="926"/>
      <c r="B623" s="927" t="s">
        <v>2243</v>
      </c>
      <c r="C623" s="928" t="s">
        <v>2244</v>
      </c>
      <c r="D623" s="968" t="s">
        <v>1060</v>
      </c>
      <c r="E623" s="939"/>
      <c r="F623" s="935" t="s">
        <v>1060</v>
      </c>
      <c r="G623" s="932" t="s">
        <v>1060</v>
      </c>
    </row>
    <row r="624" spans="1:7" x14ac:dyDescent="0.25">
      <c r="A624" s="919" t="s">
        <v>2245</v>
      </c>
      <c r="B624" s="920"/>
      <c r="C624" s="940" t="s">
        <v>2246</v>
      </c>
      <c r="D624" s="922" t="s">
        <v>1060</v>
      </c>
      <c r="E624" s="925"/>
      <c r="F624" s="916" t="s">
        <v>1060</v>
      </c>
      <c r="G624" s="917" t="s">
        <v>1060</v>
      </c>
    </row>
    <row r="625" spans="1:7" x14ac:dyDescent="0.25">
      <c r="A625" s="990" t="s">
        <v>2247</v>
      </c>
      <c r="B625" s="991"/>
      <c r="C625" s="992" t="s">
        <v>2248</v>
      </c>
      <c r="D625" s="922" t="s">
        <v>1060</v>
      </c>
      <c r="E625" s="953"/>
      <c r="F625" s="916" t="s">
        <v>1060</v>
      </c>
      <c r="G625" s="917" t="s">
        <v>1060</v>
      </c>
    </row>
    <row r="626" spans="1:7" x14ac:dyDescent="0.25">
      <c r="A626" s="969"/>
      <c r="B626" s="993" t="s">
        <v>2249</v>
      </c>
      <c r="C626" s="994" t="s">
        <v>2250</v>
      </c>
      <c r="D626" s="968" t="s">
        <v>1060</v>
      </c>
      <c r="E626" s="930"/>
      <c r="F626" s="975" t="s">
        <v>2251</v>
      </c>
      <c r="G626" s="932" t="s">
        <v>1060</v>
      </c>
    </row>
    <row r="627" spans="1:7" x14ac:dyDescent="0.25">
      <c r="A627" s="969"/>
      <c r="B627" s="993" t="s">
        <v>2252</v>
      </c>
      <c r="C627" s="994" t="s">
        <v>2250</v>
      </c>
      <c r="D627" s="968" t="s">
        <v>1060</v>
      </c>
      <c r="E627" s="930"/>
      <c r="F627" s="935" t="s">
        <v>1060</v>
      </c>
      <c r="G627" s="932" t="s">
        <v>1060</v>
      </c>
    </row>
    <row r="628" spans="1:7" x14ac:dyDescent="0.25">
      <c r="A628" s="969"/>
      <c r="B628" s="993" t="s">
        <v>2253</v>
      </c>
      <c r="C628" s="994" t="s">
        <v>2254</v>
      </c>
      <c r="D628" s="968" t="s">
        <v>1060</v>
      </c>
      <c r="E628" s="930"/>
      <c r="F628" s="935" t="s">
        <v>1060</v>
      </c>
      <c r="G628" s="932" t="s">
        <v>1060</v>
      </c>
    </row>
    <row r="629" spans="1:7" x14ac:dyDescent="0.25">
      <c r="A629" s="969"/>
      <c r="B629" s="993" t="s">
        <v>441</v>
      </c>
      <c r="C629" s="994" t="s">
        <v>2254</v>
      </c>
      <c r="D629" s="968" t="s">
        <v>1060</v>
      </c>
      <c r="E629" s="930"/>
      <c r="F629" s="935" t="s">
        <v>1060</v>
      </c>
      <c r="G629" s="955" t="s">
        <v>2251</v>
      </c>
    </row>
    <row r="630" spans="1:7" x14ac:dyDescent="0.25">
      <c r="A630" s="995"/>
      <c r="B630" s="996" t="s">
        <v>2255</v>
      </c>
      <c r="C630" s="997" t="s">
        <v>2256</v>
      </c>
      <c r="D630" s="998" t="s">
        <v>1060</v>
      </c>
      <c r="E630" s="999"/>
      <c r="F630" s="1000" t="s">
        <v>1060</v>
      </c>
      <c r="G630" s="1001" t="s">
        <v>1060</v>
      </c>
    </row>
    <row r="631" spans="1:7" x14ac:dyDescent="0.25">
      <c r="A631" s="1002"/>
      <c r="B631" s="1003"/>
      <c r="C631" s="1004"/>
      <c r="D631" s="1005"/>
      <c r="E631" s="1006"/>
      <c r="F631" s="1007"/>
      <c r="G631" s="1007"/>
    </row>
  </sheetData>
  <autoFilter ref="B3:G630"/>
  <mergeCells count="1">
    <mergeCell ref="A1:E1"/>
  </mergeCells>
  <conditionalFormatting sqref="A164:B164 A170:B183 A201:B204 A197:B198 A586:B624 A564:B574 A260 A43:B58 A111:B122 A129:B136 A138:B149 A151:B162 A185:B195 A232:B259 A267:B281 A395:B397 A262:B265 A166:B168 A226:B226 A300:B303 A399:B399 A60:B109 A306:B318 A402:B528 A206:B224 A5:B19 A21:B41 A370:B391 A531:B560 A320:B366 A283:B298">
    <cfRule type="cellIs" dxfId="295" priority="89" stopIfTrue="1" operator="equal">
      <formula>"N"</formula>
    </cfRule>
  </conditionalFormatting>
  <conditionalFormatting sqref="C39:C41 C164 C564:C573 C43:C58 C138:C143 C151:C162 C170:C178 C211:C224 C232:C259 C267:C275 C277:C281 C395:C397 C262:C265 C166:C168 C226:C230 C111:C136 C300:C303 C399 C24:C37 C627:C628 C182:C195 C60:C109 C306:C318 C403:C528 C145:C149 C5:C19 C21:C22 C370:C391 C532:C560 C320:C366 C283:C298">
    <cfRule type="cellIs" dxfId="294" priority="88" operator="equal">
      <formula>""</formula>
    </cfRule>
  </conditionalFormatting>
  <conditionalFormatting sqref="C38 C206:C208 C197:C198 C586:C624 C201:C204">
    <cfRule type="cellIs" dxfId="293" priority="87" operator="equal">
      <formula>""</formula>
    </cfRule>
  </conditionalFormatting>
  <conditionalFormatting sqref="C276">
    <cfRule type="cellIs" dxfId="292" priority="86" operator="equal">
      <formula>""</formula>
    </cfRule>
  </conditionalFormatting>
  <conditionalFormatting sqref="C231">
    <cfRule type="cellIs" dxfId="291" priority="85" operator="equal">
      <formula>""</formula>
    </cfRule>
  </conditionalFormatting>
  <conditionalFormatting sqref="C23">
    <cfRule type="cellIs" dxfId="290" priority="84" operator="equal">
      <formula>""</formula>
    </cfRule>
  </conditionalFormatting>
  <conditionalFormatting sqref="A125:A128 A184">
    <cfRule type="cellIs" dxfId="289" priority="83" stopIfTrue="1" operator="equal">
      <formula>"N"</formula>
    </cfRule>
  </conditionalFormatting>
  <conditionalFormatting sqref="A227:A230">
    <cfRule type="cellIs" dxfId="288" priority="82" stopIfTrue="1" operator="equal">
      <formula>"N"</formula>
    </cfRule>
  </conditionalFormatting>
  <conditionalFormatting sqref="A123:A124">
    <cfRule type="cellIs" dxfId="287" priority="81" stopIfTrue="1" operator="equal">
      <formula>"N"</formula>
    </cfRule>
  </conditionalFormatting>
  <conditionalFormatting sqref="A231">
    <cfRule type="cellIs" dxfId="286" priority="80" stopIfTrue="1" operator="equal">
      <formula>"N"</formula>
    </cfRule>
  </conditionalFormatting>
  <conditionalFormatting sqref="B125:B128">
    <cfRule type="cellIs" dxfId="285" priority="79" stopIfTrue="1" operator="equal">
      <formula>"N"</formula>
    </cfRule>
  </conditionalFormatting>
  <conditionalFormatting sqref="B123:B124">
    <cfRule type="cellIs" dxfId="284" priority="78" stopIfTrue="1" operator="equal">
      <formula>"N"</formula>
    </cfRule>
  </conditionalFormatting>
  <conditionalFormatting sqref="B184">
    <cfRule type="cellIs" dxfId="283" priority="77" stopIfTrue="1" operator="equal">
      <formula>"N"</formula>
    </cfRule>
  </conditionalFormatting>
  <conditionalFormatting sqref="B227:B230">
    <cfRule type="cellIs" dxfId="282" priority="76" stopIfTrue="1" operator="equal">
      <formula>"N"</formula>
    </cfRule>
  </conditionalFormatting>
  <conditionalFormatting sqref="B231">
    <cfRule type="cellIs" dxfId="281" priority="75" stopIfTrue="1" operator="equal">
      <formula>"N"</formula>
    </cfRule>
  </conditionalFormatting>
  <conditionalFormatting sqref="A163:B163">
    <cfRule type="cellIs" dxfId="280" priority="74" stopIfTrue="1" operator="equal">
      <formula>"N"</formula>
    </cfRule>
  </conditionalFormatting>
  <conditionalFormatting sqref="C163">
    <cfRule type="cellIs" dxfId="279" priority="73" operator="equal">
      <formula>""</formula>
    </cfRule>
  </conditionalFormatting>
  <conditionalFormatting sqref="A169:B169">
    <cfRule type="cellIs" dxfId="278" priority="72" stopIfTrue="1" operator="equal">
      <formula>"N"</formula>
    </cfRule>
  </conditionalFormatting>
  <conditionalFormatting sqref="C169">
    <cfRule type="cellIs" dxfId="277" priority="71" operator="equal">
      <formula>""</formula>
    </cfRule>
  </conditionalFormatting>
  <conditionalFormatting sqref="A199:B200">
    <cfRule type="cellIs" dxfId="276" priority="70" stopIfTrue="1" operator="equal">
      <formula>"N"</formula>
    </cfRule>
  </conditionalFormatting>
  <conditionalFormatting sqref="C199:C200">
    <cfRule type="cellIs" dxfId="275" priority="69" operator="equal">
      <formula>""</formula>
    </cfRule>
  </conditionalFormatting>
  <conditionalFormatting sqref="A205:B205">
    <cfRule type="cellIs" dxfId="274" priority="68" stopIfTrue="1" operator="equal">
      <formula>"N"</formula>
    </cfRule>
  </conditionalFormatting>
  <conditionalFormatting sqref="C205">
    <cfRule type="cellIs" dxfId="273" priority="67" operator="equal">
      <formula>""</formula>
    </cfRule>
  </conditionalFormatting>
  <conditionalFormatting sqref="A196:B196">
    <cfRule type="cellIs" dxfId="272" priority="66" stopIfTrue="1" operator="equal">
      <formula>"N"</formula>
    </cfRule>
  </conditionalFormatting>
  <conditionalFormatting sqref="C196">
    <cfRule type="cellIs" dxfId="271" priority="65" operator="equal">
      <formula>""</formula>
    </cfRule>
  </conditionalFormatting>
  <conditionalFormatting sqref="A299:B299">
    <cfRule type="cellIs" dxfId="270" priority="64" stopIfTrue="1" operator="equal">
      <formula>"N"</formula>
    </cfRule>
  </conditionalFormatting>
  <conditionalFormatting sqref="C299">
    <cfRule type="cellIs" dxfId="269" priority="63" operator="equal">
      <formula>""</formula>
    </cfRule>
  </conditionalFormatting>
  <conditionalFormatting sqref="A575:B581 A583:B583 A585:B585">
    <cfRule type="cellIs" dxfId="268" priority="62" stopIfTrue="1" operator="equal">
      <formula>"N"</formula>
    </cfRule>
  </conditionalFormatting>
  <conditionalFormatting sqref="A582:B582">
    <cfRule type="cellIs" dxfId="267" priority="61" stopIfTrue="1" operator="equal">
      <formula>"N"</formula>
    </cfRule>
  </conditionalFormatting>
  <conditionalFormatting sqref="A584:B584">
    <cfRule type="cellIs" dxfId="266" priority="60" stopIfTrue="1" operator="equal">
      <formula>"N"</formula>
    </cfRule>
  </conditionalFormatting>
  <conditionalFormatting sqref="C575:C585">
    <cfRule type="cellIs" dxfId="265" priority="59" operator="equal">
      <formula>""</formula>
    </cfRule>
  </conditionalFormatting>
  <conditionalFormatting sqref="C574">
    <cfRule type="cellIs" dxfId="264" priority="58" operator="equal">
      <formula>""</formula>
    </cfRule>
  </conditionalFormatting>
  <conditionalFormatting sqref="C260">
    <cfRule type="cellIs" dxfId="263" priority="56" operator="equal">
      <formula>""</formula>
    </cfRule>
  </conditionalFormatting>
  <conditionalFormatting sqref="B260">
    <cfRule type="cellIs" dxfId="262" priority="57" stopIfTrue="1" operator="equal">
      <formula>"N"</formula>
    </cfRule>
  </conditionalFormatting>
  <conditionalFormatting sqref="A110:B110">
    <cfRule type="cellIs" dxfId="261" priority="55" stopIfTrue="1" operator="equal">
      <formula>"N"</formula>
    </cfRule>
  </conditionalFormatting>
  <conditionalFormatting sqref="C110">
    <cfRule type="cellIs" dxfId="260" priority="54" operator="equal">
      <formula>""</formula>
    </cfRule>
  </conditionalFormatting>
  <conditionalFormatting sqref="A630:B631">
    <cfRule type="cellIs" dxfId="259" priority="53" stopIfTrue="1" operator="equal">
      <formula>"N"</formula>
    </cfRule>
  </conditionalFormatting>
  <conditionalFormatting sqref="C630">
    <cfRule type="cellIs" dxfId="258" priority="52" operator="equal">
      <formula>""</formula>
    </cfRule>
  </conditionalFormatting>
  <conditionalFormatting sqref="A627:B627">
    <cfRule type="cellIs" dxfId="257" priority="51" stopIfTrue="1" operator="equal">
      <formula>"N"</formula>
    </cfRule>
  </conditionalFormatting>
  <conditionalFormatting sqref="A628:B628">
    <cfRule type="cellIs" dxfId="256" priority="50" stopIfTrue="1" operator="equal">
      <formula>"N"</formula>
    </cfRule>
  </conditionalFormatting>
  <conditionalFormatting sqref="A529:B530">
    <cfRule type="cellIs" dxfId="255" priority="48" stopIfTrue="1" operator="equal">
      <formula>"N"</formula>
    </cfRule>
  </conditionalFormatting>
  <conditionalFormatting sqref="A629:B629">
    <cfRule type="cellIs" dxfId="254" priority="49" stopIfTrue="1" operator="equal">
      <formula>"N"</formula>
    </cfRule>
  </conditionalFormatting>
  <conditionalFormatting sqref="B261">
    <cfRule type="cellIs" dxfId="253" priority="44" stopIfTrue="1" operator="equal">
      <formula>"N"</formula>
    </cfRule>
  </conditionalFormatting>
  <conditionalFormatting sqref="C529:C530">
    <cfRule type="cellIs" dxfId="252" priority="47" operator="equal">
      <formula>""</formula>
    </cfRule>
  </conditionalFormatting>
  <conditionalFormatting sqref="C531">
    <cfRule type="cellIs" dxfId="251" priority="46" operator="equal">
      <formula>""</formula>
    </cfRule>
  </conditionalFormatting>
  <conditionalFormatting sqref="A261">
    <cfRule type="cellIs" dxfId="250" priority="45" stopIfTrue="1" operator="equal">
      <formula>"N"</formula>
    </cfRule>
  </conditionalFormatting>
  <conditionalFormatting sqref="C261">
    <cfRule type="cellIs" dxfId="249" priority="43" operator="equal">
      <formula>""</formula>
    </cfRule>
  </conditionalFormatting>
  <conditionalFormatting sqref="C625">
    <cfRule type="cellIs" dxfId="248" priority="42" operator="equal">
      <formula>""</formula>
    </cfRule>
  </conditionalFormatting>
  <conditionalFormatting sqref="A625:B625">
    <cfRule type="cellIs" dxfId="247" priority="41" stopIfTrue="1" operator="equal">
      <formula>"N"</formula>
    </cfRule>
  </conditionalFormatting>
  <conditionalFormatting sqref="C59">
    <cfRule type="cellIs" dxfId="246" priority="39" operator="equal">
      <formula>""</formula>
    </cfRule>
  </conditionalFormatting>
  <conditionalFormatting sqref="C392">
    <cfRule type="cellIs" dxfId="245" priority="36" operator="equal">
      <formula>""</formula>
    </cfRule>
  </conditionalFormatting>
  <conditionalFormatting sqref="A392:B392">
    <cfRule type="cellIs" dxfId="244" priority="37" stopIfTrue="1" operator="equal">
      <formula>"N"</formula>
    </cfRule>
  </conditionalFormatting>
  <conditionalFormatting sqref="A59:B59">
    <cfRule type="cellIs" dxfId="243" priority="40" stopIfTrue="1" operator="equal">
      <formula>"N"</formula>
    </cfRule>
  </conditionalFormatting>
  <conditionalFormatting sqref="A393:B393">
    <cfRule type="cellIs" dxfId="242" priority="38" stopIfTrue="1" operator="equal">
      <formula>"N"</formula>
    </cfRule>
  </conditionalFormatting>
  <conditionalFormatting sqref="C561">
    <cfRule type="cellIs" dxfId="241" priority="33" operator="equal">
      <formula>""</formula>
    </cfRule>
  </conditionalFormatting>
  <conditionalFormatting sqref="A562:B562">
    <cfRule type="cellIs" dxfId="240" priority="35" stopIfTrue="1" operator="equal">
      <formula>"N"</formula>
    </cfRule>
  </conditionalFormatting>
  <conditionalFormatting sqref="C165">
    <cfRule type="cellIs" dxfId="239" priority="31" operator="equal">
      <formula>""</formula>
    </cfRule>
  </conditionalFormatting>
  <conditionalFormatting sqref="C225">
    <cfRule type="cellIs" dxfId="238" priority="29" operator="equal">
      <formula>""</formula>
    </cfRule>
  </conditionalFormatting>
  <conditionalFormatting sqref="A561:B561">
    <cfRule type="cellIs" dxfId="237" priority="34" stopIfTrue="1" operator="equal">
      <formula>"N"</formula>
    </cfRule>
  </conditionalFormatting>
  <conditionalFormatting sqref="A165:B165">
    <cfRule type="cellIs" dxfId="236" priority="32" stopIfTrue="1" operator="equal">
      <formula>"N"</formula>
    </cfRule>
  </conditionalFormatting>
  <conditionalFormatting sqref="A225:B225">
    <cfRule type="cellIs" dxfId="235" priority="30" stopIfTrue="1" operator="equal">
      <formula>"N"</formula>
    </cfRule>
  </conditionalFormatting>
  <conditionalFormatting sqref="C398">
    <cfRule type="cellIs" dxfId="234" priority="27" operator="equal">
      <formula>""</formula>
    </cfRule>
  </conditionalFormatting>
  <conditionalFormatting sqref="A398:B398">
    <cfRule type="cellIs" dxfId="233" priority="28" stopIfTrue="1" operator="equal">
      <formula>"N"</formula>
    </cfRule>
  </conditionalFormatting>
  <conditionalFormatting sqref="A368:B368">
    <cfRule type="cellIs" dxfId="232" priority="26" stopIfTrue="1" operator="equal">
      <formula>"N"</formula>
    </cfRule>
  </conditionalFormatting>
  <conditionalFormatting sqref="C368">
    <cfRule type="cellIs" dxfId="231" priority="25" operator="equal">
      <formula>""</formula>
    </cfRule>
  </conditionalFormatting>
  <conditionalFormatting sqref="A369:B369">
    <cfRule type="cellIs" dxfId="230" priority="22" stopIfTrue="1" operator="equal">
      <formula>"N"</formula>
    </cfRule>
  </conditionalFormatting>
  <conditionalFormatting sqref="C369">
    <cfRule type="cellIs" dxfId="229" priority="21" operator="equal">
      <formula>""</formula>
    </cfRule>
  </conditionalFormatting>
  <conditionalFormatting sqref="A367:B367">
    <cfRule type="cellIs" dxfId="228" priority="24" stopIfTrue="1" operator="equal">
      <formula>"N"</formula>
    </cfRule>
  </conditionalFormatting>
  <conditionalFormatting sqref="C367">
    <cfRule type="cellIs" dxfId="227" priority="23" operator="equal">
      <formula>""</formula>
    </cfRule>
  </conditionalFormatting>
  <conditionalFormatting sqref="C562">
    <cfRule type="cellIs" dxfId="226" priority="20" operator="equal">
      <formula>""</formula>
    </cfRule>
  </conditionalFormatting>
  <conditionalFormatting sqref="A305:B305">
    <cfRule type="cellIs" dxfId="225" priority="19" stopIfTrue="1" operator="equal">
      <formula>"N"</formula>
    </cfRule>
  </conditionalFormatting>
  <conditionalFormatting sqref="C305">
    <cfRule type="cellIs" dxfId="224" priority="18" operator="equal">
      <formula>""</formula>
    </cfRule>
  </conditionalFormatting>
  <conditionalFormatting sqref="A304:B304">
    <cfRule type="cellIs" dxfId="223" priority="17" stopIfTrue="1" operator="equal">
      <formula>"N"</formula>
    </cfRule>
  </conditionalFormatting>
  <conditionalFormatting sqref="C304">
    <cfRule type="cellIs" dxfId="222" priority="16" operator="equal">
      <formula>""</formula>
    </cfRule>
  </conditionalFormatting>
  <conditionalFormatting sqref="A401:B401">
    <cfRule type="cellIs" dxfId="221" priority="15" stopIfTrue="1" operator="equal">
      <formula>"N"</formula>
    </cfRule>
  </conditionalFormatting>
  <conditionalFormatting sqref="C400">
    <cfRule type="cellIs" dxfId="220" priority="13" operator="equal">
      <formula>""</formula>
    </cfRule>
  </conditionalFormatting>
  <conditionalFormatting sqref="A400:B400">
    <cfRule type="cellIs" dxfId="219" priority="14" stopIfTrue="1" operator="equal">
      <formula>"N"</formula>
    </cfRule>
  </conditionalFormatting>
  <conditionalFormatting sqref="C402">
    <cfRule type="cellIs" dxfId="218" priority="12" operator="equal">
      <formula>""</formula>
    </cfRule>
  </conditionalFormatting>
  <conditionalFormatting sqref="C401">
    <cfRule type="cellIs" dxfId="217" priority="11" operator="equal">
      <formula>""</formula>
    </cfRule>
  </conditionalFormatting>
  <conditionalFormatting sqref="C626">
    <cfRule type="cellIs" dxfId="216" priority="10" operator="equal">
      <formula>""</formula>
    </cfRule>
  </conditionalFormatting>
  <conditionalFormatting sqref="A626:B626">
    <cfRule type="cellIs" dxfId="215" priority="9" stopIfTrue="1" operator="equal">
      <formula>"N"</formula>
    </cfRule>
  </conditionalFormatting>
  <conditionalFormatting sqref="C629">
    <cfRule type="cellIs" dxfId="214" priority="8" operator="equal">
      <formula>""</formula>
    </cfRule>
  </conditionalFormatting>
  <conditionalFormatting sqref="C179:C181">
    <cfRule type="cellIs" dxfId="213" priority="7" operator="equal">
      <formula>""</formula>
    </cfRule>
  </conditionalFormatting>
  <conditionalFormatting sqref="C144">
    <cfRule type="cellIs" dxfId="212" priority="6" operator="equal">
      <formula>""</formula>
    </cfRule>
  </conditionalFormatting>
  <conditionalFormatting sqref="C393">
    <cfRule type="cellIs" dxfId="211" priority="5" operator="equal">
      <formula>""</formula>
    </cfRule>
  </conditionalFormatting>
  <conditionalFormatting sqref="A20:B20">
    <cfRule type="cellIs" dxfId="210" priority="4" stopIfTrue="1" operator="equal">
      <formula>"N"</formula>
    </cfRule>
  </conditionalFormatting>
  <conditionalFormatting sqref="C20">
    <cfRule type="cellIs" dxfId="209" priority="3" operator="equal">
      <formula>""</formula>
    </cfRule>
  </conditionalFormatting>
  <conditionalFormatting sqref="A319:B319">
    <cfRule type="cellIs" dxfId="208" priority="2" stopIfTrue="1" operator="equal">
      <formula>"N"</formula>
    </cfRule>
  </conditionalFormatting>
  <conditionalFormatting sqref="C319">
    <cfRule type="cellIs" dxfId="207" priority="1" operator="equal">
      <formula>""</formula>
    </cfRule>
  </conditionalFormatting>
  <hyperlinks>
    <hyperlink ref="C245" location="_ftn11" display="_ftn11"/>
    <hyperlink ref="C244" location="_ftn9" display="_ftn9"/>
    <hyperlink ref="E561" location="'Voetnoten MAR'!A122" display="[32]"/>
    <hyperlink ref="E553" location="'Voetnoten MAR'!A120" display="[31]"/>
    <hyperlink ref="E552" location="'Voetnoten MAR'!A120" display="[31]"/>
    <hyperlink ref="E548" location="'Voetnoten MAR'!A118" display="[30]"/>
    <hyperlink ref="E383" location="'Voetnoten MAR'!A120" display="[31]"/>
    <hyperlink ref="E380" location="'Voetnoten MAR'!A118" display="[30]"/>
    <hyperlink ref="E204" location="'Voetnoten MAR'!A24" display="[4]"/>
    <hyperlink ref="E182" location="'Voetnoten MAR'!A74" display="[13]"/>
    <hyperlink ref="E160" location="'Voetnoten MAR'!A60" display="[10]"/>
    <hyperlink ref="E194" location="'Voetnoten MAR'!A58" display="[9]"/>
    <hyperlink ref="E169" location="'Voetnoten MAR'!A58" display="[9]"/>
    <hyperlink ref="E188" location="'Voetnoten MAR'!A58" display="[9]"/>
    <hyperlink ref="E191" location="'Voetnoten MAR'!A58" display="[9]"/>
    <hyperlink ref="E163" location="'Voetnoten MAR'!A58" display="[9]"/>
    <hyperlink ref="E157" location="'Voetnoten MAR'!A58" display="[9]"/>
    <hyperlink ref="E131" location="'Voetnoten MAR'!A58" display="[9]"/>
    <hyperlink ref="E535" location="'Voetnoten MAR'!A56" display="[8]"/>
    <hyperlink ref="E362" location="'Voetnoten MAR'!A56" display="[8]"/>
    <hyperlink ref="E347" location="'Voetnoten MAR'!A56" display="[8]"/>
    <hyperlink ref="E344" location="'Voetnoten MAR'!A56" display="[8]"/>
    <hyperlink ref="E193" location="'Voetnoten MAR'!A56" display="[8]"/>
    <hyperlink ref="E190" location="'Voetnoten MAR'!A56" display="[8]"/>
    <hyperlink ref="E187" location="'Voetnoten MAR'!A56" display="[8]"/>
    <hyperlink ref="E168" location="'Voetnoten MAR'!A56" display="[8]"/>
    <hyperlink ref="E162" location="'Voetnoten MAR'!A56" display="[8]"/>
    <hyperlink ref="E154" location="'Voetnoten MAR'!A56" display="[8]"/>
    <hyperlink ref="E130" location="'Voetnoten MAR'!A56" display="[8]"/>
    <hyperlink ref="E82" location="'Voetnoten MAR'!A36" display="[5]"/>
    <hyperlink ref="E79" location="'Voetnoten MAR'!A36" display="[5]"/>
    <hyperlink ref="E72" location="'Voetnoten MAR'!A36" display="[5]"/>
    <hyperlink ref="E69" location="'Voetnoten MAR'!A36" display="[5]"/>
    <hyperlink ref="E66" location="'Voetnoten MAR'!A36" display="[5]"/>
    <hyperlink ref="E64" location="'Voetnoten MAR'!A52" display="[6]"/>
    <hyperlink ref="E50" location="'Voetnoten MAR'!A36" display="[5]"/>
    <hyperlink ref="E562" location="'Voetnoten MAR'!A128" display="[35]"/>
    <hyperlink ref="E305" location="'Voetnoten MAR'!A112" display="[27]"/>
    <hyperlink ref="E240" location="'Voetnoten MAR'!A15" display="[2]"/>
    <hyperlink ref="E35" location="'Voetnoten MAR'!A24" display="[4]"/>
    <hyperlink ref="E393" location="'Voetnoten MAR'!A124" display="[33]"/>
    <hyperlink ref="E225" location="'Voetnoten MAR'!A88" display="[19]"/>
    <hyperlink ref="E166" location="'Voetnoten MAR'!A78" display="[14]"/>
    <hyperlink ref="E367" location="'Voetnoten MAR'!A114" display="[28]"/>
    <hyperlink ref="E392" location="'Voetnoten MAR'!A122" display="[32]"/>
    <hyperlink ref="E195" location="'Voetnoten MAR'!A80" display="[15]"/>
    <hyperlink ref="E257" location="'Voetnoten MAR'!A94" display="[22]"/>
    <hyperlink ref="E247" location="'Voetnoten MAR'!A92" display="[21]"/>
    <hyperlink ref="E289" location="'Voetnoten MAR'!A110" display="[26]"/>
    <hyperlink ref="E122" location="'Voetnoten MAR'!A58" display="[9]"/>
    <hyperlink ref="E121" location="'Voetnoten MAR'!A56" display="[8]"/>
    <hyperlink ref="E287" location="'Voetnoten MAR'!A108" display="[25]"/>
    <hyperlink ref="E26" location="'Voetnoten MAR _AB'!A5" display="[2]"/>
    <hyperlink ref="E399" location="'Voetnoten MAR'!A126" display="[34]"/>
    <hyperlink ref="E377" location="'Voetnoten MAR'!A118" display="[30]"/>
    <hyperlink ref="E278" location="'Voetnoten MAR'!A96" display="[23]"/>
    <hyperlink ref="E214" location="'Voetnoten MAR'!A82" display="[16]"/>
    <hyperlink ref="E126" location="'Voetnoten MAR'!A60" display="[10]"/>
    <hyperlink ref="E54" location="'Voetnoten MAR'!A52" display="[6]"/>
    <hyperlink ref="E44" location="'Voetnoten MAR'!A36" display="[5]"/>
    <hyperlink ref="E245" location="'Voetnoten MAR'!A90" display="[20]"/>
    <hyperlink ref="E596" location="'Voetnoten MAR'!A142" display="[41]"/>
    <hyperlink ref="E591" location="'Voetnoten MAR'!A140" display="[40]"/>
    <hyperlink ref="E613" location="'Voetnoten MAR'!A149" display="[44]"/>
    <hyperlink ref="E604" location="'Voetnoten MAR'!A147" display="[43]"/>
    <hyperlink ref="E599" location="'Voetnoten MAR'!A144" display="[42]"/>
    <hyperlink ref="E586" location="'Voetnoten MAR'!A137" display="[39]"/>
    <hyperlink ref="E279" location="'Voetnoten MAR'!A98" display="[24]"/>
    <hyperlink ref="E568" location="'Voetnoten MAR'!A134" display="[38]"/>
    <hyperlink ref="E565" location="'Voetnoten MAR'!A132" display="[37]"/>
    <hyperlink ref="E564" location="'Voetnoten MAR'!A130" display="[36]"/>
    <hyperlink ref="E382" location="'Voetnoten MAR'!A120" display="[31]"/>
    <hyperlink ref="E374" location="'Voetnoten MAR'!A116" display="[29]"/>
    <hyperlink ref="E218" location="'Voetnoten MAR'!A86" display="[18]"/>
    <hyperlink ref="E158" location="'Voetnoten MAR'!A74" display="[13]"/>
    <hyperlink ref="E139" location="'Voetnoten MAR'!A64" display="[11]"/>
    <hyperlink ref="E18:E19" location="'Voetnoten MAR _AB'!A3" display="[1]"/>
    <hyperlink ref="E21" location="'Voetnoten MAR _AB'!A3" display="[1]"/>
    <hyperlink ref="E152" location="'Voetnoten MAR'!A72" display="[12]"/>
    <hyperlink ref="E172" location="'Voetnoten MAR'!A72" display="[12]"/>
    <hyperlink ref="E123" location="'Voetnoten MAR _AB'!A13" display="[3]"/>
    <hyperlink ref="E259" location="'Voetnoten MAR _AB'!A13" display="[3]"/>
  </hyperlinks>
  <pageMargins left="0.59055118110236227" right="0.59055118110236227" top="0.59055118110236227" bottom="0.59055118110236227" header="0.51181102362204722" footer="0.51181102362204722"/>
  <pageSetup paperSize="9" fitToHeight="4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36"/>
  <sheetViews>
    <sheetView showGridLines="0" workbookViewId="0">
      <selection sqref="A1:B1"/>
    </sheetView>
  </sheetViews>
  <sheetFormatPr defaultColWidth="9.109375" defaultRowHeight="13.2" x14ac:dyDescent="0.25"/>
  <cols>
    <col min="1" max="1" width="6.6640625" style="1047" customWidth="1"/>
    <col min="2" max="2" width="83.6640625" style="1048" customWidth="1"/>
    <col min="3" max="3" width="9.109375" style="1049"/>
    <col min="4" max="16384" width="9.109375" style="765"/>
  </cols>
  <sheetData>
    <row r="1" spans="1:3" s="1012" customFormat="1" ht="36" customHeight="1" x14ac:dyDescent="0.25">
      <c r="A1" s="1333" t="s">
        <v>2257</v>
      </c>
      <c r="B1" s="1333"/>
    </row>
    <row r="2" spans="1:3" s="1012" customFormat="1" ht="17.399999999999999" x14ac:dyDescent="0.25">
      <c r="A2" s="1013"/>
      <c r="B2" s="1014" t="e">
        <f>#REF!</f>
        <v>#REF!</v>
      </c>
    </row>
    <row r="3" spans="1:3" s="885" customFormat="1" x14ac:dyDescent="0.25">
      <c r="A3" s="1015" t="str">
        <f>'MAR AB_MB'!E17</f>
        <v>[1]</v>
      </c>
      <c r="B3" s="1016" t="s">
        <v>2258</v>
      </c>
      <c r="C3" s="1017"/>
    </row>
    <row r="4" spans="1:3" s="885" customFormat="1" x14ac:dyDescent="0.25">
      <c r="A4" s="1018"/>
      <c r="B4" s="1019" t="s">
        <v>2259</v>
      </c>
      <c r="C4" s="1017"/>
    </row>
    <row r="5" spans="1:3" s="885" customFormat="1" x14ac:dyDescent="0.25">
      <c r="A5" s="1020"/>
      <c r="B5" s="1019" t="s">
        <v>2260</v>
      </c>
      <c r="C5" s="1017"/>
    </row>
    <row r="6" spans="1:3" s="885" customFormat="1" x14ac:dyDescent="0.25">
      <c r="A6" s="1020"/>
      <c r="B6" s="1021"/>
      <c r="C6" s="1017"/>
    </row>
    <row r="7" spans="1:3" s="885" customFormat="1" ht="26.4" x14ac:dyDescent="0.25">
      <c r="A7" s="1020"/>
      <c r="B7" s="1021" t="s">
        <v>2261</v>
      </c>
      <c r="C7" s="1017"/>
    </row>
    <row r="8" spans="1:3" s="885" customFormat="1" ht="26.4" x14ac:dyDescent="0.25">
      <c r="A8" s="1020"/>
      <c r="B8" s="1021" t="s">
        <v>2262</v>
      </c>
      <c r="C8" s="1017"/>
    </row>
    <row r="9" spans="1:3" s="1025" customFormat="1" ht="10.199999999999999" x14ac:dyDescent="0.25">
      <c r="A9" s="1022"/>
      <c r="B9" s="1023"/>
      <c r="C9" s="1024"/>
    </row>
    <row r="10" spans="1:3" s="885" customFormat="1" ht="26.4" x14ac:dyDescent="0.25">
      <c r="A10" s="1026" t="str">
        <f>'MAR AB_MB'!E26</f>
        <v>[2]</v>
      </c>
      <c r="B10" s="1027" t="s">
        <v>2263</v>
      </c>
      <c r="C10" s="1028"/>
    </row>
    <row r="11" spans="1:3" s="885" customFormat="1" ht="26.4" x14ac:dyDescent="0.25">
      <c r="A11" s="1018"/>
      <c r="B11" s="1029" t="s">
        <v>2264</v>
      </c>
      <c r="C11" s="1017"/>
    </row>
    <row r="12" spans="1:3" s="1025" customFormat="1" ht="10.199999999999999" x14ac:dyDescent="0.25">
      <c r="A12" s="1022"/>
      <c r="B12" s="1023"/>
      <c r="C12" s="1024"/>
    </row>
    <row r="13" spans="1:3" s="885" customFormat="1" x14ac:dyDescent="0.25">
      <c r="A13" s="1026" t="str">
        <f>'MAR AB_MB'!E35</f>
        <v>[3]</v>
      </c>
      <c r="B13" s="1027" t="s">
        <v>2265</v>
      </c>
      <c r="C13" s="1028"/>
    </row>
    <row r="14" spans="1:3" s="885" customFormat="1" x14ac:dyDescent="0.25">
      <c r="A14" s="1018"/>
      <c r="B14" s="1030" t="s">
        <v>2266</v>
      </c>
      <c r="C14" s="1017"/>
    </row>
    <row r="15" spans="1:3" s="885" customFormat="1" x14ac:dyDescent="0.25">
      <c r="A15" s="1018"/>
      <c r="B15" s="1030" t="s">
        <v>2267</v>
      </c>
      <c r="C15" s="1017"/>
    </row>
    <row r="16" spans="1:3" s="885" customFormat="1" x14ac:dyDescent="0.25">
      <c r="A16" s="1018"/>
      <c r="B16" s="1030" t="s">
        <v>2268</v>
      </c>
      <c r="C16" s="1017"/>
    </row>
    <row r="17" spans="1:6" s="885" customFormat="1" x14ac:dyDescent="0.25">
      <c r="A17" s="1018"/>
      <c r="B17" s="1030" t="s">
        <v>2269</v>
      </c>
      <c r="C17" s="1017"/>
    </row>
    <row r="18" spans="1:6" s="885" customFormat="1" x14ac:dyDescent="0.25">
      <c r="A18" s="1020"/>
      <c r="B18" s="1030" t="s">
        <v>2270</v>
      </c>
      <c r="C18" s="1017"/>
    </row>
    <row r="19" spans="1:6" s="885" customFormat="1" x14ac:dyDescent="0.25">
      <c r="A19" s="1020"/>
      <c r="B19" s="1030" t="s">
        <v>2271</v>
      </c>
      <c r="C19" s="1017"/>
    </row>
    <row r="20" spans="1:6" s="885" customFormat="1" x14ac:dyDescent="0.25">
      <c r="A20" s="1020"/>
      <c r="B20" s="1030" t="s">
        <v>2272</v>
      </c>
      <c r="C20" s="1017"/>
    </row>
    <row r="21" spans="1:6" s="885" customFormat="1" x14ac:dyDescent="0.25">
      <c r="A21" s="1020"/>
      <c r="B21" s="1030" t="s">
        <v>2273</v>
      </c>
      <c r="C21" s="1028"/>
    </row>
    <row r="22" spans="1:6" s="885" customFormat="1" x14ac:dyDescent="0.25">
      <c r="A22" s="1020"/>
      <c r="B22" s="1030" t="s">
        <v>2274</v>
      </c>
      <c r="C22" s="1017"/>
    </row>
    <row r="23" spans="1:6" s="885" customFormat="1" x14ac:dyDescent="0.25">
      <c r="A23" s="1020"/>
      <c r="B23" s="1030" t="s">
        <v>2275</v>
      </c>
      <c r="C23" s="1017"/>
    </row>
    <row r="24" spans="1:6" s="1033" customFormat="1" ht="10.199999999999999" x14ac:dyDescent="0.25">
      <c r="A24" s="1031"/>
      <c r="B24" s="1032"/>
      <c r="C24" s="1017"/>
      <c r="D24" s="1025"/>
      <c r="E24" s="1025"/>
      <c r="F24" s="1025"/>
    </row>
    <row r="25" spans="1:6" s="885" customFormat="1" x14ac:dyDescent="0.25">
      <c r="A25" s="1018" t="str">
        <f>'MAR AB_MB'!E44</f>
        <v>[4]</v>
      </c>
      <c r="B25" s="1029" t="s">
        <v>2276</v>
      </c>
      <c r="C25" s="1017"/>
    </row>
    <row r="26" spans="1:6" s="885" customFormat="1" x14ac:dyDescent="0.25">
      <c r="A26" s="1020"/>
      <c r="B26" s="1021" t="s">
        <v>2277</v>
      </c>
      <c r="C26" s="1017"/>
    </row>
    <row r="27" spans="1:6" s="885" customFormat="1" x14ac:dyDescent="0.25">
      <c r="A27" s="1020"/>
      <c r="B27" s="1021" t="s">
        <v>2278</v>
      </c>
      <c r="C27" s="1017"/>
    </row>
    <row r="28" spans="1:6" s="885" customFormat="1" x14ac:dyDescent="0.25">
      <c r="A28" s="1020"/>
      <c r="B28" s="1019" t="s">
        <v>2279</v>
      </c>
      <c r="C28" s="1017"/>
    </row>
    <row r="29" spans="1:6" s="885" customFormat="1" x14ac:dyDescent="0.25">
      <c r="A29" s="1020"/>
      <c r="B29" s="1021" t="s">
        <v>2280</v>
      </c>
      <c r="C29" s="1017"/>
    </row>
    <row r="30" spans="1:6" s="885" customFormat="1" x14ac:dyDescent="0.25">
      <c r="A30" s="1020"/>
      <c r="B30" s="1029"/>
      <c r="C30" s="1017"/>
    </row>
    <row r="31" spans="1:6" s="885" customFormat="1" x14ac:dyDescent="0.25">
      <c r="A31" s="1020"/>
      <c r="B31" s="1029" t="s">
        <v>2281</v>
      </c>
      <c r="C31" s="1028"/>
    </row>
    <row r="32" spans="1:6" s="885" customFormat="1" x14ac:dyDescent="0.25">
      <c r="A32" s="1020"/>
      <c r="B32" s="1021" t="s">
        <v>2277</v>
      </c>
      <c r="C32" s="1017"/>
    </row>
    <row r="33" spans="1:6" s="885" customFormat="1" x14ac:dyDescent="0.25">
      <c r="A33" s="1020"/>
      <c r="B33" s="1021" t="s">
        <v>2278</v>
      </c>
      <c r="C33" s="1017"/>
    </row>
    <row r="34" spans="1:6" s="885" customFormat="1" x14ac:dyDescent="0.25">
      <c r="A34" s="1020"/>
      <c r="B34" s="1021" t="s">
        <v>2282</v>
      </c>
      <c r="C34" s="1017"/>
    </row>
    <row r="35" spans="1:6" s="885" customFormat="1" x14ac:dyDescent="0.25">
      <c r="A35" s="1020"/>
      <c r="B35" s="1019" t="s">
        <v>2283</v>
      </c>
      <c r="C35" s="1017"/>
    </row>
    <row r="36" spans="1:6" s="885" customFormat="1" x14ac:dyDescent="0.25">
      <c r="A36" s="1020"/>
      <c r="B36" s="1019" t="s">
        <v>2284</v>
      </c>
      <c r="C36" s="1017"/>
      <c r="F36" s="1033"/>
    </row>
    <row r="37" spans="1:6" s="885" customFormat="1" x14ac:dyDescent="0.25">
      <c r="A37" s="1020"/>
      <c r="B37" s="1019" t="s">
        <v>2285</v>
      </c>
      <c r="C37" s="1017"/>
    </row>
    <row r="38" spans="1:6" s="1033" customFormat="1" ht="10.199999999999999" x14ac:dyDescent="0.25">
      <c r="A38" s="1031"/>
      <c r="B38" s="1032"/>
      <c r="C38" s="1017"/>
      <c r="D38" s="1025"/>
      <c r="E38" s="1025"/>
      <c r="F38" s="1025"/>
    </row>
    <row r="39" spans="1:6" s="885" customFormat="1" ht="26.4" x14ac:dyDescent="0.25">
      <c r="A39" s="1026" t="str">
        <f>'MAR AB_MB'!E54</f>
        <v>[5]</v>
      </c>
      <c r="B39" s="1034" t="s">
        <v>2286</v>
      </c>
      <c r="C39" s="1028"/>
    </row>
    <row r="40" spans="1:6" s="1025" customFormat="1" ht="10.199999999999999" x14ac:dyDescent="0.25">
      <c r="A40" s="1031"/>
      <c r="B40" s="1035"/>
      <c r="C40" s="1036"/>
    </row>
    <row r="41" spans="1:6" s="885" customFormat="1" ht="26.4" x14ac:dyDescent="0.25">
      <c r="A41" s="1026" t="str">
        <f>'MAR AB_MB'!E121</f>
        <v>[6]</v>
      </c>
      <c r="B41" s="1027" t="s">
        <v>2287</v>
      </c>
      <c r="C41" s="1028"/>
    </row>
    <row r="42" spans="1:6" s="1025" customFormat="1" ht="10.199999999999999" x14ac:dyDescent="0.25">
      <c r="A42" s="1022"/>
      <c r="B42" s="1023"/>
      <c r="C42" s="1024"/>
    </row>
    <row r="43" spans="1:6" s="885" customFormat="1" x14ac:dyDescent="0.25">
      <c r="A43" s="1026" t="str">
        <f>'MAR AB_MB'!E122</f>
        <v>[7]</v>
      </c>
      <c r="B43" s="1037" t="s">
        <v>2288</v>
      </c>
      <c r="C43" s="1028"/>
    </row>
    <row r="44" spans="1:6" s="1025" customFormat="1" ht="10.199999999999999" x14ac:dyDescent="0.25">
      <c r="A44" s="1022"/>
      <c r="B44" s="1023"/>
      <c r="C44" s="1024"/>
    </row>
    <row r="45" spans="1:6" s="885" customFormat="1" ht="26.4" x14ac:dyDescent="0.25">
      <c r="A45" s="1026" t="str">
        <f>'MAR AB_MB'!E126</f>
        <v>[8]</v>
      </c>
      <c r="B45" s="1037" t="s">
        <v>2289</v>
      </c>
      <c r="C45" s="1017"/>
    </row>
    <row r="46" spans="1:6" s="1025" customFormat="1" ht="10.199999999999999" x14ac:dyDescent="0.25">
      <c r="A46" s="1031"/>
      <c r="B46" s="1035"/>
      <c r="C46" s="1036"/>
    </row>
    <row r="47" spans="1:6" s="885" customFormat="1" ht="26.4" x14ac:dyDescent="0.25">
      <c r="A47" s="1026" t="str">
        <f>'MAR AB_MB'!E139</f>
        <v>[9]</v>
      </c>
      <c r="B47" s="1037" t="s">
        <v>2290</v>
      </c>
      <c r="C47" s="1028"/>
    </row>
    <row r="48" spans="1:6" s="885" customFormat="1" x14ac:dyDescent="0.25">
      <c r="A48" s="1018"/>
      <c r="B48" s="1029"/>
      <c r="C48" s="1028"/>
    </row>
    <row r="49" spans="1:6" s="885" customFormat="1" ht="26.4" x14ac:dyDescent="0.25">
      <c r="A49" s="1018"/>
      <c r="B49" s="1029" t="s">
        <v>2291</v>
      </c>
      <c r="C49" s="1028"/>
    </row>
    <row r="50" spans="1:6" s="885" customFormat="1" x14ac:dyDescent="0.25">
      <c r="A50" s="1018"/>
      <c r="B50" s="1029"/>
      <c r="C50" s="1028"/>
    </row>
    <row r="51" spans="1:6" s="885" customFormat="1" x14ac:dyDescent="0.25">
      <c r="A51" s="1018"/>
      <c r="B51" s="1029" t="s">
        <v>2292</v>
      </c>
      <c r="C51" s="1017"/>
    </row>
    <row r="52" spans="1:6" s="885" customFormat="1" x14ac:dyDescent="0.25">
      <c r="A52" s="1020"/>
      <c r="B52" s="1019" t="s">
        <v>2293</v>
      </c>
      <c r="C52" s="1017"/>
      <c r="D52" s="1025"/>
      <c r="E52" s="1025"/>
      <c r="F52" s="1025"/>
    </row>
    <row r="53" spans="1:6" s="885" customFormat="1" x14ac:dyDescent="0.25">
      <c r="A53" s="1020"/>
      <c r="B53" s="1019" t="s">
        <v>2294</v>
      </c>
      <c r="C53" s="1017"/>
    </row>
    <row r="54" spans="1:6" s="1025" customFormat="1" ht="10.199999999999999" x14ac:dyDescent="0.25">
      <c r="A54" s="1031"/>
      <c r="B54" s="1035"/>
      <c r="C54" s="1036"/>
    </row>
    <row r="55" spans="1:6" s="885" customFormat="1" x14ac:dyDescent="0.25">
      <c r="A55" s="1026" t="str">
        <f>'MAR AB_MB'!E152</f>
        <v>[10]</v>
      </c>
      <c r="B55" s="1038" t="s">
        <v>2295</v>
      </c>
      <c r="C55" s="1028"/>
    </row>
    <row r="56" spans="1:6" s="1025" customFormat="1" ht="10.199999999999999" x14ac:dyDescent="0.25">
      <c r="A56" s="1022"/>
      <c r="B56" s="1023"/>
      <c r="C56" s="1024"/>
    </row>
    <row r="57" spans="1:6" s="885" customFormat="1" ht="26.4" x14ac:dyDescent="0.25">
      <c r="A57" s="1026" t="str">
        <f>'MAR AB_MB'!E158</f>
        <v>[11]</v>
      </c>
      <c r="B57" s="1037" t="s">
        <v>2296</v>
      </c>
      <c r="C57" s="1028"/>
    </row>
    <row r="58" spans="1:6" s="1025" customFormat="1" ht="10.199999999999999" x14ac:dyDescent="0.25">
      <c r="A58" s="1022"/>
      <c r="B58" s="1023"/>
      <c r="C58" s="1024"/>
    </row>
    <row r="59" spans="1:6" s="885" customFormat="1" x14ac:dyDescent="0.25">
      <c r="A59" s="1026" t="str">
        <f>'MAR AB_MB'!E166</f>
        <v>[12]</v>
      </c>
      <c r="B59" s="1027" t="s">
        <v>2297</v>
      </c>
      <c r="C59" s="1028"/>
    </row>
    <row r="60" spans="1:6" s="1025" customFormat="1" x14ac:dyDescent="0.25">
      <c r="A60" s="1022"/>
      <c r="B60" s="1023"/>
      <c r="C60" s="1024"/>
      <c r="D60" s="885"/>
      <c r="E60" s="885"/>
      <c r="F60" s="885"/>
    </row>
    <row r="61" spans="1:6" s="885" customFormat="1" ht="26.4" x14ac:dyDescent="0.25">
      <c r="A61" s="1026" t="str">
        <f>'MAR AB_MB'!E195</f>
        <v>[13]</v>
      </c>
      <c r="B61" s="1037" t="s">
        <v>2298</v>
      </c>
      <c r="C61" s="1028"/>
    </row>
    <row r="62" spans="1:6" s="1025" customFormat="1" ht="10.199999999999999" x14ac:dyDescent="0.25">
      <c r="A62" s="1022"/>
      <c r="B62" s="1023"/>
      <c r="C62" s="1024"/>
    </row>
    <row r="63" spans="1:6" s="885" customFormat="1" ht="26.4" x14ac:dyDescent="0.25">
      <c r="A63" s="1026" t="str">
        <f>'MAR AB_MB'!E214</f>
        <v>[14]</v>
      </c>
      <c r="B63" s="1037" t="s">
        <v>2299</v>
      </c>
      <c r="C63" s="1028"/>
    </row>
    <row r="64" spans="1:6" s="1025" customFormat="1" ht="10.199999999999999" x14ac:dyDescent="0.25">
      <c r="A64" s="1022"/>
      <c r="B64" s="1023"/>
      <c r="C64" s="1024"/>
    </row>
    <row r="65" spans="1:6" s="885" customFormat="1" x14ac:dyDescent="0.25">
      <c r="A65" s="1026" t="str">
        <f>'MAR AB_MB'!E216</f>
        <v>[15]</v>
      </c>
      <c r="B65" s="1038" t="s">
        <v>2300</v>
      </c>
      <c r="C65" s="1028"/>
    </row>
    <row r="66" spans="1:6" s="1025" customFormat="1" ht="10.199999999999999" x14ac:dyDescent="0.25">
      <c r="A66" s="1022"/>
      <c r="B66" s="1023"/>
      <c r="C66" s="1024"/>
    </row>
    <row r="67" spans="1:6" s="885" customFormat="1" ht="26.4" x14ac:dyDescent="0.25">
      <c r="A67" s="1026" t="str">
        <f>'MAR AB_MB'!E218</f>
        <v>[16]</v>
      </c>
      <c r="B67" s="1037" t="s">
        <v>2301</v>
      </c>
      <c r="C67" s="1028"/>
    </row>
    <row r="68" spans="1:6" s="1025" customFormat="1" ht="10.199999999999999" x14ac:dyDescent="0.25">
      <c r="A68" s="1022"/>
      <c r="B68" s="1023"/>
      <c r="C68" s="1024"/>
    </row>
    <row r="69" spans="1:6" s="885" customFormat="1" x14ac:dyDescent="0.25">
      <c r="A69" s="1026" t="str">
        <f>'MAR AB_MB'!E225</f>
        <v>[17]</v>
      </c>
      <c r="B69" s="1027" t="s">
        <v>2302</v>
      </c>
      <c r="C69" s="1028"/>
    </row>
    <row r="70" spans="1:6" s="1025" customFormat="1" x14ac:dyDescent="0.25">
      <c r="A70" s="1022"/>
      <c r="B70" s="1023"/>
      <c r="C70" s="1024"/>
      <c r="D70" s="885"/>
      <c r="E70" s="885"/>
      <c r="F70" s="885"/>
    </row>
    <row r="71" spans="1:6" s="885" customFormat="1" x14ac:dyDescent="0.25">
      <c r="A71" s="1026" t="str">
        <f>'MAR AB_MB'!E245</f>
        <v>[18]</v>
      </c>
      <c r="B71" s="1037" t="s">
        <v>2303</v>
      </c>
      <c r="C71" s="1017"/>
    </row>
    <row r="72" spans="1:6" s="1025" customFormat="1" ht="10.199999999999999" x14ac:dyDescent="0.25">
      <c r="A72" s="1022"/>
      <c r="B72" s="1023"/>
      <c r="C72" s="1024"/>
    </row>
    <row r="73" spans="1:6" s="885" customFormat="1" ht="26.4" x14ac:dyDescent="0.25">
      <c r="A73" s="1026" t="str">
        <f>'MAR AB_MB'!E247</f>
        <v>[19]</v>
      </c>
      <c r="B73" s="1027" t="s">
        <v>2304</v>
      </c>
      <c r="C73" s="1028"/>
    </row>
    <row r="74" spans="1:6" s="1025" customFormat="1" ht="10.199999999999999" x14ac:dyDescent="0.25">
      <c r="A74" s="1022"/>
      <c r="B74" s="1023"/>
      <c r="C74" s="1024"/>
    </row>
    <row r="75" spans="1:6" s="885" customFormat="1" ht="26.4" x14ac:dyDescent="0.25">
      <c r="A75" s="1026" t="str">
        <f>'MAR AB_MB'!E257</f>
        <v>[20]</v>
      </c>
      <c r="B75" s="1037" t="s">
        <v>2305</v>
      </c>
      <c r="C75" s="1028"/>
    </row>
    <row r="76" spans="1:6" s="1025" customFormat="1" ht="10.199999999999999" x14ac:dyDescent="0.25">
      <c r="A76" s="1022"/>
      <c r="B76" s="1023"/>
      <c r="C76" s="1024"/>
    </row>
    <row r="77" spans="1:6" s="885" customFormat="1" ht="26.4" x14ac:dyDescent="0.25">
      <c r="A77" s="1026" t="str">
        <f>'MAR AB_MB'!E278</f>
        <v>[21]</v>
      </c>
      <c r="B77" s="1037" t="s">
        <v>2306</v>
      </c>
      <c r="C77" s="1028"/>
    </row>
    <row r="78" spans="1:6" s="1025" customFormat="1" x14ac:dyDescent="0.25">
      <c r="A78" s="1022"/>
      <c r="B78" s="1023"/>
      <c r="C78" s="1024"/>
      <c r="D78" s="885"/>
      <c r="E78" s="885"/>
      <c r="F78" s="885"/>
    </row>
    <row r="79" spans="1:6" s="885" customFormat="1" ht="52.8" x14ac:dyDescent="0.25">
      <c r="A79" s="1026" t="str">
        <f>'MAR AB_MB'!E279</f>
        <v>[22]</v>
      </c>
      <c r="B79" s="1027" t="s">
        <v>2307</v>
      </c>
      <c r="C79" s="1028"/>
    </row>
    <row r="80" spans="1:6" s="1025" customFormat="1" x14ac:dyDescent="0.25">
      <c r="A80" s="1039"/>
      <c r="B80" s="1040"/>
      <c r="C80" s="1024"/>
      <c r="D80" s="885"/>
      <c r="E80" s="885"/>
      <c r="F80" s="885"/>
    </row>
    <row r="81" spans="1:6" s="1025" customFormat="1" x14ac:dyDescent="0.25">
      <c r="A81" s="1039"/>
      <c r="B81" s="1030" t="s">
        <v>2308</v>
      </c>
      <c r="C81" s="1024"/>
      <c r="D81" s="885"/>
      <c r="E81" s="885"/>
      <c r="F81" s="885"/>
    </row>
    <row r="82" spans="1:6" s="885" customFormat="1" x14ac:dyDescent="0.25">
      <c r="A82" s="1018"/>
      <c r="B82" s="1029" t="s">
        <v>2309</v>
      </c>
      <c r="C82" s="1017"/>
    </row>
    <row r="83" spans="1:6" s="885" customFormat="1" x14ac:dyDescent="0.25">
      <c r="A83" s="1020"/>
      <c r="B83" s="1029" t="s">
        <v>2310</v>
      </c>
      <c r="C83" s="1017"/>
    </row>
    <row r="84" spans="1:6" s="885" customFormat="1" x14ac:dyDescent="0.25">
      <c r="A84" s="1020"/>
      <c r="B84" s="1029" t="s">
        <v>2311</v>
      </c>
      <c r="C84" s="1017"/>
    </row>
    <row r="85" spans="1:6" s="885" customFormat="1" x14ac:dyDescent="0.25">
      <c r="A85" s="1020"/>
      <c r="B85" s="1029" t="s">
        <v>2312</v>
      </c>
      <c r="C85" s="1017"/>
      <c r="D85" s="1025"/>
      <c r="E85" s="1025"/>
      <c r="F85" s="1025"/>
    </row>
    <row r="86" spans="1:6" s="885" customFormat="1" x14ac:dyDescent="0.25">
      <c r="A86" s="1020"/>
      <c r="B86" s="1029" t="s">
        <v>2313</v>
      </c>
      <c r="C86" s="1017"/>
    </row>
    <row r="87" spans="1:6" s="1025" customFormat="1" ht="10.199999999999999" x14ac:dyDescent="0.25">
      <c r="A87" s="1031"/>
      <c r="B87" s="1035"/>
      <c r="C87" s="1036"/>
    </row>
    <row r="88" spans="1:6" s="885" customFormat="1" ht="26.4" x14ac:dyDescent="0.25">
      <c r="A88" s="1026" t="str">
        <f>'MAR AB_MB'!E287</f>
        <v>[23]</v>
      </c>
      <c r="B88" s="1029" t="s">
        <v>2314</v>
      </c>
      <c r="C88" s="1028"/>
    </row>
    <row r="89" spans="1:6" s="1025" customFormat="1" ht="10.199999999999999" x14ac:dyDescent="0.25">
      <c r="A89" s="1022"/>
      <c r="B89" s="1023"/>
      <c r="C89" s="1024"/>
    </row>
    <row r="90" spans="1:6" s="885" customFormat="1" ht="26.4" x14ac:dyDescent="0.25">
      <c r="A90" s="1026" t="str">
        <f>'MAR AB_MB'!E289</f>
        <v>[24]</v>
      </c>
      <c r="B90" s="1037" t="s">
        <v>2315</v>
      </c>
      <c r="C90" s="1028"/>
    </row>
    <row r="91" spans="1:6" s="1025" customFormat="1" ht="10.199999999999999" x14ac:dyDescent="0.25">
      <c r="A91" s="1022"/>
      <c r="B91" s="1023"/>
      <c r="C91" s="1024"/>
    </row>
    <row r="92" spans="1:6" s="885" customFormat="1" ht="26.4" x14ac:dyDescent="0.25">
      <c r="A92" s="1026" t="str">
        <f>'MAR AB_MB'!E305</f>
        <v>[25]</v>
      </c>
      <c r="B92" s="1027" t="s">
        <v>2316</v>
      </c>
      <c r="C92" s="1028"/>
    </row>
    <row r="93" spans="1:6" s="1025" customFormat="1" x14ac:dyDescent="0.25">
      <c r="A93" s="1022"/>
      <c r="B93" s="1023"/>
      <c r="C93" s="1024"/>
      <c r="D93" s="885"/>
      <c r="E93" s="885"/>
      <c r="F93" s="885"/>
    </row>
    <row r="94" spans="1:6" s="885" customFormat="1" x14ac:dyDescent="0.25">
      <c r="A94" s="1026" t="str">
        <f>'MAR AB_MB'!E367</f>
        <v>[26]</v>
      </c>
      <c r="B94" s="1027" t="s">
        <v>2317</v>
      </c>
      <c r="C94" s="1017"/>
    </row>
    <row r="95" spans="1:6" s="1025" customFormat="1" ht="10.199999999999999" x14ac:dyDescent="0.25">
      <c r="A95" s="1022"/>
      <c r="B95" s="1023"/>
      <c r="C95" s="1024"/>
    </row>
    <row r="96" spans="1:6" s="885" customFormat="1" x14ac:dyDescent="0.25">
      <c r="A96" s="1026" t="str">
        <f>'MAR AB_MB'!E374</f>
        <v>[27]</v>
      </c>
      <c r="B96" s="1037" t="s">
        <v>2318</v>
      </c>
      <c r="C96" s="1017"/>
    </row>
    <row r="97" spans="1:6" s="1025" customFormat="1" ht="10.199999999999999" x14ac:dyDescent="0.25">
      <c r="A97" s="1022"/>
      <c r="B97" s="1023"/>
      <c r="C97" s="1024"/>
    </row>
    <row r="98" spans="1:6" s="885" customFormat="1" ht="26.4" x14ac:dyDescent="0.25">
      <c r="A98" s="1026" t="str">
        <f>'MAR AB_MB'!E377</f>
        <v>[28]</v>
      </c>
      <c r="B98" s="1027" t="s">
        <v>2319</v>
      </c>
      <c r="C98" s="1017"/>
    </row>
    <row r="99" spans="1:6" s="1025" customFormat="1" ht="10.199999999999999" x14ac:dyDescent="0.25">
      <c r="A99" s="1022"/>
      <c r="B99" s="1023"/>
      <c r="C99" s="1024"/>
    </row>
    <row r="100" spans="1:6" s="885" customFormat="1" ht="39.6" x14ac:dyDescent="0.25">
      <c r="A100" s="1026" t="str">
        <f>'MAR AB_MB'!E382</f>
        <v>[29]</v>
      </c>
      <c r="B100" s="1027" t="s">
        <v>2320</v>
      </c>
      <c r="C100" s="1028"/>
    </row>
    <row r="101" spans="1:6" s="1025" customFormat="1" ht="10.199999999999999" x14ac:dyDescent="0.25">
      <c r="A101" s="1022"/>
      <c r="B101" s="1023"/>
      <c r="C101" s="1024"/>
    </row>
    <row r="102" spans="1:6" s="885" customFormat="1" ht="26.4" x14ac:dyDescent="0.25">
      <c r="A102" s="1026" t="str">
        <f>'MAR AB_MB'!E392</f>
        <v>[30]</v>
      </c>
      <c r="B102" s="1037" t="s">
        <v>2321</v>
      </c>
      <c r="C102" s="1028"/>
      <c r="D102" s="1041"/>
      <c r="E102" s="1041"/>
      <c r="F102" s="1041"/>
    </row>
    <row r="103" spans="1:6" s="1025" customFormat="1" ht="10.199999999999999" x14ac:dyDescent="0.25">
      <c r="A103" s="1022"/>
      <c r="B103" s="1023"/>
      <c r="C103" s="1024"/>
    </row>
    <row r="104" spans="1:6" s="885" customFormat="1" ht="38.25" customHeight="1" x14ac:dyDescent="0.25">
      <c r="A104" s="1026" t="str">
        <f>'MAR AB_MB'!E393</f>
        <v>[31]</v>
      </c>
      <c r="B104" s="1027" t="s">
        <v>2322</v>
      </c>
      <c r="C104" s="1028"/>
    </row>
    <row r="105" spans="1:6" s="1025" customFormat="1" ht="10.199999999999999" x14ac:dyDescent="0.25">
      <c r="A105" s="1022"/>
      <c r="B105" s="1023"/>
      <c r="C105" s="1024"/>
    </row>
    <row r="106" spans="1:6" s="885" customFormat="1" ht="39.6" x14ac:dyDescent="0.25">
      <c r="A106" s="1026" t="str">
        <f>'MAR AB_MB'!E399</f>
        <v>[32]</v>
      </c>
      <c r="B106" s="1037" t="s">
        <v>2323</v>
      </c>
      <c r="C106" s="1028"/>
    </row>
    <row r="107" spans="1:6" s="1025" customFormat="1" ht="10.199999999999999" x14ac:dyDescent="0.25">
      <c r="A107" s="1022"/>
      <c r="B107" s="1023"/>
      <c r="C107" s="1024"/>
    </row>
    <row r="108" spans="1:6" s="885" customFormat="1" ht="26.4" x14ac:dyDescent="0.25">
      <c r="A108" s="1026" t="str">
        <f>'MAR AB_MB'!E537</f>
        <v>[33]</v>
      </c>
      <c r="B108" s="1027" t="s">
        <v>2324</v>
      </c>
      <c r="C108" s="1028"/>
    </row>
    <row r="109" spans="1:6" s="1025" customFormat="1" ht="10.199999999999999" x14ac:dyDescent="0.25">
      <c r="A109" s="1022"/>
      <c r="B109" s="1023"/>
      <c r="C109" s="1024"/>
    </row>
    <row r="110" spans="1:6" s="885" customFormat="1" ht="38.25" customHeight="1" x14ac:dyDescent="0.25">
      <c r="A110" s="1026" t="str">
        <f>'MAR AB_MB'!E562</f>
        <v>[34]</v>
      </c>
      <c r="B110" s="1027" t="s">
        <v>2325</v>
      </c>
      <c r="C110" s="1028"/>
    </row>
    <row r="111" spans="1:6" s="1025" customFormat="1" ht="10.199999999999999" x14ac:dyDescent="0.25">
      <c r="A111" s="1022"/>
      <c r="B111" s="1023"/>
      <c r="C111" s="1024"/>
    </row>
    <row r="112" spans="1:6" s="885" customFormat="1" ht="26.4" x14ac:dyDescent="0.25">
      <c r="A112" s="1026" t="str">
        <f>'MAR AB_MB'!E564</f>
        <v>[35]</v>
      </c>
      <c r="B112" s="1037" t="s">
        <v>2326</v>
      </c>
      <c r="C112" s="1028"/>
    </row>
    <row r="113" spans="1:6" s="1025" customFormat="1" ht="10.199999999999999" x14ac:dyDescent="0.25">
      <c r="A113" s="1022"/>
      <c r="B113" s="1023"/>
      <c r="C113" s="1024"/>
    </row>
    <row r="114" spans="1:6" s="885" customFormat="1" ht="52.8" x14ac:dyDescent="0.25">
      <c r="A114" s="1026" t="str">
        <f>'MAR AB_MB'!E565</f>
        <v>[36]</v>
      </c>
      <c r="B114" s="1037" t="s">
        <v>2327</v>
      </c>
      <c r="C114" s="1028"/>
    </row>
    <row r="115" spans="1:6" s="1025" customFormat="1" x14ac:dyDescent="0.25">
      <c r="A115" s="1022"/>
      <c r="B115" s="1023"/>
      <c r="C115" s="1024"/>
      <c r="D115" s="885"/>
      <c r="E115" s="885"/>
      <c r="F115" s="885"/>
    </row>
    <row r="116" spans="1:6" s="885" customFormat="1" ht="52.8" x14ac:dyDescent="0.25">
      <c r="A116" s="1026" t="str">
        <f>'MAR AB_MB'!E568</f>
        <v>[37]</v>
      </c>
      <c r="B116" s="1037" t="s">
        <v>2328</v>
      </c>
      <c r="C116" s="1028"/>
      <c r="D116" s="1025"/>
      <c r="E116" s="1025"/>
      <c r="F116" s="1025"/>
    </row>
    <row r="117" spans="1:6" s="885" customFormat="1" ht="39.6" x14ac:dyDescent="0.25">
      <c r="A117" s="1018"/>
      <c r="B117" s="1029" t="s">
        <v>2329</v>
      </c>
      <c r="C117" s="1028"/>
    </row>
    <row r="118" spans="1:6" s="1025" customFormat="1" x14ac:dyDescent="0.25">
      <c r="A118" s="1022"/>
      <c r="B118" s="1023"/>
      <c r="C118" s="1024"/>
      <c r="D118" s="885"/>
      <c r="E118" s="885"/>
      <c r="F118" s="885"/>
    </row>
    <row r="119" spans="1:6" s="885" customFormat="1" ht="39.6" x14ac:dyDescent="0.25">
      <c r="A119" s="1026" t="str">
        <f>'MAR AB_MB'!E586</f>
        <v>[38]</v>
      </c>
      <c r="B119" s="1037" t="s">
        <v>2330</v>
      </c>
      <c r="C119" s="1028"/>
      <c r="D119" s="1025"/>
      <c r="E119" s="1025"/>
      <c r="F119" s="1025"/>
    </row>
    <row r="120" spans="1:6" s="885" customFormat="1" ht="26.4" x14ac:dyDescent="0.25">
      <c r="A120" s="1018"/>
      <c r="B120" s="1029" t="s">
        <v>2331</v>
      </c>
      <c r="C120" s="1028"/>
    </row>
    <row r="121" spans="1:6" s="1025" customFormat="1" ht="10.199999999999999" x14ac:dyDescent="0.25">
      <c r="A121" s="1022"/>
      <c r="B121" s="1023"/>
      <c r="C121" s="1024"/>
    </row>
    <row r="122" spans="1:6" s="885" customFormat="1" ht="52.8" x14ac:dyDescent="0.25">
      <c r="A122" s="1026" t="str">
        <f>'MAR AB_MB'!E591</f>
        <v>[39]</v>
      </c>
      <c r="B122" s="1037" t="s">
        <v>2332</v>
      </c>
      <c r="C122" s="1028"/>
    </row>
    <row r="123" spans="1:6" s="1025" customFormat="1" ht="10.199999999999999" x14ac:dyDescent="0.25">
      <c r="A123" s="1022"/>
      <c r="B123" s="1023"/>
      <c r="C123" s="1024"/>
    </row>
    <row r="124" spans="1:6" s="885" customFormat="1" ht="52.8" x14ac:dyDescent="0.25">
      <c r="A124" s="1026" t="str">
        <f>'MAR AB_MB'!E596</f>
        <v>[40]</v>
      </c>
      <c r="B124" s="1037" t="s">
        <v>2333</v>
      </c>
      <c r="C124" s="1028"/>
    </row>
    <row r="125" spans="1:6" s="1025" customFormat="1" x14ac:dyDescent="0.25">
      <c r="A125" s="1022"/>
      <c r="B125" s="1023"/>
      <c r="C125" s="1024"/>
      <c r="D125" s="885"/>
      <c r="E125" s="885"/>
      <c r="F125" s="885"/>
    </row>
    <row r="126" spans="1:6" s="885" customFormat="1" ht="39.6" x14ac:dyDescent="0.25">
      <c r="A126" s="1026" t="str">
        <f>'MAR AB_MB'!E599</f>
        <v>[41]</v>
      </c>
      <c r="B126" s="1037" t="s">
        <v>2334</v>
      </c>
      <c r="C126" s="1028"/>
      <c r="D126" s="1025"/>
      <c r="E126" s="1025"/>
      <c r="F126" s="1025"/>
    </row>
    <row r="127" spans="1:6" s="885" customFormat="1" ht="39.6" x14ac:dyDescent="0.25">
      <c r="A127" s="1020"/>
      <c r="B127" s="1029" t="s">
        <v>2335</v>
      </c>
      <c r="C127" s="1028"/>
    </row>
    <row r="128" spans="1:6" s="1025" customFormat="1" ht="10.199999999999999" x14ac:dyDescent="0.25">
      <c r="A128" s="1031"/>
      <c r="B128" s="1035"/>
      <c r="C128" s="1036"/>
    </row>
    <row r="129" spans="1:6" s="885" customFormat="1" ht="39.6" x14ac:dyDescent="0.25">
      <c r="A129" s="1026" t="str">
        <f>'MAR AB_MB'!E604</f>
        <v>[42]</v>
      </c>
      <c r="B129" s="1037" t="s">
        <v>2336</v>
      </c>
      <c r="C129" s="1028"/>
    </row>
    <row r="130" spans="1:6" s="1025" customFormat="1" x14ac:dyDescent="0.25">
      <c r="A130" s="1022"/>
      <c r="B130" s="1023"/>
      <c r="C130" s="1024"/>
      <c r="D130" s="885"/>
      <c r="E130" s="885"/>
      <c r="F130" s="885"/>
    </row>
    <row r="131" spans="1:6" s="885" customFormat="1" x14ac:dyDescent="0.25">
      <c r="A131" s="1026" t="str">
        <f>'MAR AB_MB'!E613</f>
        <v>[43]</v>
      </c>
      <c r="B131" s="1037" t="s">
        <v>2337</v>
      </c>
      <c r="C131" s="1017"/>
    </row>
    <row r="132" spans="1:6" s="885" customFormat="1" ht="39.6" x14ac:dyDescent="0.25">
      <c r="A132" s="1020"/>
      <c r="B132" s="1029" t="s">
        <v>2338</v>
      </c>
      <c r="C132" s="1028"/>
    </row>
    <row r="133" spans="1:6" s="885" customFormat="1" ht="39.6" x14ac:dyDescent="0.25">
      <c r="A133" s="1020"/>
      <c r="B133" s="1029" t="s">
        <v>2339</v>
      </c>
      <c r="C133" s="1028"/>
    </row>
    <row r="134" spans="1:6" s="885" customFormat="1" ht="39.6" x14ac:dyDescent="0.25">
      <c r="A134" s="1042"/>
      <c r="B134" s="1043" t="s">
        <v>2340</v>
      </c>
      <c r="C134" s="1028"/>
      <c r="D134" s="1025"/>
      <c r="E134" s="1025"/>
      <c r="F134" s="1025"/>
    </row>
    <row r="135" spans="1:6" s="1041" customFormat="1" x14ac:dyDescent="0.25">
      <c r="A135" s="1044"/>
      <c r="B135" s="1045"/>
      <c r="C135" s="1046"/>
      <c r="D135" s="765"/>
      <c r="E135" s="765"/>
      <c r="F135" s="765"/>
    </row>
    <row r="136" spans="1:6" s="1041" customFormat="1" x14ac:dyDescent="0.25">
      <c r="A136" s="1044"/>
      <c r="B136" s="1045"/>
      <c r="C136" s="1046"/>
      <c r="D136" s="765"/>
      <c r="E136" s="765"/>
      <c r="F136" s="765"/>
    </row>
  </sheetData>
  <mergeCells count="1">
    <mergeCell ref="A1:B1"/>
  </mergeCells>
  <pageMargins left="0.59055118110236227" right="0.59055118110236227" top="0.59055118110236227" bottom="0.59055118110236227" header="0.51181102362204722" footer="0.51181102362204722"/>
  <pageSetup paperSize="9" fitToHeight="46" orientation="portrait" r:id="rId1"/>
  <headerFooter alignWithMargins="0"/>
  <rowBreaks count="1" manualBreakCount="1">
    <brk id="5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520"/>
  <sheetViews>
    <sheetView showGridLines="0" zoomScaleNormal="100" workbookViewId="0">
      <selection sqref="A1:I1"/>
    </sheetView>
  </sheetViews>
  <sheetFormatPr defaultColWidth="9.109375" defaultRowHeight="13.2" x14ac:dyDescent="0.25"/>
  <cols>
    <col min="1" max="5" width="2.33203125" style="885" customWidth="1"/>
    <col min="6" max="6" width="7.6640625" style="872" customWidth="1"/>
    <col min="7" max="7" width="65.88671875" style="949" bestFit="1" customWidth="1"/>
    <col min="8" max="8" width="2.33203125" style="949" customWidth="1"/>
    <col min="9" max="9" width="3.5546875" style="1127" bestFit="1" customWidth="1"/>
    <col min="10" max="10" width="1" style="1126" customWidth="1"/>
    <col min="11" max="16384" width="9.109375" style="885"/>
  </cols>
  <sheetData>
    <row r="1" spans="1:10" s="1050" customFormat="1" ht="30" customHeight="1" x14ac:dyDescent="0.25">
      <c r="A1" s="1334" t="s">
        <v>2341</v>
      </c>
      <c r="B1" s="1334"/>
      <c r="C1" s="1334"/>
      <c r="D1" s="1334"/>
      <c r="E1" s="1334"/>
      <c r="F1" s="1334"/>
      <c r="G1" s="1334"/>
      <c r="H1" s="1334"/>
      <c r="I1" s="1334"/>
      <c r="J1" s="860"/>
    </row>
    <row r="2" spans="1:10" s="1051" customFormat="1" ht="10.199999999999999" x14ac:dyDescent="0.25">
      <c r="F2" s="1052"/>
      <c r="G2" s="1053"/>
      <c r="H2" s="1053"/>
      <c r="I2" s="1054"/>
      <c r="J2" s="862" t="e">
        <f>#REF!</f>
        <v>#REF!</v>
      </c>
    </row>
    <row r="3" spans="1:10" s="1057" customFormat="1" ht="25.5" customHeight="1" x14ac:dyDescent="0.25">
      <c r="A3" s="1335" t="s">
        <v>2342</v>
      </c>
      <c r="B3" s="1335"/>
      <c r="C3" s="1335"/>
      <c r="D3" s="1335"/>
      <c r="E3" s="1335"/>
      <c r="F3" s="1055" t="s">
        <v>448</v>
      </c>
      <c r="G3" s="1056" t="s">
        <v>729</v>
      </c>
      <c r="H3" s="1336" t="s">
        <v>1056</v>
      </c>
      <c r="I3" s="1336"/>
    </row>
    <row r="4" spans="1:10" s="1063" customFormat="1" ht="10.199999999999999" x14ac:dyDescent="0.2">
      <c r="A4" s="1058"/>
      <c r="B4" s="1058"/>
      <c r="C4" s="1058"/>
      <c r="D4" s="1058"/>
      <c r="E4" s="1058"/>
      <c r="F4" s="1059"/>
      <c r="G4" s="1060"/>
      <c r="H4" s="1060"/>
      <c r="I4" s="1061"/>
      <c r="J4" s="1062"/>
    </row>
    <row r="5" spans="1:10" s="1066" customFormat="1" ht="13.8" x14ac:dyDescent="0.25">
      <c r="A5" s="1064" t="s">
        <v>282</v>
      </c>
      <c r="B5" s="1064"/>
      <c r="C5" s="1064"/>
      <c r="D5" s="1064"/>
      <c r="E5" s="1064"/>
      <c r="F5" s="1065"/>
      <c r="I5" s="1067"/>
      <c r="J5" s="1068"/>
    </row>
    <row r="6" spans="1:10" s="1053" customFormat="1" ht="10.199999999999999" x14ac:dyDescent="0.25">
      <c r="A6" s="1051"/>
      <c r="B6" s="1051"/>
      <c r="C6" s="1051"/>
      <c r="D6" s="1051"/>
      <c r="E6" s="1051"/>
      <c r="F6" s="1052"/>
      <c r="I6" s="1069"/>
      <c r="J6" s="1070"/>
    </row>
    <row r="7" spans="1:10" s="1012" customFormat="1" x14ac:dyDescent="0.25">
      <c r="A7" s="1071" t="s">
        <v>283</v>
      </c>
      <c r="B7" s="1071"/>
      <c r="C7" s="1071"/>
      <c r="D7" s="1071"/>
      <c r="E7" s="1071"/>
      <c r="F7" s="869"/>
      <c r="I7" s="1072"/>
      <c r="J7" s="1073"/>
    </row>
    <row r="8" spans="1:10" s="1053" customFormat="1" ht="10.199999999999999" x14ac:dyDescent="0.25">
      <c r="A8" s="1051"/>
      <c r="B8" s="1051"/>
      <c r="C8" s="1051"/>
      <c r="D8" s="1051"/>
      <c r="E8" s="1051"/>
      <c r="F8" s="1052"/>
      <c r="I8" s="1069"/>
      <c r="J8" s="1070"/>
    </row>
    <row r="9" spans="1:10" s="949" customFormat="1" x14ac:dyDescent="0.25">
      <c r="A9" s="1071"/>
      <c r="B9" s="1071" t="s">
        <v>2343</v>
      </c>
      <c r="C9" s="1071"/>
      <c r="D9" s="1071"/>
      <c r="E9" s="1071"/>
      <c r="F9" s="869"/>
      <c r="G9" s="1012"/>
      <c r="H9" s="1012"/>
      <c r="I9" s="1074"/>
      <c r="J9" s="1075"/>
    </row>
    <row r="10" spans="1:10" s="1080" customFormat="1" ht="18" customHeight="1" x14ac:dyDescent="0.25">
      <c r="A10" s="1076"/>
      <c r="B10" s="1076"/>
      <c r="C10" s="1076" t="s">
        <v>2344</v>
      </c>
      <c r="D10" s="1076"/>
      <c r="E10" s="1076"/>
      <c r="F10" s="876"/>
      <c r="G10" s="1077"/>
      <c r="H10" s="1077"/>
      <c r="I10" s="1078"/>
      <c r="J10" s="1079"/>
    </row>
    <row r="11" spans="1:10" s="949" customFormat="1" x14ac:dyDescent="0.25">
      <c r="A11" s="885"/>
      <c r="B11" s="885"/>
      <c r="C11" s="885"/>
      <c r="D11" s="885"/>
      <c r="E11" s="885"/>
      <c r="F11" s="884" t="s">
        <v>1575</v>
      </c>
      <c r="G11" s="949" t="s">
        <v>1576</v>
      </c>
      <c r="I11" s="1074"/>
      <c r="J11" s="1075"/>
    </row>
    <row r="12" spans="1:10" s="949" customFormat="1" x14ac:dyDescent="0.25">
      <c r="A12" s="885"/>
      <c r="B12" s="885"/>
      <c r="C12" s="885"/>
      <c r="D12" s="885"/>
      <c r="E12" s="885"/>
      <c r="F12" s="872">
        <v>605</v>
      </c>
      <c r="G12" s="949" t="s">
        <v>1579</v>
      </c>
      <c r="I12" s="1074"/>
      <c r="J12" s="1075"/>
    </row>
    <row r="13" spans="1:10" s="949" customFormat="1" x14ac:dyDescent="0.25">
      <c r="A13" s="885"/>
      <c r="B13" s="885"/>
      <c r="C13" s="885"/>
      <c r="D13" s="885"/>
      <c r="E13" s="885"/>
      <c r="F13" s="872">
        <v>608</v>
      </c>
      <c r="G13" s="949" t="s">
        <v>1580</v>
      </c>
      <c r="I13" s="1081" t="s">
        <v>1082</v>
      </c>
      <c r="J13" s="1082"/>
    </row>
    <row r="14" spans="1:10" s="949" customFormat="1" ht="26.4" x14ac:dyDescent="0.25">
      <c r="A14" s="885"/>
      <c r="B14" s="885"/>
      <c r="C14" s="885"/>
      <c r="D14" s="885"/>
      <c r="E14" s="885"/>
      <c r="F14" s="872" t="s">
        <v>1593</v>
      </c>
      <c r="G14" s="1083" t="s">
        <v>1594</v>
      </c>
      <c r="I14" s="1074"/>
      <c r="J14" s="1075"/>
    </row>
    <row r="15" spans="1:10" s="949" customFormat="1" x14ac:dyDescent="0.25">
      <c r="A15" s="885"/>
      <c r="B15" s="885"/>
      <c r="C15" s="885"/>
      <c r="D15" s="885"/>
      <c r="E15" s="885"/>
      <c r="F15" s="872" t="s">
        <v>1595</v>
      </c>
      <c r="G15" s="949" t="s">
        <v>1596</v>
      </c>
      <c r="I15" s="1074"/>
      <c r="J15" s="1075"/>
    </row>
    <row r="16" spans="1:10" s="949" customFormat="1" x14ac:dyDescent="0.25">
      <c r="A16" s="885"/>
      <c r="B16" s="885"/>
      <c r="C16" s="885"/>
      <c r="D16" s="885"/>
      <c r="E16" s="885"/>
      <c r="F16" s="872" t="s">
        <v>1599</v>
      </c>
      <c r="G16" s="949" t="s">
        <v>1600</v>
      </c>
      <c r="I16" s="1074"/>
      <c r="J16" s="1075"/>
    </row>
    <row r="17" spans="1:10" s="949" customFormat="1" x14ac:dyDescent="0.25">
      <c r="A17" s="885"/>
      <c r="B17" s="885"/>
      <c r="C17" s="885"/>
      <c r="D17" s="885"/>
      <c r="E17" s="885"/>
      <c r="F17" s="872" t="s">
        <v>1601</v>
      </c>
      <c r="G17" s="949" t="s">
        <v>1602</v>
      </c>
      <c r="I17" s="1074"/>
      <c r="J17" s="1075"/>
    </row>
    <row r="18" spans="1:10" s="949" customFormat="1" x14ac:dyDescent="0.25">
      <c r="A18" s="885"/>
      <c r="B18" s="885"/>
      <c r="C18" s="885"/>
      <c r="D18" s="885"/>
      <c r="E18" s="885"/>
      <c r="F18" s="872" t="s">
        <v>1603</v>
      </c>
      <c r="G18" s="949" t="s">
        <v>2345</v>
      </c>
      <c r="I18" s="1074"/>
      <c r="J18" s="1075"/>
    </row>
    <row r="19" spans="1:10" s="949" customFormat="1" x14ac:dyDescent="0.25">
      <c r="A19" s="885"/>
      <c r="B19" s="885"/>
      <c r="C19" s="885"/>
      <c r="D19" s="885"/>
      <c r="E19" s="885"/>
      <c r="F19" s="872" t="s">
        <v>1605</v>
      </c>
      <c r="G19" s="949" t="s">
        <v>1606</v>
      </c>
      <c r="I19" s="1074"/>
      <c r="J19" s="1075"/>
    </row>
    <row r="20" spans="1:10" s="949" customFormat="1" x14ac:dyDescent="0.25">
      <c r="A20" s="885"/>
      <c r="B20" s="885"/>
      <c r="C20" s="885"/>
      <c r="D20" s="885"/>
      <c r="E20" s="885"/>
      <c r="F20" s="872" t="s">
        <v>1607</v>
      </c>
      <c r="G20" s="949" t="s">
        <v>1608</v>
      </c>
      <c r="I20" s="1074"/>
      <c r="J20" s="1075"/>
    </row>
    <row r="21" spans="1:10" s="949" customFormat="1" x14ac:dyDescent="0.25">
      <c r="A21" s="885"/>
      <c r="B21" s="885"/>
      <c r="C21" s="885"/>
      <c r="D21" s="885"/>
      <c r="E21" s="885"/>
      <c r="F21" s="884" t="s">
        <v>1609</v>
      </c>
      <c r="G21" s="1083" t="s">
        <v>1610</v>
      </c>
      <c r="I21" s="1074"/>
      <c r="J21" s="1075"/>
    </row>
    <row r="22" spans="1:10" s="949" customFormat="1" ht="26.4" x14ac:dyDescent="0.25">
      <c r="A22" s="885"/>
      <c r="B22" s="885"/>
      <c r="C22" s="885"/>
      <c r="D22" s="885"/>
      <c r="E22" s="885"/>
      <c r="F22" s="872">
        <v>617</v>
      </c>
      <c r="G22" s="949" t="s">
        <v>1611</v>
      </c>
      <c r="I22" s="1074"/>
      <c r="J22" s="1075"/>
    </row>
    <row r="23" spans="1:10" s="949" customFormat="1" ht="39.6" x14ac:dyDescent="0.25">
      <c r="A23" s="885"/>
      <c r="B23" s="885"/>
      <c r="C23" s="885"/>
      <c r="D23" s="885"/>
      <c r="E23" s="885"/>
      <c r="F23" s="872">
        <v>618</v>
      </c>
      <c r="G23" s="949" t="s">
        <v>1612</v>
      </c>
      <c r="I23" s="1084"/>
      <c r="J23" s="1085"/>
    </row>
    <row r="24" spans="1:10" s="1080" customFormat="1" ht="18" customHeight="1" x14ac:dyDescent="0.25">
      <c r="A24" s="1076"/>
      <c r="B24" s="1076"/>
      <c r="C24" s="1076" t="s">
        <v>2346</v>
      </c>
      <c r="D24" s="1076"/>
      <c r="E24" s="1076"/>
      <c r="F24" s="1086"/>
      <c r="G24" s="1077"/>
      <c r="H24" s="1077"/>
      <c r="I24" s="1087"/>
      <c r="J24" s="1088"/>
    </row>
    <row r="25" spans="1:10" s="1092" customFormat="1" x14ac:dyDescent="0.25">
      <c r="A25" s="910"/>
      <c r="B25" s="910"/>
      <c r="C25" s="910"/>
      <c r="D25" s="981" t="s">
        <v>2347</v>
      </c>
      <c r="E25" s="981"/>
      <c r="F25" s="1089"/>
      <c r="G25" s="902"/>
      <c r="H25" s="902"/>
      <c r="I25" s="1090"/>
      <c r="J25" s="1091"/>
    </row>
    <row r="26" spans="1:10" s="924" customFormat="1" x14ac:dyDescent="0.25">
      <c r="A26" s="981"/>
      <c r="B26" s="981"/>
      <c r="C26" s="981"/>
      <c r="D26" s="981"/>
      <c r="E26" s="981"/>
      <c r="F26" s="1008" t="s">
        <v>1622</v>
      </c>
      <c r="G26" s="924" t="s">
        <v>1623</v>
      </c>
      <c r="I26" s="1093"/>
      <c r="J26" s="1094"/>
    </row>
    <row r="27" spans="1:10" s="924" customFormat="1" x14ac:dyDescent="0.25">
      <c r="A27" s="981"/>
      <c r="B27" s="981"/>
      <c r="C27" s="981"/>
      <c r="D27" s="981"/>
      <c r="E27" s="981"/>
      <c r="F27" s="1008" t="s">
        <v>1640</v>
      </c>
      <c r="G27" s="924" t="s">
        <v>1641</v>
      </c>
      <c r="I27" s="1093"/>
      <c r="J27" s="1094"/>
    </row>
    <row r="28" spans="1:10" s="924" customFormat="1" x14ac:dyDescent="0.25">
      <c r="A28" s="981"/>
      <c r="B28" s="981"/>
      <c r="C28" s="981"/>
      <c r="D28" s="981"/>
      <c r="E28" s="981"/>
      <c r="F28" s="1008" t="s">
        <v>1654</v>
      </c>
      <c r="G28" s="981" t="s">
        <v>1655</v>
      </c>
      <c r="I28" s="1093"/>
      <c r="J28" s="1094"/>
    </row>
    <row r="29" spans="1:10" s="1092" customFormat="1" x14ac:dyDescent="0.25">
      <c r="A29" s="910"/>
      <c r="B29" s="910"/>
      <c r="C29" s="910"/>
      <c r="D29" s="981" t="s">
        <v>2348</v>
      </c>
      <c r="E29" s="981"/>
      <c r="F29" s="1089"/>
      <c r="G29" s="902"/>
      <c r="H29" s="902"/>
      <c r="I29" s="1090"/>
      <c r="J29" s="1091"/>
    </row>
    <row r="30" spans="1:10" s="924" customFormat="1" x14ac:dyDescent="0.25">
      <c r="A30" s="981"/>
      <c r="B30" s="981"/>
      <c r="C30" s="981"/>
      <c r="D30" s="981"/>
      <c r="E30" s="981"/>
      <c r="F30" s="1008" t="s">
        <v>1626</v>
      </c>
      <c r="G30" s="981" t="s">
        <v>1627</v>
      </c>
      <c r="I30" s="1093"/>
      <c r="J30" s="1094"/>
    </row>
    <row r="31" spans="1:10" s="924" customFormat="1" x14ac:dyDescent="0.25">
      <c r="A31" s="981"/>
      <c r="B31" s="981"/>
      <c r="C31" s="981"/>
      <c r="D31" s="981"/>
      <c r="E31" s="981"/>
      <c r="F31" s="1008" t="s">
        <v>1642</v>
      </c>
      <c r="G31" s="924" t="s">
        <v>1643</v>
      </c>
      <c r="I31" s="1093"/>
      <c r="J31" s="1094"/>
    </row>
    <row r="32" spans="1:10" s="924" customFormat="1" x14ac:dyDescent="0.25">
      <c r="A32" s="981"/>
      <c r="B32" s="981"/>
      <c r="C32" s="981"/>
      <c r="D32" s="981"/>
      <c r="E32" s="981"/>
      <c r="F32" s="1095" t="s">
        <v>1650</v>
      </c>
      <c r="G32" s="924" t="s">
        <v>1651</v>
      </c>
      <c r="I32" s="1093"/>
      <c r="J32" s="1094"/>
    </row>
    <row r="33" spans="1:10" s="924" customFormat="1" ht="26.4" x14ac:dyDescent="0.25">
      <c r="A33" s="981"/>
      <c r="B33" s="981"/>
      <c r="C33" s="981"/>
      <c r="D33" s="981"/>
      <c r="E33" s="981"/>
      <c r="F33" s="1008" t="s">
        <v>1656</v>
      </c>
      <c r="G33" s="924" t="s">
        <v>1657</v>
      </c>
      <c r="I33" s="1093"/>
      <c r="J33" s="1094"/>
    </row>
    <row r="34" spans="1:10" s="1092" customFormat="1" x14ac:dyDescent="0.25">
      <c r="A34" s="910"/>
      <c r="B34" s="910"/>
      <c r="C34" s="910"/>
      <c r="D34" s="981" t="s">
        <v>2349</v>
      </c>
      <c r="E34" s="981"/>
      <c r="F34" s="1089"/>
      <c r="G34" s="902"/>
      <c r="H34" s="902"/>
      <c r="I34" s="1090"/>
      <c r="J34" s="1091"/>
    </row>
    <row r="35" spans="1:10" s="924" customFormat="1" ht="26.4" x14ac:dyDescent="0.25">
      <c r="A35" s="981"/>
      <c r="B35" s="981"/>
      <c r="C35" s="981"/>
      <c r="D35" s="981"/>
      <c r="E35" s="981"/>
      <c r="F35" s="1003" t="s">
        <v>1629</v>
      </c>
      <c r="G35" s="924" t="s">
        <v>1630</v>
      </c>
      <c r="I35" s="1093"/>
      <c r="J35" s="1094"/>
    </row>
    <row r="36" spans="1:10" s="924" customFormat="1" x14ac:dyDescent="0.25">
      <c r="A36" s="981"/>
      <c r="B36" s="981"/>
      <c r="C36" s="981"/>
      <c r="D36" s="981"/>
      <c r="E36" s="981"/>
      <c r="F36" s="1008" t="s">
        <v>1644</v>
      </c>
      <c r="G36" s="981" t="s">
        <v>1645</v>
      </c>
      <c r="I36" s="1093"/>
      <c r="J36" s="1094"/>
    </row>
    <row r="37" spans="1:10" s="924" customFormat="1" ht="26.4" x14ac:dyDescent="0.25">
      <c r="A37" s="981"/>
      <c r="B37" s="981"/>
      <c r="C37" s="981"/>
      <c r="D37" s="981"/>
      <c r="E37" s="981"/>
      <c r="F37" s="1008" t="s">
        <v>1658</v>
      </c>
      <c r="G37" s="924" t="s">
        <v>1659</v>
      </c>
      <c r="I37" s="1093"/>
      <c r="J37" s="1094"/>
    </row>
    <row r="38" spans="1:10" s="1092" customFormat="1" x14ac:dyDescent="0.25">
      <c r="A38" s="910"/>
      <c r="B38" s="910"/>
      <c r="C38" s="910"/>
      <c r="D38" s="981" t="s">
        <v>2350</v>
      </c>
      <c r="E38" s="981"/>
      <c r="F38" s="1089"/>
      <c r="G38" s="902"/>
      <c r="H38" s="902"/>
      <c r="I38" s="1090"/>
      <c r="J38" s="1091"/>
    </row>
    <row r="39" spans="1:10" s="924" customFormat="1" ht="26.4" x14ac:dyDescent="0.25">
      <c r="A39" s="981"/>
      <c r="B39" s="981"/>
      <c r="C39" s="981"/>
      <c r="D39" s="981"/>
      <c r="E39" s="981"/>
      <c r="F39" s="1008" t="s">
        <v>1632</v>
      </c>
      <c r="G39" s="924" t="s">
        <v>1633</v>
      </c>
      <c r="I39" s="1093"/>
      <c r="J39" s="1094"/>
    </row>
    <row r="40" spans="1:10" s="924" customFormat="1" ht="26.4" x14ac:dyDescent="0.25">
      <c r="A40" s="981"/>
      <c r="B40" s="981"/>
      <c r="C40" s="981"/>
      <c r="D40" s="981"/>
      <c r="E40" s="981"/>
      <c r="F40" s="1008" t="s">
        <v>1646</v>
      </c>
      <c r="G40" s="924" t="s">
        <v>1647</v>
      </c>
      <c r="I40" s="1093"/>
      <c r="J40" s="1094"/>
    </row>
    <row r="41" spans="1:10" s="924" customFormat="1" ht="26.4" x14ac:dyDescent="0.25">
      <c r="A41" s="981"/>
      <c r="B41" s="981"/>
      <c r="C41" s="981"/>
      <c r="D41" s="981"/>
      <c r="E41" s="981"/>
      <c r="F41" s="1008" t="s">
        <v>1660</v>
      </c>
      <c r="G41" s="924" t="s">
        <v>1661</v>
      </c>
      <c r="I41" s="1093"/>
      <c r="J41" s="1094"/>
    </row>
    <row r="42" spans="1:10" s="1092" customFormat="1" x14ac:dyDescent="0.25">
      <c r="A42" s="910"/>
      <c r="B42" s="910"/>
      <c r="C42" s="910"/>
      <c r="D42" s="981" t="s">
        <v>2351</v>
      </c>
      <c r="E42" s="981"/>
      <c r="F42" s="1089"/>
      <c r="G42" s="902"/>
      <c r="H42" s="902"/>
      <c r="I42" s="1090"/>
      <c r="J42" s="1091"/>
    </row>
    <row r="43" spans="1:10" s="924" customFormat="1" ht="26.4" x14ac:dyDescent="0.25">
      <c r="A43" s="981"/>
      <c r="B43" s="981"/>
      <c r="C43" s="981"/>
      <c r="D43" s="981"/>
      <c r="E43" s="981"/>
      <c r="F43" s="1003" t="s">
        <v>1635</v>
      </c>
      <c r="G43" s="924" t="s">
        <v>1636</v>
      </c>
      <c r="I43" s="1093"/>
      <c r="J43" s="1094"/>
    </row>
    <row r="44" spans="1:10" s="924" customFormat="1" ht="26.4" x14ac:dyDescent="0.25">
      <c r="A44" s="981"/>
      <c r="B44" s="981"/>
      <c r="C44" s="981"/>
      <c r="D44" s="981"/>
      <c r="E44" s="981"/>
      <c r="F44" s="1008" t="s">
        <v>1648</v>
      </c>
      <c r="G44" s="924" t="s">
        <v>1649</v>
      </c>
      <c r="I44" s="1093"/>
      <c r="J44" s="1094"/>
    </row>
    <row r="45" spans="1:10" s="924" customFormat="1" ht="26.4" x14ac:dyDescent="0.25">
      <c r="A45" s="981"/>
      <c r="B45" s="981"/>
      <c r="C45" s="981"/>
      <c r="D45" s="981"/>
      <c r="E45" s="981"/>
      <c r="F45" s="1008" t="s">
        <v>1662</v>
      </c>
      <c r="G45" s="924" t="s">
        <v>1663</v>
      </c>
      <c r="I45" s="1093"/>
      <c r="J45" s="1094"/>
    </row>
    <row r="46" spans="1:10" s="1092" customFormat="1" x14ac:dyDescent="0.25">
      <c r="A46" s="910"/>
      <c r="B46" s="910"/>
      <c r="C46" s="910"/>
      <c r="D46" s="981" t="s">
        <v>2352</v>
      </c>
      <c r="E46" s="981"/>
      <c r="F46" s="1089"/>
      <c r="G46" s="902"/>
      <c r="H46" s="902"/>
      <c r="I46" s="1090"/>
      <c r="J46" s="1091"/>
    </row>
    <row r="47" spans="1:10" s="924" customFormat="1" x14ac:dyDescent="0.25">
      <c r="A47" s="981"/>
      <c r="B47" s="981"/>
      <c r="C47" s="981"/>
      <c r="D47" s="981"/>
      <c r="E47" s="981"/>
      <c r="F47" s="1008">
        <v>623</v>
      </c>
      <c r="G47" s="1096" t="s">
        <v>1664</v>
      </c>
      <c r="I47" s="1093"/>
      <c r="J47" s="1094"/>
    </row>
    <row r="48" spans="1:10" s="1092" customFormat="1" x14ac:dyDescent="0.25">
      <c r="A48" s="910"/>
      <c r="B48" s="910"/>
      <c r="C48" s="910"/>
      <c r="D48" s="981" t="s">
        <v>2353</v>
      </c>
      <c r="E48" s="981"/>
      <c r="F48" s="1089"/>
      <c r="G48" s="902"/>
      <c r="H48" s="902"/>
      <c r="I48" s="1090"/>
      <c r="J48" s="1091"/>
    </row>
    <row r="49" spans="1:10" s="924" customFormat="1" x14ac:dyDescent="0.25">
      <c r="A49" s="981"/>
      <c r="B49" s="981"/>
      <c r="C49" s="981"/>
      <c r="D49" s="981"/>
      <c r="E49" s="981"/>
      <c r="F49" s="1008" t="s">
        <v>1667</v>
      </c>
      <c r="G49" s="924" t="s">
        <v>1668</v>
      </c>
      <c r="I49" s="1093"/>
      <c r="J49" s="1094"/>
    </row>
    <row r="50" spans="1:10" s="924" customFormat="1" x14ac:dyDescent="0.25">
      <c r="A50" s="981"/>
      <c r="B50" s="981"/>
      <c r="C50" s="981"/>
      <c r="D50" s="981"/>
      <c r="E50" s="981"/>
      <c r="F50" s="1008" t="s">
        <v>1670</v>
      </c>
      <c r="G50" s="924" t="s">
        <v>1671</v>
      </c>
      <c r="I50" s="1093"/>
      <c r="J50" s="1094"/>
    </row>
    <row r="51" spans="1:10" s="1080" customFormat="1" ht="18" customHeight="1" x14ac:dyDescent="0.25">
      <c r="A51" s="1076"/>
      <c r="B51" s="1076"/>
      <c r="C51" s="1076" t="s">
        <v>2354</v>
      </c>
      <c r="D51" s="1076"/>
      <c r="E51" s="1076"/>
      <c r="F51" s="876"/>
      <c r="G51" s="1077"/>
      <c r="H51" s="1077"/>
      <c r="I51" s="1097"/>
      <c r="J51" s="1098"/>
    </row>
    <row r="52" spans="1:10" s="949" customFormat="1" x14ac:dyDescent="0.2">
      <c r="A52" s="1071"/>
      <c r="B52" s="1071"/>
      <c r="C52" s="1071"/>
      <c r="D52" s="1071"/>
      <c r="E52" s="1071"/>
      <c r="F52" s="872" t="s">
        <v>1735</v>
      </c>
      <c r="G52" s="949" t="s">
        <v>1736</v>
      </c>
      <c r="I52" s="1099"/>
      <c r="J52" s="1098"/>
    </row>
    <row r="53" spans="1:10" s="949" customFormat="1" x14ac:dyDescent="0.2">
      <c r="A53" s="1071"/>
      <c r="B53" s="1071"/>
      <c r="C53" s="1071"/>
      <c r="D53" s="1071"/>
      <c r="E53" s="1071"/>
      <c r="F53" s="884" t="s">
        <v>1739</v>
      </c>
      <c r="G53" s="1083" t="s">
        <v>1740</v>
      </c>
      <c r="I53" s="1099"/>
      <c r="J53" s="1098"/>
    </row>
    <row r="54" spans="1:10" s="1080" customFormat="1" ht="18" customHeight="1" x14ac:dyDescent="0.25">
      <c r="A54" s="1076"/>
      <c r="B54" s="1076"/>
      <c r="C54" s="1076" t="s">
        <v>2355</v>
      </c>
      <c r="D54" s="1076"/>
      <c r="E54" s="1076"/>
      <c r="F54" s="876"/>
      <c r="G54" s="1077"/>
      <c r="H54" s="1077"/>
      <c r="I54" s="1097" t="s">
        <v>1102</v>
      </c>
      <c r="J54" s="1088"/>
    </row>
    <row r="55" spans="1:10" s="949" customFormat="1" x14ac:dyDescent="0.25">
      <c r="A55" s="1071"/>
      <c r="B55" s="1071"/>
      <c r="C55" s="1071"/>
      <c r="D55" s="1071"/>
      <c r="E55" s="1071"/>
      <c r="F55" s="884" t="s">
        <v>1743</v>
      </c>
      <c r="G55" s="1083" t="s">
        <v>265</v>
      </c>
      <c r="I55" s="1081"/>
      <c r="J55" s="1100"/>
    </row>
    <row r="56" spans="1:10" s="949" customFormat="1" x14ac:dyDescent="0.25">
      <c r="A56" s="1071"/>
      <c r="B56" s="1071"/>
      <c r="C56" s="1071"/>
      <c r="D56" s="1071"/>
      <c r="E56" s="1071"/>
      <c r="F56" s="884" t="s">
        <v>1746</v>
      </c>
      <c r="G56" s="1083" t="s">
        <v>1747</v>
      </c>
      <c r="I56" s="1081"/>
      <c r="J56" s="1100"/>
    </row>
    <row r="57" spans="1:10" s="949" customFormat="1" x14ac:dyDescent="0.25">
      <c r="A57" s="1071"/>
      <c r="B57" s="1071"/>
      <c r="C57" s="1071"/>
      <c r="D57" s="1071"/>
      <c r="E57" s="1071"/>
      <c r="F57" s="884" t="s">
        <v>1748</v>
      </c>
      <c r="G57" s="1083" t="s">
        <v>1749</v>
      </c>
      <c r="I57" s="1081"/>
      <c r="J57" s="1100"/>
    </row>
    <row r="58" spans="1:10" s="1080" customFormat="1" ht="18" customHeight="1" x14ac:dyDescent="0.25">
      <c r="A58" s="1076"/>
      <c r="B58" s="1076"/>
      <c r="C58" s="1076" t="s">
        <v>2356</v>
      </c>
      <c r="D58" s="1076"/>
      <c r="E58" s="1076"/>
      <c r="F58" s="876"/>
      <c r="G58" s="1077"/>
      <c r="H58" s="1077"/>
      <c r="I58" s="1078"/>
      <c r="J58" s="1079"/>
    </row>
    <row r="59" spans="1:10" s="949" customFormat="1" x14ac:dyDescent="0.25">
      <c r="A59" s="1071"/>
      <c r="B59" s="1071"/>
      <c r="C59" s="1071"/>
      <c r="D59" s="1071"/>
      <c r="E59" s="1071"/>
      <c r="F59" s="872">
        <v>640</v>
      </c>
      <c r="G59" s="949" t="s">
        <v>1727</v>
      </c>
      <c r="I59" s="1084"/>
      <c r="J59" s="1085"/>
    </row>
    <row r="60" spans="1:10" s="949" customFormat="1" x14ac:dyDescent="0.25">
      <c r="A60" s="885"/>
      <c r="B60" s="885"/>
      <c r="C60" s="885"/>
      <c r="D60" s="885"/>
      <c r="E60" s="885"/>
      <c r="F60" s="872">
        <v>642</v>
      </c>
      <c r="G60" s="949" t="s">
        <v>1731</v>
      </c>
      <c r="I60" s="1081" t="s">
        <v>1123</v>
      </c>
      <c r="J60" s="1082"/>
    </row>
    <row r="61" spans="1:10" s="949" customFormat="1" x14ac:dyDescent="0.25">
      <c r="A61" s="885"/>
      <c r="B61" s="885"/>
      <c r="C61" s="885"/>
      <c r="D61" s="885"/>
      <c r="E61" s="885"/>
      <c r="F61" s="872" t="s">
        <v>1732</v>
      </c>
      <c r="G61" s="1101" t="s">
        <v>1733</v>
      </c>
      <c r="I61" s="1084"/>
      <c r="J61" s="1085"/>
    </row>
    <row r="62" spans="1:10" s="1080" customFormat="1" ht="21" customHeight="1" x14ac:dyDescent="0.25">
      <c r="A62" s="1076"/>
      <c r="B62" s="1076" t="s">
        <v>2357</v>
      </c>
      <c r="C62" s="1076"/>
      <c r="D62" s="1076"/>
      <c r="E62" s="1076"/>
      <c r="F62" s="876"/>
      <c r="G62" s="1077"/>
      <c r="H62" s="1077"/>
      <c r="I62" s="1078"/>
      <c r="J62" s="1079"/>
    </row>
    <row r="63" spans="1:10" s="1080" customFormat="1" ht="18" customHeight="1" x14ac:dyDescent="0.25">
      <c r="A63" s="1076"/>
      <c r="B63" s="1076"/>
      <c r="C63" s="1076" t="s">
        <v>2358</v>
      </c>
      <c r="D63" s="1076"/>
      <c r="E63" s="1076"/>
      <c r="F63" s="876"/>
      <c r="G63" s="1077"/>
      <c r="H63" s="1077"/>
      <c r="I63" s="1078"/>
      <c r="J63" s="1079"/>
    </row>
    <row r="64" spans="1:10" s="949" customFormat="1" x14ac:dyDescent="0.25">
      <c r="A64" s="1071"/>
      <c r="B64" s="1071"/>
      <c r="C64" s="1071"/>
      <c r="D64" s="1071"/>
      <c r="E64" s="1071"/>
      <c r="F64" s="872" t="s">
        <v>328</v>
      </c>
      <c r="G64" s="949" t="s">
        <v>1753</v>
      </c>
      <c r="I64" s="1084"/>
      <c r="J64" s="1085"/>
    </row>
    <row r="65" spans="1:10" s="1080" customFormat="1" ht="18" customHeight="1" x14ac:dyDescent="0.25">
      <c r="A65" s="1076"/>
      <c r="B65" s="1076"/>
      <c r="C65" s="1076" t="s">
        <v>2359</v>
      </c>
      <c r="D65" s="1076"/>
      <c r="E65" s="1076"/>
      <c r="F65" s="876"/>
      <c r="G65" s="1077"/>
      <c r="H65" s="1077"/>
      <c r="I65" s="1078"/>
      <c r="J65" s="1079"/>
    </row>
    <row r="66" spans="1:10" s="949" customFormat="1" x14ac:dyDescent="0.25">
      <c r="A66" s="1071"/>
      <c r="B66" s="1071"/>
      <c r="C66" s="1071"/>
      <c r="D66" s="1071"/>
      <c r="E66" s="1071"/>
      <c r="F66" s="872" t="s">
        <v>1759</v>
      </c>
      <c r="G66" s="949" t="s">
        <v>1760</v>
      </c>
      <c r="I66" s="1084"/>
      <c r="J66" s="1085"/>
    </row>
    <row r="67" spans="1:10" s="949" customFormat="1" x14ac:dyDescent="0.25">
      <c r="A67" s="1071"/>
      <c r="B67" s="1071"/>
      <c r="C67" s="1071"/>
      <c r="D67" s="1071"/>
      <c r="E67" s="1071"/>
      <c r="F67" s="872" t="s">
        <v>2360</v>
      </c>
      <c r="G67" s="949" t="s">
        <v>1771</v>
      </c>
      <c r="I67" s="1081" t="s">
        <v>1137</v>
      </c>
      <c r="J67" s="1082"/>
    </row>
    <row r="68" spans="1:10" s="949" customFormat="1" x14ac:dyDescent="0.25">
      <c r="A68" s="1071"/>
      <c r="B68" s="1071"/>
      <c r="C68" s="1071"/>
      <c r="D68" s="1071"/>
      <c r="E68" s="1071"/>
      <c r="F68" s="872">
        <v>653</v>
      </c>
      <c r="G68" s="949" t="s">
        <v>1772</v>
      </c>
      <c r="I68" s="1084"/>
      <c r="J68" s="1085"/>
    </row>
    <row r="69" spans="1:10" s="949" customFormat="1" x14ac:dyDescent="0.25">
      <c r="A69" s="1071"/>
      <c r="B69" s="1071"/>
      <c r="C69" s="1071"/>
      <c r="D69" s="1071"/>
      <c r="E69" s="1071"/>
      <c r="F69" s="872">
        <v>654</v>
      </c>
      <c r="G69" s="949" t="s">
        <v>1773</v>
      </c>
      <c r="I69" s="1081" t="s">
        <v>1161</v>
      </c>
      <c r="J69" s="1082"/>
    </row>
    <row r="70" spans="1:10" s="949" customFormat="1" x14ac:dyDescent="0.25">
      <c r="A70" s="1071"/>
      <c r="B70" s="1071"/>
      <c r="C70" s="1071"/>
      <c r="D70" s="1071"/>
      <c r="E70" s="1071"/>
      <c r="F70" s="872" t="s">
        <v>1782</v>
      </c>
      <c r="G70" s="1083" t="s">
        <v>1783</v>
      </c>
      <c r="I70" s="1084"/>
      <c r="J70" s="1085"/>
    </row>
    <row r="71" spans="1:10" s="1080" customFormat="1" ht="21" customHeight="1" x14ac:dyDescent="0.25">
      <c r="A71" s="1076"/>
      <c r="B71" s="1076" t="s">
        <v>2361</v>
      </c>
      <c r="C71" s="1076"/>
      <c r="D71" s="1076"/>
      <c r="E71" s="1076"/>
      <c r="F71" s="876"/>
      <c r="G71" s="1077"/>
      <c r="H71" s="1077"/>
      <c r="I71" s="1078"/>
      <c r="J71" s="1079"/>
    </row>
    <row r="72" spans="1:10" s="949" customFormat="1" x14ac:dyDescent="0.25">
      <c r="A72" s="1071"/>
      <c r="B72" s="1071"/>
      <c r="C72" s="1071"/>
      <c r="D72" s="1071"/>
      <c r="E72" s="1071"/>
      <c r="F72" s="884" t="s">
        <v>255</v>
      </c>
      <c r="G72" s="949" t="s">
        <v>1794</v>
      </c>
      <c r="I72" s="1081" t="s">
        <v>1309</v>
      </c>
      <c r="J72" s="1100"/>
    </row>
    <row r="73" spans="1:10" s="1028" customFormat="1" ht="10.199999999999999" x14ac:dyDescent="0.25">
      <c r="A73" s="1033"/>
      <c r="B73" s="1033"/>
      <c r="C73" s="1033"/>
      <c r="D73" s="1033"/>
      <c r="E73" s="1033"/>
      <c r="F73" s="1102"/>
      <c r="I73" s="1103"/>
      <c r="J73" s="1104"/>
    </row>
    <row r="74" spans="1:10" s="1053" customFormat="1" ht="10.199999999999999" x14ac:dyDescent="0.25">
      <c r="A74" s="1033"/>
      <c r="B74" s="1033"/>
      <c r="C74" s="1033"/>
      <c r="D74" s="1033"/>
      <c r="E74" s="1033"/>
      <c r="F74" s="1105"/>
      <c r="I74" s="1103"/>
      <c r="J74" s="1104"/>
    </row>
    <row r="75" spans="1:10" s="1076" customFormat="1" x14ac:dyDescent="0.25">
      <c r="A75" s="1106" t="s">
        <v>337</v>
      </c>
      <c r="B75" s="1106"/>
      <c r="C75" s="1106"/>
      <c r="D75" s="1106"/>
      <c r="E75" s="1106"/>
      <c r="F75" s="1107"/>
      <c r="I75" s="1067"/>
      <c r="J75" s="1068"/>
    </row>
    <row r="76" spans="1:10" s="1053" customFormat="1" ht="10.199999999999999" x14ac:dyDescent="0.25">
      <c r="A76" s="1051"/>
      <c r="B76" s="1051"/>
      <c r="C76" s="1051"/>
      <c r="D76" s="1051"/>
      <c r="E76" s="1051"/>
      <c r="F76" s="1105"/>
      <c r="I76" s="1069"/>
      <c r="J76" s="1070"/>
    </row>
    <row r="77" spans="1:10" s="949" customFormat="1" x14ac:dyDescent="0.25">
      <c r="A77" s="1071"/>
      <c r="B77" s="1071" t="s">
        <v>2362</v>
      </c>
      <c r="C77" s="1071"/>
      <c r="D77" s="1071"/>
      <c r="E77" s="1071"/>
      <c r="F77" s="1108"/>
      <c r="G77" s="1012"/>
      <c r="H77" s="1012"/>
      <c r="I77" s="1074"/>
      <c r="J77" s="1075"/>
    </row>
    <row r="78" spans="1:10" s="1080" customFormat="1" ht="18" customHeight="1" x14ac:dyDescent="0.25">
      <c r="A78" s="1076"/>
      <c r="B78" s="1076"/>
      <c r="C78" s="1076" t="s">
        <v>2363</v>
      </c>
      <c r="D78" s="1076"/>
      <c r="E78" s="1076"/>
      <c r="F78" s="1086"/>
      <c r="G78" s="1077"/>
      <c r="H78" s="1077"/>
      <c r="I78" s="1087"/>
      <c r="J78" s="1088"/>
    </row>
    <row r="79" spans="1:10" s="949" customFormat="1" x14ac:dyDescent="0.25">
      <c r="A79" s="885"/>
      <c r="B79" s="885"/>
      <c r="C79" s="885"/>
      <c r="D79" s="885"/>
      <c r="E79" s="885"/>
      <c r="F79" s="884" t="s">
        <v>1804</v>
      </c>
      <c r="G79" s="949" t="s">
        <v>1805</v>
      </c>
      <c r="I79" s="1084"/>
      <c r="J79" s="1085"/>
    </row>
    <row r="80" spans="1:10" s="949" customFormat="1" x14ac:dyDescent="0.25">
      <c r="A80" s="885"/>
      <c r="B80" s="885"/>
      <c r="C80" s="885"/>
      <c r="D80" s="885"/>
      <c r="E80" s="885"/>
      <c r="F80" s="884" t="s">
        <v>1808</v>
      </c>
      <c r="G80" s="1083" t="s">
        <v>1747</v>
      </c>
      <c r="I80" s="1084"/>
      <c r="J80" s="1100"/>
    </row>
    <row r="81" spans="1:10" s="949" customFormat="1" x14ac:dyDescent="0.25">
      <c r="A81" s="885"/>
      <c r="B81" s="885"/>
      <c r="C81" s="885"/>
      <c r="D81" s="885"/>
      <c r="E81" s="885"/>
      <c r="F81" s="872">
        <v>708</v>
      </c>
      <c r="G81" s="949" t="s">
        <v>1809</v>
      </c>
      <c r="I81" s="1081" t="s">
        <v>1311</v>
      </c>
      <c r="J81" s="1082"/>
    </row>
    <row r="82" spans="1:10" s="1080" customFormat="1" ht="18" customHeight="1" x14ac:dyDescent="0.25">
      <c r="A82" s="1076"/>
      <c r="B82" s="1076"/>
      <c r="C82" s="1076" t="s">
        <v>2364</v>
      </c>
      <c r="D82" s="1076"/>
      <c r="E82" s="1076"/>
      <c r="F82" s="876"/>
      <c r="G82" s="1077"/>
      <c r="H82" s="1077"/>
      <c r="I82" s="1087"/>
      <c r="J82" s="1088"/>
    </row>
    <row r="83" spans="1:10" s="1080" customFormat="1" ht="15" customHeight="1" x14ac:dyDescent="0.25">
      <c r="A83" s="880"/>
      <c r="B83" s="880"/>
      <c r="C83" s="880"/>
      <c r="D83" s="880" t="s">
        <v>2365</v>
      </c>
      <c r="E83" s="880"/>
      <c r="F83" s="877"/>
      <c r="I83" s="1087"/>
      <c r="J83" s="1088"/>
    </row>
    <row r="84" spans="1:10" s="1012" customFormat="1" x14ac:dyDescent="0.25">
      <c r="A84" s="872"/>
      <c r="B84" s="872"/>
      <c r="C84" s="872"/>
      <c r="D84" s="872"/>
      <c r="E84" s="872"/>
      <c r="F84" s="872" t="s">
        <v>344</v>
      </c>
      <c r="G84" s="949" t="s">
        <v>1828</v>
      </c>
      <c r="H84" s="949"/>
      <c r="I84" s="1074"/>
      <c r="J84" s="1075"/>
    </row>
    <row r="85" spans="1:10" s="1012" customFormat="1" x14ac:dyDescent="0.25">
      <c r="A85" s="872"/>
      <c r="B85" s="872"/>
      <c r="C85" s="872"/>
      <c r="D85" s="872"/>
      <c r="E85" s="872"/>
      <c r="F85" s="872" t="s">
        <v>346</v>
      </c>
      <c r="G85" s="949" t="s">
        <v>1831</v>
      </c>
      <c r="H85" s="949"/>
      <c r="I85" s="1074"/>
      <c r="J85" s="1075"/>
    </row>
    <row r="86" spans="1:10" s="1012" customFormat="1" x14ac:dyDescent="0.25">
      <c r="A86" s="872"/>
      <c r="B86" s="872"/>
      <c r="C86" s="872"/>
      <c r="D86" s="872"/>
      <c r="E86" s="872"/>
      <c r="F86" s="872" t="s">
        <v>1832</v>
      </c>
      <c r="G86" s="949" t="s">
        <v>1833</v>
      </c>
      <c r="H86" s="949"/>
      <c r="I86" s="1074"/>
      <c r="J86" s="1075"/>
    </row>
    <row r="87" spans="1:10" s="1012" customFormat="1" x14ac:dyDescent="0.25">
      <c r="A87" s="872"/>
      <c r="B87" s="872"/>
      <c r="C87" s="872"/>
      <c r="D87" s="872"/>
      <c r="E87" s="872"/>
      <c r="F87" s="872" t="s">
        <v>1834</v>
      </c>
      <c r="G87" s="949" t="s">
        <v>1835</v>
      </c>
      <c r="H87" s="949"/>
      <c r="I87" s="1074"/>
      <c r="J87" s="1075"/>
    </row>
    <row r="88" spans="1:10" s="1012" customFormat="1" x14ac:dyDescent="0.25">
      <c r="A88" s="872"/>
      <c r="B88" s="872"/>
      <c r="C88" s="872"/>
      <c r="D88" s="872"/>
      <c r="E88" s="872"/>
      <c r="F88" s="872" t="s">
        <v>1836</v>
      </c>
      <c r="G88" s="949" t="s">
        <v>1837</v>
      </c>
      <c r="H88" s="949"/>
      <c r="I88" s="1074"/>
      <c r="J88" s="1075"/>
    </row>
    <row r="89" spans="1:10" s="1012" customFormat="1" x14ac:dyDescent="0.25">
      <c r="A89" s="872"/>
      <c r="B89" s="872"/>
      <c r="C89" s="872"/>
      <c r="D89" s="872"/>
      <c r="E89" s="872"/>
      <c r="F89" s="872" t="s">
        <v>1838</v>
      </c>
      <c r="G89" s="949" t="s">
        <v>1839</v>
      </c>
      <c r="H89" s="949"/>
      <c r="I89" s="1074"/>
      <c r="J89" s="1075"/>
    </row>
    <row r="90" spans="1:10" s="1012" customFormat="1" x14ac:dyDescent="0.25">
      <c r="A90" s="872"/>
      <c r="B90" s="872"/>
      <c r="C90" s="872"/>
      <c r="D90" s="872"/>
      <c r="E90" s="872"/>
      <c r="F90" s="872" t="s">
        <v>1840</v>
      </c>
      <c r="G90" s="949" t="s">
        <v>1841</v>
      </c>
      <c r="H90" s="949"/>
      <c r="I90" s="1074"/>
      <c r="J90" s="1075"/>
    </row>
    <row r="91" spans="1:10" s="1080" customFormat="1" ht="15" customHeight="1" x14ac:dyDescent="0.25">
      <c r="A91" s="880"/>
      <c r="B91" s="880"/>
      <c r="C91" s="880"/>
      <c r="D91" s="880" t="s">
        <v>2366</v>
      </c>
      <c r="E91" s="880"/>
      <c r="F91" s="877"/>
      <c r="I91" s="1087"/>
      <c r="J91" s="1088"/>
    </row>
    <row r="92" spans="1:10" s="1012" customFormat="1" x14ac:dyDescent="0.25">
      <c r="A92" s="872"/>
      <c r="B92" s="872"/>
      <c r="C92" s="872"/>
      <c r="D92" s="872"/>
      <c r="E92" s="872"/>
      <c r="F92" s="872" t="s">
        <v>1844</v>
      </c>
      <c r="G92" s="949" t="s">
        <v>1845</v>
      </c>
      <c r="H92" s="949"/>
      <c r="I92" s="1074"/>
      <c r="J92" s="1075"/>
    </row>
    <row r="93" spans="1:10" s="1012" customFormat="1" x14ac:dyDescent="0.25">
      <c r="A93" s="872"/>
      <c r="B93" s="872"/>
      <c r="C93" s="872"/>
      <c r="D93" s="872"/>
      <c r="E93" s="872"/>
      <c r="F93" s="872" t="s">
        <v>1847</v>
      </c>
      <c r="G93" s="949" t="s">
        <v>1848</v>
      </c>
      <c r="H93" s="949"/>
      <c r="I93" s="1074"/>
      <c r="J93" s="1075"/>
    </row>
    <row r="94" spans="1:10" s="1012" customFormat="1" x14ac:dyDescent="0.25">
      <c r="A94" s="872"/>
      <c r="B94" s="872"/>
      <c r="C94" s="872"/>
      <c r="D94" s="872"/>
      <c r="E94" s="872"/>
      <c r="F94" s="872" t="s">
        <v>1849</v>
      </c>
      <c r="G94" s="949" t="s">
        <v>1850</v>
      </c>
      <c r="H94" s="949"/>
      <c r="I94" s="1074"/>
      <c r="J94" s="1075"/>
    </row>
    <row r="95" spans="1:10" s="1012" customFormat="1" x14ac:dyDescent="0.25">
      <c r="A95" s="872"/>
      <c r="B95" s="872"/>
      <c r="C95" s="872"/>
      <c r="D95" s="872"/>
      <c r="E95" s="872"/>
      <c r="F95" s="872" t="s">
        <v>1851</v>
      </c>
      <c r="G95" s="949" t="s">
        <v>1852</v>
      </c>
      <c r="H95" s="949"/>
      <c r="I95" s="1074"/>
      <c r="J95" s="1075"/>
    </row>
    <row r="96" spans="1:10" s="1012" customFormat="1" x14ac:dyDescent="0.25">
      <c r="A96" s="872"/>
      <c r="B96" s="872"/>
      <c r="C96" s="872"/>
      <c r="D96" s="872"/>
      <c r="E96" s="872"/>
      <c r="F96" s="872" t="s">
        <v>1853</v>
      </c>
      <c r="G96" s="949" t="s">
        <v>1854</v>
      </c>
      <c r="H96" s="949"/>
      <c r="I96" s="1074"/>
      <c r="J96" s="1075"/>
    </row>
    <row r="97" spans="1:10" s="1012" customFormat="1" x14ac:dyDescent="0.25">
      <c r="A97" s="872"/>
      <c r="B97" s="872"/>
      <c r="C97" s="872"/>
      <c r="D97" s="872"/>
      <c r="E97" s="872"/>
      <c r="F97" s="872" t="s">
        <v>1855</v>
      </c>
      <c r="G97" s="949" t="s">
        <v>1856</v>
      </c>
      <c r="H97" s="949"/>
      <c r="I97" s="1074"/>
      <c r="J97" s="1075"/>
    </row>
    <row r="98" spans="1:10" s="1012" customFormat="1" x14ac:dyDescent="0.25">
      <c r="A98" s="872"/>
      <c r="B98" s="872"/>
      <c r="C98" s="872"/>
      <c r="D98" s="872"/>
      <c r="E98" s="872"/>
      <c r="F98" s="872" t="s">
        <v>1857</v>
      </c>
      <c r="G98" s="949" t="s">
        <v>1858</v>
      </c>
      <c r="H98" s="949"/>
      <c r="I98" s="1074"/>
      <c r="J98" s="1075"/>
    </row>
    <row r="99" spans="1:10" s="1012" customFormat="1" x14ac:dyDescent="0.25">
      <c r="A99" s="872"/>
      <c r="B99" s="872"/>
      <c r="C99" s="872"/>
      <c r="D99" s="872"/>
      <c r="E99" s="872"/>
      <c r="F99" s="872" t="s">
        <v>1859</v>
      </c>
      <c r="G99" s="949" t="s">
        <v>1860</v>
      </c>
      <c r="H99" s="949"/>
      <c r="I99" s="1074"/>
      <c r="J99" s="1075"/>
    </row>
    <row r="100" spans="1:10" s="1012" customFormat="1" x14ac:dyDescent="0.25">
      <c r="A100" s="872"/>
      <c r="B100" s="872"/>
      <c r="C100" s="872"/>
      <c r="D100" s="872"/>
      <c r="E100" s="872"/>
      <c r="F100" s="872" t="s">
        <v>1861</v>
      </c>
      <c r="G100" s="949" t="s">
        <v>1862</v>
      </c>
      <c r="H100" s="949"/>
      <c r="I100" s="1074"/>
      <c r="J100" s="1075"/>
    </row>
    <row r="101" spans="1:10" s="1012" customFormat="1" x14ac:dyDescent="0.25">
      <c r="A101" s="872"/>
      <c r="B101" s="872"/>
      <c r="C101" s="872"/>
      <c r="D101" s="872"/>
      <c r="E101" s="872"/>
      <c r="F101" s="872" t="s">
        <v>1865</v>
      </c>
      <c r="G101" s="949" t="s">
        <v>1866</v>
      </c>
      <c r="H101" s="949"/>
      <c r="I101" s="1074"/>
      <c r="J101" s="1075"/>
    </row>
    <row r="102" spans="1:10" s="1012" customFormat="1" x14ac:dyDescent="0.25">
      <c r="A102" s="872"/>
      <c r="B102" s="872"/>
      <c r="C102" s="872"/>
      <c r="D102" s="872"/>
      <c r="E102" s="872"/>
      <c r="F102" s="872" t="s">
        <v>1867</v>
      </c>
      <c r="G102" s="949" t="s">
        <v>1868</v>
      </c>
      <c r="H102" s="949"/>
      <c r="I102" s="1074"/>
      <c r="J102" s="1075"/>
    </row>
    <row r="103" spans="1:10" s="1012" customFormat="1" x14ac:dyDescent="0.25">
      <c r="A103" s="872"/>
      <c r="B103" s="872"/>
      <c r="C103" s="872"/>
      <c r="D103" s="872"/>
      <c r="E103" s="872"/>
      <c r="F103" s="872" t="s">
        <v>1869</v>
      </c>
      <c r="G103" s="949" t="s">
        <v>1870</v>
      </c>
      <c r="H103" s="949"/>
      <c r="I103" s="1074"/>
      <c r="J103" s="1075"/>
    </row>
    <row r="104" spans="1:10" s="1012" customFormat="1" x14ac:dyDescent="0.25">
      <c r="A104" s="872"/>
      <c r="B104" s="872"/>
      <c r="C104" s="872"/>
      <c r="D104" s="872"/>
      <c r="E104" s="872"/>
      <c r="F104" s="872" t="s">
        <v>1871</v>
      </c>
      <c r="G104" s="949" t="s">
        <v>1872</v>
      </c>
      <c r="H104" s="949"/>
      <c r="I104" s="1074"/>
      <c r="J104" s="1075"/>
    </row>
    <row r="105" spans="1:10" s="1012" customFormat="1" x14ac:dyDescent="0.25">
      <c r="A105" s="872"/>
      <c r="B105" s="872"/>
      <c r="C105" s="872"/>
      <c r="D105" s="872"/>
      <c r="E105" s="872"/>
      <c r="F105" s="872" t="s">
        <v>1873</v>
      </c>
      <c r="G105" s="949" t="s">
        <v>1874</v>
      </c>
      <c r="H105" s="949"/>
      <c r="I105" s="1074"/>
      <c r="J105" s="1075"/>
    </row>
    <row r="106" spans="1:10" s="1012" customFormat="1" x14ac:dyDescent="0.25">
      <c r="A106" s="872"/>
      <c r="B106" s="872"/>
      <c r="C106" s="872"/>
      <c r="D106" s="872"/>
      <c r="E106" s="872"/>
      <c r="F106" s="872" t="s">
        <v>1875</v>
      </c>
      <c r="G106" s="949" t="s">
        <v>1876</v>
      </c>
      <c r="H106" s="949"/>
      <c r="I106" s="1074"/>
      <c r="J106" s="1075"/>
    </row>
    <row r="107" spans="1:10" s="1012" customFormat="1" x14ac:dyDescent="0.25">
      <c r="A107" s="872"/>
      <c r="B107" s="872"/>
      <c r="C107" s="872"/>
      <c r="D107" s="872"/>
      <c r="E107" s="872"/>
      <c r="F107" s="872" t="s">
        <v>1877</v>
      </c>
      <c r="G107" s="949" t="s">
        <v>1878</v>
      </c>
      <c r="H107" s="949"/>
      <c r="I107" s="1074"/>
      <c r="J107" s="1075"/>
    </row>
    <row r="108" spans="1:10" s="1012" customFormat="1" x14ac:dyDescent="0.25">
      <c r="A108" s="872"/>
      <c r="B108" s="872"/>
      <c r="C108" s="872"/>
      <c r="D108" s="872"/>
      <c r="E108" s="872"/>
      <c r="F108" s="872" t="s">
        <v>1879</v>
      </c>
      <c r="G108" s="949" t="s">
        <v>1880</v>
      </c>
      <c r="H108" s="949"/>
      <c r="I108" s="1074"/>
      <c r="J108" s="1075"/>
    </row>
    <row r="109" spans="1:10" s="1012" customFormat="1" x14ac:dyDescent="0.25">
      <c r="A109" s="872"/>
      <c r="B109" s="872"/>
      <c r="C109" s="872"/>
      <c r="D109" s="872"/>
      <c r="E109" s="872"/>
      <c r="F109" s="872" t="s">
        <v>1885</v>
      </c>
      <c r="G109" s="949" t="s">
        <v>1884</v>
      </c>
      <c r="H109" s="949"/>
      <c r="I109" s="1074"/>
      <c r="J109" s="1075"/>
    </row>
    <row r="110" spans="1:10" s="1012" customFormat="1" x14ac:dyDescent="0.25">
      <c r="A110" s="872"/>
      <c r="B110" s="872"/>
      <c r="C110" s="872"/>
      <c r="D110" s="872"/>
      <c r="E110" s="872"/>
      <c r="F110" s="872" t="s">
        <v>1886</v>
      </c>
      <c r="G110" s="949" t="s">
        <v>1887</v>
      </c>
      <c r="H110" s="949"/>
      <c r="I110" s="1074"/>
      <c r="J110" s="1075"/>
    </row>
    <row r="111" spans="1:10" s="1012" customFormat="1" x14ac:dyDescent="0.25">
      <c r="A111" s="872"/>
      <c r="B111" s="872"/>
      <c r="C111" s="872"/>
      <c r="D111" s="872"/>
      <c r="E111" s="872"/>
      <c r="F111" s="872" t="s">
        <v>1888</v>
      </c>
      <c r="G111" s="949" t="s">
        <v>1889</v>
      </c>
      <c r="H111" s="949"/>
      <c r="I111" s="1074"/>
      <c r="J111" s="1075"/>
    </row>
    <row r="112" spans="1:10" s="1012" customFormat="1" x14ac:dyDescent="0.25">
      <c r="A112" s="872"/>
      <c r="B112" s="872"/>
      <c r="C112" s="872"/>
      <c r="D112" s="872"/>
      <c r="E112" s="872"/>
      <c r="F112" s="872" t="s">
        <v>1890</v>
      </c>
      <c r="G112" s="949" t="s">
        <v>1891</v>
      </c>
      <c r="H112" s="949"/>
      <c r="I112" s="1074"/>
      <c r="J112" s="1075"/>
    </row>
    <row r="113" spans="1:10" s="1012" customFormat="1" x14ac:dyDescent="0.25">
      <c r="A113" s="872"/>
      <c r="B113" s="872"/>
      <c r="C113" s="872"/>
      <c r="D113" s="872"/>
      <c r="E113" s="872"/>
      <c r="F113" s="872" t="s">
        <v>1892</v>
      </c>
      <c r="G113" s="949" t="s">
        <v>1893</v>
      </c>
      <c r="H113" s="949"/>
      <c r="I113" s="1074"/>
      <c r="J113" s="1075"/>
    </row>
    <row r="114" spans="1:10" s="1012" customFormat="1" x14ac:dyDescent="0.25">
      <c r="A114" s="872"/>
      <c r="B114" s="872"/>
      <c r="C114" s="872"/>
      <c r="D114" s="872"/>
      <c r="E114" s="872"/>
      <c r="F114" s="872" t="s">
        <v>1896</v>
      </c>
      <c r="G114" s="949" t="s">
        <v>1897</v>
      </c>
      <c r="H114" s="949"/>
      <c r="I114" s="1074"/>
      <c r="J114" s="1075"/>
    </row>
    <row r="115" spans="1:10" s="1012" customFormat="1" x14ac:dyDescent="0.25">
      <c r="A115" s="872"/>
      <c r="B115" s="872"/>
      <c r="C115" s="872"/>
      <c r="D115" s="872"/>
      <c r="E115" s="872"/>
      <c r="F115" s="872" t="s">
        <v>1898</v>
      </c>
      <c r="G115" s="949" t="s">
        <v>1899</v>
      </c>
      <c r="H115" s="949"/>
      <c r="I115" s="1074"/>
      <c r="J115" s="1075"/>
    </row>
    <row r="116" spans="1:10" s="1012" customFormat="1" x14ac:dyDescent="0.25">
      <c r="A116" s="872"/>
      <c r="B116" s="872"/>
      <c r="C116" s="872"/>
      <c r="D116" s="872"/>
      <c r="E116" s="872"/>
      <c r="F116" s="872" t="s">
        <v>1900</v>
      </c>
      <c r="G116" s="949" t="s">
        <v>1901</v>
      </c>
      <c r="H116" s="949"/>
      <c r="I116" s="1074"/>
      <c r="J116" s="1075"/>
    </row>
    <row r="117" spans="1:10" s="1012" customFormat="1" x14ac:dyDescent="0.25">
      <c r="A117" s="872"/>
      <c r="B117" s="872"/>
      <c r="C117" s="872"/>
      <c r="D117" s="872"/>
      <c r="E117" s="872"/>
      <c r="F117" s="872" t="s">
        <v>1902</v>
      </c>
      <c r="G117" s="949" t="s">
        <v>1903</v>
      </c>
      <c r="H117" s="949"/>
      <c r="I117" s="1074"/>
      <c r="J117" s="1075"/>
    </row>
    <row r="118" spans="1:10" s="1012" customFormat="1" x14ac:dyDescent="0.25">
      <c r="A118" s="872"/>
      <c r="B118" s="872"/>
      <c r="C118" s="872"/>
      <c r="D118" s="872"/>
      <c r="E118" s="872"/>
      <c r="F118" s="872" t="s">
        <v>1904</v>
      </c>
      <c r="G118" s="949" t="s">
        <v>1905</v>
      </c>
      <c r="H118" s="949"/>
      <c r="I118" s="1074"/>
      <c r="J118" s="1075"/>
    </row>
    <row r="119" spans="1:10" s="1012" customFormat="1" x14ac:dyDescent="0.25">
      <c r="A119" s="872"/>
      <c r="B119" s="872"/>
      <c r="C119" s="872"/>
      <c r="D119" s="872"/>
      <c r="E119" s="872"/>
      <c r="F119" s="872" t="s">
        <v>1908</v>
      </c>
      <c r="G119" s="949" t="s">
        <v>1909</v>
      </c>
      <c r="H119" s="949"/>
      <c r="I119" s="1074"/>
      <c r="J119" s="1075"/>
    </row>
    <row r="120" spans="1:10" s="1012" customFormat="1" x14ac:dyDescent="0.25">
      <c r="A120" s="872"/>
      <c r="B120" s="872"/>
      <c r="C120" s="872"/>
      <c r="D120" s="872"/>
      <c r="E120" s="872"/>
      <c r="F120" s="872" t="s">
        <v>1910</v>
      </c>
      <c r="G120" s="949" t="s">
        <v>1911</v>
      </c>
      <c r="H120" s="949"/>
      <c r="I120" s="1074"/>
      <c r="J120" s="1075"/>
    </row>
    <row r="121" spans="1:10" s="1012" customFormat="1" x14ac:dyDescent="0.25">
      <c r="A121" s="872"/>
      <c r="B121" s="872"/>
      <c r="C121" s="872"/>
      <c r="D121" s="872"/>
      <c r="E121" s="872"/>
      <c r="F121" s="872" t="s">
        <v>1912</v>
      </c>
      <c r="G121" s="949" t="s">
        <v>2367</v>
      </c>
      <c r="H121" s="949"/>
      <c r="I121" s="1074"/>
      <c r="J121" s="1075"/>
    </row>
    <row r="122" spans="1:10" s="1012" customFormat="1" x14ac:dyDescent="0.25">
      <c r="A122" s="872"/>
      <c r="B122" s="872"/>
      <c r="C122" s="872"/>
      <c r="D122" s="872"/>
      <c r="E122" s="872"/>
      <c r="F122" s="872" t="s">
        <v>1914</v>
      </c>
      <c r="G122" s="949" t="s">
        <v>1915</v>
      </c>
      <c r="H122" s="949"/>
      <c r="I122" s="1074"/>
      <c r="J122" s="1075"/>
    </row>
    <row r="123" spans="1:10" s="1012" customFormat="1" x14ac:dyDescent="0.25">
      <c r="A123" s="872"/>
      <c r="B123" s="872"/>
      <c r="C123" s="872"/>
      <c r="D123" s="872"/>
      <c r="E123" s="872"/>
      <c r="F123" s="872" t="s">
        <v>1916</v>
      </c>
      <c r="G123" s="949" t="s">
        <v>1917</v>
      </c>
      <c r="H123" s="949"/>
      <c r="I123" s="1074"/>
      <c r="J123" s="1075"/>
    </row>
    <row r="124" spans="1:10" s="1012" customFormat="1" x14ac:dyDescent="0.25">
      <c r="A124" s="872"/>
      <c r="B124" s="872"/>
      <c r="C124" s="872"/>
      <c r="D124" s="872"/>
      <c r="E124" s="872"/>
      <c r="F124" s="872" t="s">
        <v>1918</v>
      </c>
      <c r="G124" s="949" t="s">
        <v>1919</v>
      </c>
      <c r="H124" s="949"/>
      <c r="I124" s="1074"/>
      <c r="J124" s="1075"/>
    </row>
    <row r="125" spans="1:10" s="1012" customFormat="1" x14ac:dyDescent="0.25">
      <c r="A125" s="872"/>
      <c r="B125" s="872"/>
      <c r="C125" s="872"/>
      <c r="D125" s="872"/>
      <c r="E125" s="872"/>
      <c r="F125" s="872" t="s">
        <v>1920</v>
      </c>
      <c r="G125" s="949" t="s">
        <v>1921</v>
      </c>
      <c r="H125" s="949"/>
      <c r="I125" s="1074"/>
      <c r="J125" s="1075"/>
    </row>
    <row r="126" spans="1:10" s="1012" customFormat="1" x14ac:dyDescent="0.25">
      <c r="A126" s="872"/>
      <c r="B126" s="872"/>
      <c r="C126" s="872"/>
      <c r="D126" s="872"/>
      <c r="E126" s="872"/>
      <c r="F126" s="872" t="s">
        <v>1922</v>
      </c>
      <c r="G126" s="949" t="s">
        <v>1923</v>
      </c>
      <c r="H126" s="949"/>
      <c r="I126" s="1074"/>
      <c r="J126" s="1075"/>
    </row>
    <row r="127" spans="1:10" s="1012" customFormat="1" x14ac:dyDescent="0.25">
      <c r="A127" s="872"/>
      <c r="B127" s="872"/>
      <c r="C127" s="872"/>
      <c r="D127" s="872"/>
      <c r="E127" s="872"/>
      <c r="F127" s="872" t="s">
        <v>1924</v>
      </c>
      <c r="G127" s="949" t="s">
        <v>1925</v>
      </c>
      <c r="H127" s="949"/>
      <c r="I127" s="1074"/>
      <c r="J127" s="1075"/>
    </row>
    <row r="128" spans="1:10" s="1012" customFormat="1" x14ac:dyDescent="0.25">
      <c r="A128" s="872"/>
      <c r="B128" s="872"/>
      <c r="C128" s="872"/>
      <c r="D128" s="872"/>
      <c r="E128" s="872"/>
      <c r="F128" s="872" t="s">
        <v>1926</v>
      </c>
      <c r="G128" s="949" t="s">
        <v>1927</v>
      </c>
      <c r="H128" s="949"/>
      <c r="I128" s="1074"/>
      <c r="J128" s="1075"/>
    </row>
    <row r="129" spans="1:10" s="1012" customFormat="1" x14ac:dyDescent="0.25">
      <c r="A129" s="872"/>
      <c r="B129" s="872"/>
      <c r="C129" s="872"/>
      <c r="D129" s="872"/>
      <c r="E129" s="872"/>
      <c r="F129" s="872" t="s">
        <v>1928</v>
      </c>
      <c r="G129" s="949" t="s">
        <v>1929</v>
      </c>
      <c r="H129" s="949"/>
      <c r="I129" s="1074"/>
      <c r="J129" s="1075"/>
    </row>
    <row r="130" spans="1:10" s="1012" customFormat="1" x14ac:dyDescent="0.25">
      <c r="A130" s="872"/>
      <c r="B130" s="872"/>
      <c r="C130" s="872"/>
      <c r="D130" s="872"/>
      <c r="E130" s="872"/>
      <c r="F130" s="872" t="s">
        <v>1932</v>
      </c>
      <c r="G130" s="949" t="s">
        <v>1933</v>
      </c>
      <c r="H130" s="949"/>
      <c r="I130" s="1074"/>
      <c r="J130" s="1075"/>
    </row>
    <row r="131" spans="1:10" s="1012" customFormat="1" x14ac:dyDescent="0.25">
      <c r="A131" s="872"/>
      <c r="B131" s="872"/>
      <c r="C131" s="872"/>
      <c r="D131" s="872"/>
      <c r="E131" s="872"/>
      <c r="F131" s="872" t="s">
        <v>1934</v>
      </c>
      <c r="G131" s="949" t="s">
        <v>1935</v>
      </c>
      <c r="H131" s="949"/>
      <c r="I131" s="1074"/>
      <c r="J131" s="1075"/>
    </row>
    <row r="132" spans="1:10" s="1012" customFormat="1" x14ac:dyDescent="0.25">
      <c r="A132" s="872"/>
      <c r="B132" s="872"/>
      <c r="C132" s="872"/>
      <c r="D132" s="872"/>
      <c r="E132" s="872"/>
      <c r="F132" s="872" t="s">
        <v>1936</v>
      </c>
      <c r="G132" s="949" t="s">
        <v>1937</v>
      </c>
      <c r="H132" s="949"/>
      <c r="I132" s="1074"/>
      <c r="J132" s="1075"/>
    </row>
    <row r="133" spans="1:10" s="1012" customFormat="1" x14ac:dyDescent="0.25">
      <c r="A133" s="872"/>
      <c r="B133" s="872"/>
      <c r="C133" s="872"/>
      <c r="D133" s="872"/>
      <c r="E133" s="872"/>
      <c r="F133" s="872" t="s">
        <v>1938</v>
      </c>
      <c r="G133" s="949" t="s">
        <v>1939</v>
      </c>
      <c r="H133" s="949"/>
      <c r="I133" s="1074"/>
      <c r="J133" s="1075"/>
    </row>
    <row r="134" spans="1:10" s="1012" customFormat="1" x14ac:dyDescent="0.25">
      <c r="A134" s="872"/>
      <c r="B134" s="872"/>
      <c r="C134" s="872"/>
      <c r="D134" s="872"/>
      <c r="E134" s="872"/>
      <c r="F134" s="872" t="s">
        <v>1940</v>
      </c>
      <c r="G134" s="949" t="s">
        <v>1941</v>
      </c>
      <c r="H134" s="949"/>
      <c r="I134" s="1074"/>
      <c r="J134" s="1075"/>
    </row>
    <row r="135" spans="1:10" s="1012" customFormat="1" x14ac:dyDescent="0.25">
      <c r="A135" s="872"/>
      <c r="B135" s="872"/>
      <c r="C135" s="872"/>
      <c r="D135" s="872"/>
      <c r="E135" s="872"/>
      <c r="F135" s="872" t="s">
        <v>1942</v>
      </c>
      <c r="G135" s="949" t="s">
        <v>1943</v>
      </c>
      <c r="H135" s="949"/>
      <c r="I135" s="1074"/>
      <c r="J135" s="1075"/>
    </row>
    <row r="136" spans="1:10" s="1012" customFormat="1" x14ac:dyDescent="0.25">
      <c r="A136" s="872"/>
      <c r="B136" s="872"/>
      <c r="C136" s="872"/>
      <c r="D136" s="872"/>
      <c r="E136" s="872"/>
      <c r="F136" s="872" t="s">
        <v>1944</v>
      </c>
      <c r="G136" s="949" t="s">
        <v>1945</v>
      </c>
      <c r="H136" s="949"/>
      <c r="I136" s="1074"/>
      <c r="J136" s="1075"/>
    </row>
    <row r="137" spans="1:10" s="1012" customFormat="1" x14ac:dyDescent="0.25">
      <c r="A137" s="872"/>
      <c r="B137" s="872"/>
      <c r="C137" s="872"/>
      <c r="D137" s="872"/>
      <c r="E137" s="872"/>
      <c r="F137" s="872" t="s">
        <v>1946</v>
      </c>
      <c r="G137" s="949" t="s">
        <v>1947</v>
      </c>
      <c r="H137" s="949"/>
      <c r="I137" s="1074"/>
      <c r="J137" s="1075"/>
    </row>
    <row r="138" spans="1:10" s="1012" customFormat="1" x14ac:dyDescent="0.25">
      <c r="A138" s="872"/>
      <c r="B138" s="872"/>
      <c r="C138" s="872"/>
      <c r="D138" s="872"/>
      <c r="E138" s="872"/>
      <c r="F138" s="872" t="s">
        <v>1948</v>
      </c>
      <c r="G138" s="949" t="s">
        <v>1949</v>
      </c>
      <c r="H138" s="949"/>
      <c r="I138" s="1074"/>
      <c r="J138" s="1075"/>
    </row>
    <row r="139" spans="1:10" s="1012" customFormat="1" x14ac:dyDescent="0.25">
      <c r="A139" s="872"/>
      <c r="B139" s="872"/>
      <c r="C139" s="872"/>
      <c r="D139" s="872"/>
      <c r="E139" s="872"/>
      <c r="F139" s="872" t="s">
        <v>1950</v>
      </c>
      <c r="G139" s="949" t="s">
        <v>1951</v>
      </c>
      <c r="H139" s="949"/>
      <c r="I139" s="1074"/>
      <c r="J139" s="1075"/>
    </row>
    <row r="140" spans="1:10" s="1012" customFormat="1" x14ac:dyDescent="0.25">
      <c r="A140" s="872"/>
      <c r="B140" s="872"/>
      <c r="C140" s="872"/>
      <c r="D140" s="872"/>
      <c r="E140" s="872"/>
      <c r="F140" s="872" t="s">
        <v>1952</v>
      </c>
      <c r="G140" s="949" t="s">
        <v>1953</v>
      </c>
      <c r="H140" s="949"/>
      <c r="I140" s="1074"/>
      <c r="J140" s="1075"/>
    </row>
    <row r="141" spans="1:10" s="1012" customFormat="1" x14ac:dyDescent="0.25">
      <c r="A141" s="872"/>
      <c r="B141" s="872"/>
      <c r="C141" s="872"/>
      <c r="D141" s="872"/>
      <c r="E141" s="872"/>
      <c r="F141" s="872" t="s">
        <v>1954</v>
      </c>
      <c r="G141" s="949" t="s">
        <v>1955</v>
      </c>
      <c r="H141" s="949"/>
      <c r="I141" s="1074"/>
      <c r="J141" s="1075"/>
    </row>
    <row r="142" spans="1:10" s="1012" customFormat="1" x14ac:dyDescent="0.25">
      <c r="A142" s="872"/>
      <c r="B142" s="872"/>
      <c r="C142" s="872"/>
      <c r="D142" s="872"/>
      <c r="E142" s="872"/>
      <c r="F142" s="872" t="s">
        <v>1956</v>
      </c>
      <c r="G142" s="949" t="s">
        <v>1957</v>
      </c>
      <c r="H142" s="949"/>
      <c r="I142" s="1074"/>
      <c r="J142" s="1075"/>
    </row>
    <row r="143" spans="1:10" s="1012" customFormat="1" x14ac:dyDescent="0.25">
      <c r="A143" s="872"/>
      <c r="B143" s="872"/>
      <c r="C143" s="872"/>
      <c r="D143" s="872"/>
      <c r="E143" s="872"/>
      <c r="F143" s="872" t="s">
        <v>1958</v>
      </c>
      <c r="G143" s="949" t="s">
        <v>1959</v>
      </c>
      <c r="H143" s="949"/>
      <c r="I143" s="1074"/>
      <c r="J143" s="1075"/>
    </row>
    <row r="144" spans="1:10" s="1012" customFormat="1" x14ac:dyDescent="0.25">
      <c r="A144" s="872"/>
      <c r="B144" s="872"/>
      <c r="C144" s="872"/>
      <c r="D144" s="872"/>
      <c r="E144" s="872"/>
      <c r="F144" s="872" t="s">
        <v>1960</v>
      </c>
      <c r="G144" s="949" t="s">
        <v>1961</v>
      </c>
      <c r="H144" s="949"/>
      <c r="I144" s="1074"/>
      <c r="J144" s="1075"/>
    </row>
    <row r="145" spans="1:10" s="1012" customFormat="1" x14ac:dyDescent="0.25">
      <c r="A145" s="872"/>
      <c r="B145" s="872"/>
      <c r="C145" s="872"/>
      <c r="D145" s="872"/>
      <c r="E145" s="872"/>
      <c r="F145" s="872" t="s">
        <v>1962</v>
      </c>
      <c r="G145" s="949" t="s">
        <v>1963</v>
      </c>
      <c r="H145" s="949"/>
      <c r="I145" s="1074"/>
      <c r="J145" s="1075"/>
    </row>
    <row r="146" spans="1:10" s="1012" customFormat="1" x14ac:dyDescent="0.25">
      <c r="A146" s="872"/>
      <c r="B146" s="872"/>
      <c r="C146" s="872"/>
      <c r="D146" s="872"/>
      <c r="E146" s="872"/>
      <c r="F146" s="872" t="s">
        <v>1964</v>
      </c>
      <c r="G146" s="949" t="s">
        <v>1965</v>
      </c>
      <c r="H146" s="949"/>
      <c r="I146" s="1074"/>
      <c r="J146" s="1075"/>
    </row>
    <row r="147" spans="1:10" s="1012" customFormat="1" x14ac:dyDescent="0.25">
      <c r="A147" s="872"/>
      <c r="B147" s="872"/>
      <c r="C147" s="872"/>
      <c r="D147" s="872"/>
      <c r="E147" s="872"/>
      <c r="F147" s="872" t="s">
        <v>1966</v>
      </c>
      <c r="G147" s="885" t="s">
        <v>2368</v>
      </c>
      <c r="H147" s="949"/>
      <c r="I147" s="1074"/>
      <c r="J147" s="1075"/>
    </row>
    <row r="148" spans="1:10" s="1012" customFormat="1" x14ac:dyDescent="0.25">
      <c r="A148" s="872"/>
      <c r="B148" s="872"/>
      <c r="C148" s="872"/>
      <c r="D148" s="872"/>
      <c r="E148" s="872"/>
      <c r="F148" s="872" t="s">
        <v>1968</v>
      </c>
      <c r="G148" s="949" t="s">
        <v>1969</v>
      </c>
      <c r="H148" s="949"/>
      <c r="I148" s="1074"/>
      <c r="J148" s="1075"/>
    </row>
    <row r="149" spans="1:10" s="1012" customFormat="1" x14ac:dyDescent="0.25">
      <c r="A149" s="872"/>
      <c r="B149" s="872"/>
      <c r="C149" s="872"/>
      <c r="D149" s="872"/>
      <c r="E149" s="872"/>
      <c r="F149" s="872" t="s">
        <v>1970</v>
      </c>
      <c r="G149" s="949" t="s">
        <v>1971</v>
      </c>
      <c r="H149" s="949"/>
      <c r="I149" s="1074"/>
      <c r="J149" s="1075"/>
    </row>
    <row r="150" spans="1:10" s="1012" customFormat="1" x14ac:dyDescent="0.25">
      <c r="A150" s="872"/>
      <c r="B150" s="872"/>
      <c r="C150" s="872"/>
      <c r="D150" s="872"/>
      <c r="E150" s="872"/>
      <c r="F150" s="872" t="s">
        <v>1972</v>
      </c>
      <c r="G150" s="949" t="s">
        <v>1973</v>
      </c>
      <c r="H150" s="949"/>
      <c r="I150" s="1074"/>
      <c r="J150" s="1075"/>
    </row>
    <row r="151" spans="1:10" s="1012" customFormat="1" x14ac:dyDescent="0.25">
      <c r="A151" s="872"/>
      <c r="B151" s="872"/>
      <c r="C151" s="872"/>
      <c r="D151" s="872"/>
      <c r="E151" s="872"/>
      <c r="F151" s="872" t="s">
        <v>1974</v>
      </c>
      <c r="G151" s="949" t="s">
        <v>1975</v>
      </c>
      <c r="H151" s="949"/>
      <c r="I151" s="1074"/>
      <c r="J151" s="1075"/>
    </row>
    <row r="152" spans="1:10" s="1012" customFormat="1" x14ac:dyDescent="0.25">
      <c r="A152" s="872"/>
      <c r="B152" s="872"/>
      <c r="C152" s="872"/>
      <c r="D152" s="872"/>
      <c r="E152" s="872"/>
      <c r="F152" s="872" t="s">
        <v>1976</v>
      </c>
      <c r="G152" s="949" t="s">
        <v>1977</v>
      </c>
      <c r="H152" s="949"/>
      <c r="I152" s="1074"/>
      <c r="J152" s="1075"/>
    </row>
    <row r="153" spans="1:10" s="1012" customFormat="1" x14ac:dyDescent="0.25">
      <c r="A153" s="872"/>
      <c r="B153" s="872"/>
      <c r="C153" s="872"/>
      <c r="D153" s="872"/>
      <c r="E153" s="872"/>
      <c r="F153" s="872" t="s">
        <v>1978</v>
      </c>
      <c r="G153" s="949" t="s">
        <v>1979</v>
      </c>
      <c r="H153" s="949"/>
      <c r="I153" s="1074"/>
      <c r="J153" s="1075"/>
    </row>
    <row r="154" spans="1:10" s="1012" customFormat="1" x14ac:dyDescent="0.25">
      <c r="A154" s="872"/>
      <c r="B154" s="872"/>
      <c r="C154" s="872"/>
      <c r="D154" s="872"/>
      <c r="E154" s="872"/>
      <c r="F154" s="872" t="s">
        <v>1980</v>
      </c>
      <c r="G154" s="949" t="s">
        <v>1981</v>
      </c>
      <c r="H154" s="949"/>
      <c r="I154" s="1074"/>
      <c r="J154" s="1075"/>
    </row>
    <row r="155" spans="1:10" s="1012" customFormat="1" x14ac:dyDescent="0.25">
      <c r="A155" s="872"/>
      <c r="B155" s="872"/>
      <c r="C155" s="872"/>
      <c r="D155" s="872"/>
      <c r="E155" s="872"/>
      <c r="F155" s="872" t="s">
        <v>1982</v>
      </c>
      <c r="G155" s="949" t="s">
        <v>1983</v>
      </c>
      <c r="H155" s="949"/>
      <c r="I155" s="1074"/>
      <c r="J155" s="1075"/>
    </row>
    <row r="156" spans="1:10" s="1012" customFormat="1" x14ac:dyDescent="0.25">
      <c r="A156" s="872"/>
      <c r="B156" s="872"/>
      <c r="C156" s="872"/>
      <c r="D156" s="872"/>
      <c r="E156" s="872"/>
      <c r="F156" s="872" t="s">
        <v>1984</v>
      </c>
      <c r="G156" s="949" t="s">
        <v>1985</v>
      </c>
      <c r="H156" s="949"/>
      <c r="I156" s="1074"/>
      <c r="J156" s="1075"/>
    </row>
    <row r="157" spans="1:10" s="1012" customFormat="1" x14ac:dyDescent="0.25">
      <c r="A157" s="872"/>
      <c r="B157" s="872"/>
      <c r="C157" s="872"/>
      <c r="D157" s="872"/>
      <c r="E157" s="872"/>
      <c r="F157" s="872" t="s">
        <v>1986</v>
      </c>
      <c r="G157" s="949" t="s">
        <v>1987</v>
      </c>
      <c r="H157" s="949"/>
      <c r="I157" s="1074"/>
      <c r="J157" s="1075"/>
    </row>
    <row r="158" spans="1:10" s="1012" customFormat="1" x14ac:dyDescent="0.25">
      <c r="A158" s="872"/>
      <c r="B158" s="872"/>
      <c r="C158" s="872"/>
      <c r="D158" s="872"/>
      <c r="E158" s="872"/>
      <c r="F158" s="872" t="s">
        <v>1990</v>
      </c>
      <c r="G158" s="949" t="s">
        <v>2369</v>
      </c>
      <c r="H158" s="949"/>
      <c r="I158" s="1074"/>
      <c r="J158" s="1075"/>
    </row>
    <row r="159" spans="1:10" s="1012" customFormat="1" x14ac:dyDescent="0.25">
      <c r="A159" s="872"/>
      <c r="B159" s="872"/>
      <c r="C159" s="872"/>
      <c r="D159" s="872"/>
      <c r="E159" s="872"/>
      <c r="F159" s="872" t="s">
        <v>1992</v>
      </c>
      <c r="G159" s="949" t="s">
        <v>1993</v>
      </c>
      <c r="H159" s="949"/>
      <c r="I159" s="1074"/>
      <c r="J159" s="1075"/>
    </row>
    <row r="160" spans="1:10" s="1012" customFormat="1" x14ac:dyDescent="0.25">
      <c r="A160" s="872"/>
      <c r="B160" s="872"/>
      <c r="C160" s="872"/>
      <c r="D160" s="872"/>
      <c r="E160" s="872"/>
      <c r="F160" s="872" t="s">
        <v>1994</v>
      </c>
      <c r="G160" s="949" t="s">
        <v>1995</v>
      </c>
      <c r="H160" s="949"/>
      <c r="I160" s="1074"/>
      <c r="J160" s="1075"/>
    </row>
    <row r="161" spans="1:10" s="1012" customFormat="1" x14ac:dyDescent="0.25">
      <c r="A161" s="872"/>
      <c r="B161" s="872"/>
      <c r="C161" s="872"/>
      <c r="D161" s="872"/>
      <c r="E161" s="872"/>
      <c r="F161" s="872" t="s">
        <v>1998</v>
      </c>
      <c r="G161" s="949" t="s">
        <v>1999</v>
      </c>
      <c r="H161" s="949"/>
      <c r="I161" s="1074"/>
      <c r="J161" s="1075"/>
    </row>
    <row r="162" spans="1:10" s="1012" customFormat="1" x14ac:dyDescent="0.25">
      <c r="A162" s="872"/>
      <c r="B162" s="872"/>
      <c r="C162" s="872"/>
      <c r="D162" s="872"/>
      <c r="E162" s="872"/>
      <c r="F162" s="872" t="s">
        <v>2000</v>
      </c>
      <c r="G162" s="949" t="s">
        <v>2001</v>
      </c>
      <c r="H162" s="949"/>
      <c r="I162" s="1074"/>
      <c r="J162" s="1075"/>
    </row>
    <row r="163" spans="1:10" s="1012" customFormat="1" x14ac:dyDescent="0.25">
      <c r="A163" s="872"/>
      <c r="B163" s="872"/>
      <c r="C163" s="872"/>
      <c r="D163" s="872"/>
      <c r="E163" s="872"/>
      <c r="F163" s="872" t="s">
        <v>2002</v>
      </c>
      <c r="G163" s="949" t="s">
        <v>2003</v>
      </c>
      <c r="H163" s="949"/>
      <c r="I163" s="1074"/>
      <c r="J163" s="1075"/>
    </row>
    <row r="164" spans="1:10" s="1012" customFormat="1" x14ac:dyDescent="0.25">
      <c r="A164" s="872"/>
      <c r="B164" s="872"/>
      <c r="C164" s="872"/>
      <c r="D164" s="872"/>
      <c r="E164" s="872"/>
      <c r="F164" s="872" t="s">
        <v>2004</v>
      </c>
      <c r="G164" s="949" t="s">
        <v>2005</v>
      </c>
      <c r="H164" s="949"/>
      <c r="I164" s="1074"/>
      <c r="J164" s="1075"/>
    </row>
    <row r="165" spans="1:10" s="1012" customFormat="1" x14ac:dyDescent="0.25">
      <c r="A165" s="872"/>
      <c r="B165" s="872"/>
      <c r="C165" s="872"/>
      <c r="D165" s="872"/>
      <c r="E165" s="872"/>
      <c r="F165" s="872" t="s">
        <v>2006</v>
      </c>
      <c r="G165" s="949" t="s">
        <v>2007</v>
      </c>
      <c r="H165" s="949"/>
      <c r="I165" s="1074"/>
      <c r="J165" s="1075"/>
    </row>
    <row r="166" spans="1:10" s="1012" customFormat="1" x14ac:dyDescent="0.25">
      <c r="A166" s="872"/>
      <c r="B166" s="872"/>
      <c r="C166" s="872"/>
      <c r="D166" s="872"/>
      <c r="E166" s="872"/>
      <c r="F166" s="872" t="s">
        <v>2008</v>
      </c>
      <c r="G166" s="1083" t="s">
        <v>2009</v>
      </c>
      <c r="H166" s="949"/>
      <c r="I166" s="1074"/>
      <c r="J166" s="1075"/>
    </row>
    <row r="167" spans="1:10" s="1012" customFormat="1" x14ac:dyDescent="0.25">
      <c r="A167" s="872"/>
      <c r="B167" s="872"/>
      <c r="C167" s="872"/>
      <c r="D167" s="872"/>
      <c r="E167" s="872"/>
      <c r="F167" s="872" t="s">
        <v>2010</v>
      </c>
      <c r="G167" s="949" t="s">
        <v>2011</v>
      </c>
      <c r="H167" s="949"/>
      <c r="I167" s="1074"/>
      <c r="J167" s="1075"/>
    </row>
    <row r="168" spans="1:10" s="1012" customFormat="1" x14ac:dyDescent="0.25">
      <c r="A168" s="872"/>
      <c r="B168" s="872"/>
      <c r="C168" s="872"/>
      <c r="D168" s="872"/>
      <c r="E168" s="872"/>
      <c r="F168" s="872" t="s">
        <v>2012</v>
      </c>
      <c r="G168" s="949" t="s">
        <v>2013</v>
      </c>
      <c r="H168" s="949"/>
      <c r="I168" s="1074"/>
      <c r="J168" s="1075"/>
    </row>
    <row r="169" spans="1:10" s="1012" customFormat="1" x14ac:dyDescent="0.25">
      <c r="A169" s="872"/>
      <c r="B169" s="872"/>
      <c r="C169" s="872"/>
      <c r="D169" s="872"/>
      <c r="E169" s="872"/>
      <c r="F169" s="872" t="s">
        <v>2014</v>
      </c>
      <c r="G169" s="949" t="s">
        <v>2015</v>
      </c>
      <c r="H169" s="949"/>
      <c r="I169" s="1074"/>
      <c r="J169" s="1075"/>
    </row>
    <row r="170" spans="1:10" s="1012" customFormat="1" x14ac:dyDescent="0.25">
      <c r="A170" s="872"/>
      <c r="B170" s="872"/>
      <c r="C170" s="872"/>
      <c r="D170" s="872"/>
      <c r="E170" s="872"/>
      <c r="F170" s="872" t="s">
        <v>2016</v>
      </c>
      <c r="G170" s="949" t="s">
        <v>2017</v>
      </c>
      <c r="H170" s="949"/>
      <c r="I170" s="1074"/>
      <c r="J170" s="1075"/>
    </row>
    <row r="171" spans="1:10" s="1012" customFormat="1" x14ac:dyDescent="0.25">
      <c r="A171" s="872"/>
      <c r="B171" s="872"/>
      <c r="C171" s="872"/>
      <c r="D171" s="872"/>
      <c r="E171" s="872"/>
      <c r="F171" s="872" t="s">
        <v>2018</v>
      </c>
      <c r="G171" s="949" t="s">
        <v>2019</v>
      </c>
      <c r="H171" s="949"/>
      <c r="I171" s="1074"/>
      <c r="J171" s="1075"/>
    </row>
    <row r="172" spans="1:10" s="1012" customFormat="1" x14ac:dyDescent="0.25">
      <c r="A172" s="872"/>
      <c r="B172" s="872"/>
      <c r="C172" s="872"/>
      <c r="D172" s="872"/>
      <c r="E172" s="872"/>
      <c r="F172" s="872" t="s">
        <v>2020</v>
      </c>
      <c r="G172" s="949" t="s">
        <v>781</v>
      </c>
      <c r="H172" s="949"/>
      <c r="I172" s="1074"/>
      <c r="J172" s="1075"/>
    </row>
    <row r="173" spans="1:10" s="1012" customFormat="1" x14ac:dyDescent="0.25">
      <c r="A173" s="872"/>
      <c r="B173" s="872"/>
      <c r="C173" s="872"/>
      <c r="D173" s="872"/>
      <c r="E173" s="872"/>
      <c r="F173" s="872" t="s">
        <v>2021</v>
      </c>
      <c r="G173" s="949" t="s">
        <v>2022</v>
      </c>
      <c r="H173" s="949"/>
      <c r="I173" s="1074"/>
      <c r="J173" s="1075"/>
    </row>
    <row r="174" spans="1:10" s="1012" customFormat="1" x14ac:dyDescent="0.25">
      <c r="A174" s="872"/>
      <c r="B174" s="872"/>
      <c r="C174" s="872"/>
      <c r="D174" s="872"/>
      <c r="E174" s="872"/>
      <c r="F174" s="872" t="s">
        <v>2025</v>
      </c>
      <c r="G174" s="949" t="s">
        <v>2026</v>
      </c>
      <c r="H174" s="949"/>
      <c r="I174" s="1074"/>
      <c r="J174" s="1075"/>
    </row>
    <row r="175" spans="1:10" s="1012" customFormat="1" x14ac:dyDescent="0.25">
      <c r="A175" s="872"/>
      <c r="B175" s="872"/>
      <c r="C175" s="872"/>
      <c r="D175" s="872"/>
      <c r="E175" s="872"/>
      <c r="F175" s="872" t="s">
        <v>2027</v>
      </c>
      <c r="G175" s="949" t="s">
        <v>2028</v>
      </c>
      <c r="H175" s="949"/>
      <c r="I175" s="1074"/>
      <c r="J175" s="1075"/>
    </row>
    <row r="176" spans="1:10" s="1012" customFormat="1" x14ac:dyDescent="0.25">
      <c r="A176" s="872"/>
      <c r="B176" s="872"/>
      <c r="C176" s="872"/>
      <c r="D176" s="872"/>
      <c r="E176" s="872"/>
      <c r="F176" s="872" t="s">
        <v>2029</v>
      </c>
      <c r="G176" s="949" t="s">
        <v>2030</v>
      </c>
      <c r="H176" s="949"/>
      <c r="I176" s="1074"/>
      <c r="J176" s="1075"/>
    </row>
    <row r="177" spans="1:10" s="1012" customFormat="1" x14ac:dyDescent="0.25">
      <c r="A177" s="872"/>
      <c r="B177" s="872"/>
      <c r="C177" s="872"/>
      <c r="D177" s="872"/>
      <c r="E177" s="872"/>
      <c r="F177" s="872" t="s">
        <v>2031</v>
      </c>
      <c r="G177" s="949" t="s">
        <v>2032</v>
      </c>
      <c r="H177" s="949"/>
      <c r="I177" s="1074"/>
      <c r="J177" s="1075"/>
    </row>
    <row r="178" spans="1:10" s="1012" customFormat="1" x14ac:dyDescent="0.25">
      <c r="A178" s="872"/>
      <c r="B178" s="872"/>
      <c r="C178" s="872"/>
      <c r="D178" s="872"/>
      <c r="E178" s="872"/>
      <c r="F178" s="872" t="s">
        <v>2033</v>
      </c>
      <c r="G178" s="1083" t="s">
        <v>2034</v>
      </c>
      <c r="H178" s="949"/>
      <c r="I178" s="1074"/>
      <c r="J178" s="1075"/>
    </row>
    <row r="179" spans="1:10" s="1012" customFormat="1" ht="12.75" customHeight="1" x14ac:dyDescent="0.25">
      <c r="A179" s="872"/>
      <c r="B179" s="872"/>
      <c r="C179" s="872"/>
      <c r="D179" s="872"/>
      <c r="E179" s="872"/>
      <c r="F179" s="872" t="s">
        <v>2035</v>
      </c>
      <c r="G179" s="949" t="s">
        <v>2036</v>
      </c>
      <c r="H179" s="949"/>
      <c r="I179" s="1074"/>
      <c r="J179" s="1075"/>
    </row>
    <row r="180" spans="1:10" s="1012" customFormat="1" x14ac:dyDescent="0.25">
      <c r="A180" s="872"/>
      <c r="B180" s="872"/>
      <c r="C180" s="872"/>
      <c r="D180" s="872"/>
      <c r="E180" s="872"/>
      <c r="F180" s="872" t="s">
        <v>2037</v>
      </c>
      <c r="G180" s="949" t="s">
        <v>2038</v>
      </c>
      <c r="H180" s="949"/>
      <c r="I180" s="1074"/>
      <c r="J180" s="1075"/>
    </row>
    <row r="181" spans="1:10" s="1012" customFormat="1" x14ac:dyDescent="0.25">
      <c r="A181" s="872"/>
      <c r="B181" s="872"/>
      <c r="C181" s="872"/>
      <c r="D181" s="872"/>
      <c r="E181" s="872"/>
      <c r="F181" s="872" t="s">
        <v>2039</v>
      </c>
      <c r="G181" s="949" t="s">
        <v>2040</v>
      </c>
      <c r="H181" s="949"/>
      <c r="I181" s="1074"/>
      <c r="J181" s="1075"/>
    </row>
    <row r="182" spans="1:10" s="1012" customFormat="1" x14ac:dyDescent="0.25">
      <c r="A182" s="872"/>
      <c r="B182" s="872"/>
      <c r="C182" s="872"/>
      <c r="D182" s="872"/>
      <c r="E182" s="872"/>
      <c r="F182" s="872" t="s">
        <v>2041</v>
      </c>
      <c r="G182" s="949" t="s">
        <v>2042</v>
      </c>
      <c r="H182" s="949"/>
      <c r="I182" s="1074"/>
      <c r="J182" s="1075"/>
    </row>
    <row r="183" spans="1:10" s="1012" customFormat="1" x14ac:dyDescent="0.25">
      <c r="A183" s="872"/>
      <c r="B183" s="872"/>
      <c r="C183" s="872"/>
      <c r="D183" s="872"/>
      <c r="E183" s="872"/>
      <c r="F183" s="872" t="s">
        <v>2045</v>
      </c>
      <c r="G183" s="949" t="s">
        <v>2046</v>
      </c>
      <c r="H183" s="949"/>
      <c r="I183" s="1074"/>
      <c r="J183" s="1075"/>
    </row>
    <row r="184" spans="1:10" s="1012" customFormat="1" x14ac:dyDescent="0.25">
      <c r="A184" s="872"/>
      <c r="B184" s="872"/>
      <c r="C184" s="872"/>
      <c r="D184" s="872"/>
      <c r="E184" s="872"/>
      <c r="F184" s="872" t="s">
        <v>2047</v>
      </c>
      <c r="G184" s="949" t="s">
        <v>2048</v>
      </c>
      <c r="H184" s="949"/>
      <c r="I184" s="1074"/>
      <c r="J184" s="1075"/>
    </row>
    <row r="185" spans="1:10" s="1012" customFormat="1" x14ac:dyDescent="0.25">
      <c r="A185" s="872"/>
      <c r="B185" s="872"/>
      <c r="C185" s="872"/>
      <c r="D185" s="872"/>
      <c r="E185" s="872"/>
      <c r="F185" s="872" t="s">
        <v>2049</v>
      </c>
      <c r="G185" s="949" t="s">
        <v>2050</v>
      </c>
      <c r="H185" s="949"/>
      <c r="I185" s="1074"/>
      <c r="J185" s="1075"/>
    </row>
    <row r="186" spans="1:10" s="1012" customFormat="1" x14ac:dyDescent="0.25">
      <c r="A186" s="872"/>
      <c r="B186" s="872"/>
      <c r="C186" s="872"/>
      <c r="D186" s="872"/>
      <c r="E186" s="872"/>
      <c r="F186" s="872" t="s">
        <v>2051</v>
      </c>
      <c r="G186" s="949" t="s">
        <v>2052</v>
      </c>
      <c r="H186" s="949"/>
      <c r="I186" s="1074"/>
      <c r="J186" s="1075"/>
    </row>
    <row r="187" spans="1:10" s="1012" customFormat="1" x14ac:dyDescent="0.25">
      <c r="A187" s="885"/>
      <c r="B187" s="885"/>
      <c r="C187" s="885"/>
      <c r="D187" s="885"/>
      <c r="E187" s="885"/>
      <c r="F187" s="872" t="s">
        <v>2053</v>
      </c>
      <c r="G187" s="949" t="s">
        <v>2054</v>
      </c>
      <c r="H187" s="949"/>
      <c r="I187" s="1074"/>
      <c r="J187" s="1075"/>
    </row>
    <row r="188" spans="1:10" s="1080" customFormat="1" ht="18" customHeight="1" x14ac:dyDescent="0.25">
      <c r="A188" s="1076"/>
      <c r="B188" s="1076"/>
      <c r="C188" s="1076" t="s">
        <v>2370</v>
      </c>
      <c r="D188" s="1076"/>
      <c r="E188" s="1076"/>
      <c r="F188" s="1086"/>
      <c r="G188" s="1077"/>
      <c r="H188" s="1077"/>
      <c r="I188" s="1087"/>
      <c r="J188" s="1088"/>
    </row>
    <row r="189" spans="1:10" s="1080" customFormat="1" ht="15" customHeight="1" x14ac:dyDescent="0.25">
      <c r="A189" s="880"/>
      <c r="B189" s="880"/>
      <c r="C189" s="880"/>
      <c r="D189" s="880" t="s">
        <v>2371</v>
      </c>
      <c r="E189" s="880"/>
      <c r="F189" s="1109"/>
      <c r="I189" s="1097"/>
      <c r="J189" s="1098"/>
    </row>
    <row r="190" spans="1:10" s="949" customFormat="1" x14ac:dyDescent="0.25">
      <c r="A190" s="885"/>
      <c r="B190" s="885"/>
      <c r="C190" s="885"/>
      <c r="D190" s="885"/>
      <c r="E190" s="885"/>
      <c r="F190" s="884" t="s">
        <v>2060</v>
      </c>
      <c r="G190" s="1083" t="s">
        <v>2061</v>
      </c>
      <c r="I190" s="1074"/>
      <c r="J190" s="1075"/>
    </row>
    <row r="191" spans="1:10" s="949" customFormat="1" x14ac:dyDescent="0.25">
      <c r="A191" s="885"/>
      <c r="B191" s="885"/>
      <c r="C191" s="885"/>
      <c r="D191" s="885"/>
      <c r="E191" s="885"/>
      <c r="F191" s="884" t="s">
        <v>2064</v>
      </c>
      <c r="G191" s="1083" t="s">
        <v>2065</v>
      </c>
      <c r="I191" s="1074"/>
      <c r="J191" s="1075"/>
    </row>
    <row r="192" spans="1:10" s="949" customFormat="1" x14ac:dyDescent="0.25">
      <c r="A192" s="885"/>
      <c r="B192" s="885"/>
      <c r="C192" s="885"/>
      <c r="D192" s="885"/>
      <c r="E192" s="885"/>
      <c r="F192" s="884" t="s">
        <v>236</v>
      </c>
      <c r="G192" s="1083" t="s">
        <v>2066</v>
      </c>
      <c r="I192" s="1099"/>
      <c r="J192" s="1100"/>
    </row>
    <row r="193" spans="1:10" s="1080" customFormat="1" ht="15" customHeight="1" x14ac:dyDescent="0.25">
      <c r="A193" s="880"/>
      <c r="B193" s="880"/>
      <c r="C193" s="880"/>
      <c r="D193" s="880" t="s">
        <v>2372</v>
      </c>
      <c r="E193" s="880"/>
      <c r="F193" s="877"/>
      <c r="I193" s="1074"/>
      <c r="J193" s="1079"/>
    </row>
    <row r="194" spans="1:10" s="949" customFormat="1" x14ac:dyDescent="0.25">
      <c r="A194" s="885"/>
      <c r="B194" s="885"/>
      <c r="C194" s="885"/>
      <c r="D194" s="885"/>
      <c r="E194" s="885"/>
      <c r="F194" s="872" t="s">
        <v>238</v>
      </c>
      <c r="G194" s="949" t="s">
        <v>2067</v>
      </c>
      <c r="I194" s="1099"/>
      <c r="J194" s="1100"/>
    </row>
    <row r="195" spans="1:10" s="1080" customFormat="1" ht="18" customHeight="1" x14ac:dyDescent="0.25">
      <c r="A195" s="1076"/>
      <c r="B195" s="1076"/>
      <c r="C195" s="1076" t="s">
        <v>2373</v>
      </c>
      <c r="D195" s="1076"/>
      <c r="E195" s="1076"/>
      <c r="F195" s="876"/>
      <c r="G195" s="1077"/>
      <c r="H195" s="1077"/>
      <c r="I195" s="1087"/>
      <c r="J195" s="1088"/>
    </row>
    <row r="196" spans="1:10" s="949" customFormat="1" x14ac:dyDescent="0.2">
      <c r="A196" s="885"/>
      <c r="B196" s="885"/>
      <c r="C196" s="885"/>
      <c r="D196" s="885"/>
      <c r="E196" s="885"/>
      <c r="F196" s="872" t="s">
        <v>2089</v>
      </c>
      <c r="G196" s="949" t="s">
        <v>2090</v>
      </c>
      <c r="I196" s="1099"/>
      <c r="J196" s="1088"/>
    </row>
    <row r="197" spans="1:10" s="949" customFormat="1" x14ac:dyDescent="0.2">
      <c r="A197" s="885"/>
      <c r="B197" s="885"/>
      <c r="C197" s="885"/>
      <c r="D197" s="885"/>
      <c r="E197" s="885"/>
      <c r="F197" s="884" t="s">
        <v>2093</v>
      </c>
      <c r="G197" s="1083" t="s">
        <v>2094</v>
      </c>
      <c r="I197" s="1099"/>
      <c r="J197" s="1088"/>
    </row>
    <row r="198" spans="1:10" s="1080" customFormat="1" ht="18" customHeight="1" x14ac:dyDescent="0.25">
      <c r="A198" s="1076"/>
      <c r="B198" s="1076"/>
      <c r="C198" s="1076" t="s">
        <v>2374</v>
      </c>
      <c r="D198" s="1076"/>
      <c r="E198" s="1076"/>
      <c r="F198" s="1086"/>
      <c r="G198" s="1077"/>
      <c r="H198" s="1077"/>
      <c r="I198" s="1078"/>
      <c r="J198" s="1079"/>
    </row>
    <row r="199" spans="1:10" s="949" customFormat="1" x14ac:dyDescent="0.25">
      <c r="A199" s="885"/>
      <c r="B199" s="885"/>
      <c r="C199" s="885"/>
      <c r="D199" s="885"/>
      <c r="E199" s="885"/>
      <c r="F199" s="872">
        <v>742</v>
      </c>
      <c r="G199" s="885" t="s">
        <v>2073</v>
      </c>
      <c r="I199" s="1081" t="s">
        <v>1123</v>
      </c>
      <c r="J199" s="1082"/>
    </row>
    <row r="200" spans="1:10" s="949" customFormat="1" x14ac:dyDescent="0.25">
      <c r="A200" s="885"/>
      <c r="B200" s="885"/>
      <c r="C200" s="885"/>
      <c r="D200" s="885"/>
      <c r="E200" s="885"/>
      <c r="F200" s="872" t="s">
        <v>2084</v>
      </c>
      <c r="G200" s="949" t="s">
        <v>2085</v>
      </c>
      <c r="I200" s="1084"/>
      <c r="J200" s="1085"/>
    </row>
    <row r="201" spans="1:10" s="949" customFormat="1" x14ac:dyDescent="0.25">
      <c r="A201" s="885"/>
      <c r="B201" s="885"/>
      <c r="C201" s="885"/>
      <c r="D201" s="885"/>
      <c r="E201" s="885"/>
      <c r="F201" s="872" t="s">
        <v>2086</v>
      </c>
      <c r="G201" s="1083" t="s">
        <v>2087</v>
      </c>
      <c r="I201" s="1084"/>
      <c r="J201" s="1085"/>
    </row>
    <row r="202" spans="1:10" s="1080" customFormat="1" ht="21" customHeight="1" x14ac:dyDescent="0.25">
      <c r="A202" s="1076"/>
      <c r="B202" s="1076" t="s">
        <v>2375</v>
      </c>
      <c r="C202" s="1076"/>
      <c r="D202" s="1076"/>
      <c r="E202" s="1076"/>
      <c r="F202" s="876"/>
      <c r="G202" s="1077"/>
      <c r="H202" s="1077"/>
      <c r="I202" s="1078"/>
      <c r="J202" s="1079"/>
    </row>
    <row r="203" spans="1:10" s="949" customFormat="1" x14ac:dyDescent="0.2">
      <c r="A203" s="885"/>
      <c r="B203" s="885"/>
      <c r="C203" s="885"/>
      <c r="D203" s="885"/>
      <c r="E203" s="885"/>
      <c r="F203" s="872">
        <v>750</v>
      </c>
      <c r="G203" s="949" t="s">
        <v>2096</v>
      </c>
      <c r="I203" s="1078"/>
      <c r="J203" s="1100"/>
    </row>
    <row r="204" spans="1:10" s="949" customFormat="1" x14ac:dyDescent="0.25">
      <c r="A204" s="885"/>
      <c r="B204" s="885"/>
      <c r="C204" s="885"/>
      <c r="D204" s="885"/>
      <c r="E204" s="885"/>
      <c r="F204" s="872">
        <v>751</v>
      </c>
      <c r="G204" s="949" t="s">
        <v>2099</v>
      </c>
      <c r="I204" s="1084"/>
      <c r="J204" s="1085"/>
    </row>
    <row r="205" spans="1:10" s="949" customFormat="1" x14ac:dyDescent="0.25">
      <c r="A205" s="885"/>
      <c r="B205" s="885"/>
      <c r="C205" s="885"/>
      <c r="D205" s="885"/>
      <c r="E205" s="885"/>
      <c r="F205" s="872">
        <v>752</v>
      </c>
      <c r="G205" s="949" t="s">
        <v>2376</v>
      </c>
      <c r="I205" s="1081" t="s">
        <v>1137</v>
      </c>
      <c r="J205" s="1082"/>
    </row>
    <row r="206" spans="1:10" s="949" customFormat="1" x14ac:dyDescent="0.25">
      <c r="A206" s="885"/>
      <c r="B206" s="885"/>
      <c r="C206" s="885"/>
      <c r="D206" s="885"/>
      <c r="E206" s="885"/>
      <c r="F206" s="872" t="s">
        <v>2105</v>
      </c>
      <c r="G206" s="949" t="s">
        <v>2106</v>
      </c>
      <c r="I206" s="1099"/>
      <c r="J206" s="1100"/>
    </row>
    <row r="207" spans="1:10" s="949" customFormat="1" x14ac:dyDescent="0.25">
      <c r="A207" s="885"/>
      <c r="B207" s="885"/>
      <c r="C207" s="885"/>
      <c r="D207" s="885"/>
      <c r="E207" s="885"/>
      <c r="F207" s="872">
        <v>754</v>
      </c>
      <c r="G207" s="949" t="s">
        <v>2107</v>
      </c>
      <c r="I207" s="1081" t="s">
        <v>1161</v>
      </c>
      <c r="J207" s="1082"/>
    </row>
    <row r="208" spans="1:10" s="949" customFormat="1" x14ac:dyDescent="0.25">
      <c r="A208" s="885"/>
      <c r="B208" s="885"/>
      <c r="C208" s="885"/>
      <c r="D208" s="885"/>
      <c r="E208" s="885"/>
      <c r="F208" s="872">
        <v>756</v>
      </c>
      <c r="G208" s="949" t="s">
        <v>2108</v>
      </c>
      <c r="I208" s="1084"/>
      <c r="J208" s="1085"/>
    </row>
    <row r="209" spans="1:10" s="949" customFormat="1" x14ac:dyDescent="0.25">
      <c r="A209" s="885"/>
      <c r="B209" s="885"/>
      <c r="C209" s="885"/>
      <c r="D209" s="885"/>
      <c r="E209" s="885"/>
      <c r="F209" s="872">
        <v>757</v>
      </c>
      <c r="G209" s="949" t="s">
        <v>2109</v>
      </c>
      <c r="I209" s="1084"/>
      <c r="J209" s="1085"/>
    </row>
    <row r="210" spans="1:10" s="949" customFormat="1" x14ac:dyDescent="0.25">
      <c r="A210" s="885"/>
      <c r="B210" s="885"/>
      <c r="C210" s="885"/>
      <c r="D210" s="885"/>
      <c r="E210" s="885"/>
      <c r="F210" s="872" t="s">
        <v>2110</v>
      </c>
      <c r="G210" s="1083" t="s">
        <v>2111</v>
      </c>
      <c r="I210" s="1084"/>
      <c r="J210" s="1100"/>
    </row>
    <row r="211" spans="1:10" s="949" customFormat="1" x14ac:dyDescent="0.25">
      <c r="A211" s="885"/>
      <c r="B211" s="885"/>
      <c r="C211" s="885"/>
      <c r="D211" s="885"/>
      <c r="E211" s="885"/>
      <c r="F211" s="872" t="s">
        <v>2112</v>
      </c>
      <c r="G211" s="949" t="s">
        <v>2113</v>
      </c>
      <c r="I211" s="1084"/>
      <c r="J211" s="1100"/>
    </row>
    <row r="212" spans="1:10" s="1080" customFormat="1" ht="18" customHeight="1" x14ac:dyDescent="0.25">
      <c r="A212" s="1076"/>
      <c r="B212" s="1076" t="s">
        <v>2377</v>
      </c>
      <c r="C212" s="1076"/>
      <c r="D212" s="1076"/>
      <c r="E212" s="1076"/>
      <c r="F212" s="876"/>
      <c r="G212" s="1077"/>
      <c r="H212" s="1077"/>
      <c r="I212" s="1078"/>
      <c r="J212" s="1079"/>
    </row>
    <row r="213" spans="1:10" s="949" customFormat="1" x14ac:dyDescent="0.25">
      <c r="A213" s="1071"/>
      <c r="B213" s="1071"/>
      <c r="C213" s="1071"/>
      <c r="D213" s="1071"/>
      <c r="E213" s="1071"/>
      <c r="F213" s="884" t="s">
        <v>258</v>
      </c>
      <c r="G213" s="949" t="s">
        <v>2119</v>
      </c>
      <c r="I213" s="1081" t="s">
        <v>1309</v>
      </c>
      <c r="J213" s="1100"/>
    </row>
    <row r="214" spans="1:10" s="1028" customFormat="1" ht="10.199999999999999" x14ac:dyDescent="0.25">
      <c r="A214" s="1033"/>
      <c r="B214" s="1033"/>
      <c r="C214" s="1033"/>
      <c r="D214" s="1033"/>
      <c r="E214" s="1033"/>
      <c r="F214" s="1102"/>
      <c r="I214" s="1103"/>
      <c r="J214" s="1104"/>
    </row>
    <row r="215" spans="1:10" s="1028" customFormat="1" ht="10.199999999999999" x14ac:dyDescent="0.25">
      <c r="A215" s="1033"/>
      <c r="B215" s="1033"/>
      <c r="C215" s="1033"/>
      <c r="D215" s="1033"/>
      <c r="E215" s="1033"/>
      <c r="F215" s="1102"/>
      <c r="I215" s="1103"/>
      <c r="J215" s="1104"/>
    </row>
    <row r="216" spans="1:10" s="1066" customFormat="1" ht="13.8" x14ac:dyDescent="0.25">
      <c r="A216" s="1064" t="s">
        <v>371</v>
      </c>
      <c r="B216" s="1064"/>
      <c r="C216" s="1064"/>
      <c r="D216" s="1064"/>
      <c r="E216" s="1064"/>
      <c r="F216" s="1110"/>
      <c r="G216" s="1064"/>
      <c r="H216" s="1064"/>
      <c r="I216" s="1067"/>
      <c r="J216" s="1068"/>
    </row>
    <row r="217" spans="1:10" s="1028" customFormat="1" ht="10.199999999999999" x14ac:dyDescent="0.25">
      <c r="A217" s="1033"/>
      <c r="B217" s="1033"/>
      <c r="C217" s="1033"/>
      <c r="D217" s="1033"/>
      <c r="E217" s="1033"/>
      <c r="F217" s="1102"/>
      <c r="I217" s="1103"/>
      <c r="J217" s="1104"/>
    </row>
    <row r="218" spans="1:10" s="1076" customFormat="1" x14ac:dyDescent="0.25">
      <c r="A218" s="1106" t="s">
        <v>283</v>
      </c>
      <c r="B218" s="1106"/>
      <c r="C218" s="1106"/>
      <c r="D218" s="1106"/>
      <c r="E218" s="1106"/>
      <c r="F218" s="1107"/>
      <c r="G218" s="1106"/>
      <c r="H218" s="1106"/>
      <c r="I218" s="1067"/>
      <c r="J218" s="1068"/>
    </row>
    <row r="219" spans="1:10" s="1077" customFormat="1" ht="21" customHeight="1" x14ac:dyDescent="0.25">
      <c r="A219" s="1076"/>
      <c r="B219" s="1076" t="s">
        <v>2378</v>
      </c>
      <c r="C219" s="1076"/>
      <c r="D219" s="1076"/>
      <c r="E219" s="1076"/>
      <c r="F219" s="1086"/>
      <c r="I219" s="1087"/>
      <c r="J219" s="1088"/>
    </row>
    <row r="220" spans="1:10" s="1077" customFormat="1" ht="18" customHeight="1" x14ac:dyDescent="0.25">
      <c r="A220" s="1076"/>
      <c r="B220" s="1076"/>
      <c r="C220" s="1076" t="s">
        <v>2379</v>
      </c>
      <c r="D220" s="1076"/>
      <c r="E220" s="1076"/>
      <c r="F220" s="1086"/>
      <c r="I220" s="1087"/>
      <c r="J220" s="1088"/>
    </row>
    <row r="221" spans="1:10" s="949" customFormat="1" ht="26.4" x14ac:dyDescent="0.25">
      <c r="A221" s="885"/>
      <c r="B221" s="885"/>
      <c r="C221" s="885"/>
      <c r="D221" s="885"/>
      <c r="E221" s="885"/>
      <c r="F221" s="872">
        <v>2801</v>
      </c>
      <c r="G221" s="949" t="s">
        <v>1239</v>
      </c>
      <c r="I221" s="1084"/>
      <c r="J221" s="1085"/>
    </row>
    <row r="222" spans="1:10" s="949" customFormat="1" x14ac:dyDescent="0.25">
      <c r="A222" s="885"/>
      <c r="B222" s="885"/>
      <c r="C222" s="885"/>
      <c r="D222" s="885"/>
      <c r="E222" s="885"/>
      <c r="F222" s="872" t="s">
        <v>1241</v>
      </c>
      <c r="G222" s="949" t="s">
        <v>1242</v>
      </c>
      <c r="I222" s="1084"/>
      <c r="J222" s="1085"/>
    </row>
    <row r="223" spans="1:10" s="1077" customFormat="1" ht="18" customHeight="1" x14ac:dyDescent="0.25">
      <c r="A223" s="1076"/>
      <c r="B223" s="1076"/>
      <c r="C223" s="1076" t="s">
        <v>2380</v>
      </c>
      <c r="D223" s="1076"/>
      <c r="E223" s="1076"/>
      <c r="F223" s="1086"/>
      <c r="I223" s="1087"/>
      <c r="J223" s="1088"/>
    </row>
    <row r="224" spans="1:10" s="949" customFormat="1" ht="26.4" x14ac:dyDescent="0.25">
      <c r="A224" s="885"/>
      <c r="B224" s="885"/>
      <c r="C224" s="885"/>
      <c r="D224" s="885"/>
      <c r="E224" s="885"/>
      <c r="F224" s="872" t="s">
        <v>1253</v>
      </c>
      <c r="G224" s="949" t="s">
        <v>1254</v>
      </c>
      <c r="I224" s="1084"/>
      <c r="J224" s="1085"/>
    </row>
    <row r="225" spans="1:10" s="949" customFormat="1" ht="26.4" x14ac:dyDescent="0.25">
      <c r="A225" s="885"/>
      <c r="B225" s="885"/>
      <c r="C225" s="885"/>
      <c r="D225" s="885"/>
      <c r="E225" s="885"/>
      <c r="F225" s="872" t="s">
        <v>1256</v>
      </c>
      <c r="G225" s="949" t="s">
        <v>1257</v>
      </c>
      <c r="I225" s="1084"/>
      <c r="J225" s="1085"/>
    </row>
    <row r="226" spans="1:10" s="1077" customFormat="1" ht="18" customHeight="1" x14ac:dyDescent="0.25">
      <c r="A226" s="1076"/>
      <c r="B226" s="1076"/>
      <c r="C226" s="1076" t="s">
        <v>2381</v>
      </c>
      <c r="D226" s="1076"/>
      <c r="E226" s="1076"/>
      <c r="F226" s="1086"/>
      <c r="I226" s="1087"/>
      <c r="J226" s="1088"/>
    </row>
    <row r="227" spans="1:10" s="949" customFormat="1" x14ac:dyDescent="0.25">
      <c r="A227" s="885"/>
      <c r="B227" s="885"/>
      <c r="C227" s="885"/>
      <c r="D227" s="885"/>
      <c r="E227" s="885"/>
      <c r="F227" s="872" t="s">
        <v>1267</v>
      </c>
      <c r="G227" s="949" t="s">
        <v>1268</v>
      </c>
      <c r="I227" s="1084"/>
      <c r="J227" s="1085"/>
    </row>
    <row r="228" spans="1:10" s="949" customFormat="1" x14ac:dyDescent="0.25">
      <c r="A228" s="885"/>
      <c r="B228" s="885"/>
      <c r="C228" s="885"/>
      <c r="D228" s="885"/>
      <c r="E228" s="885"/>
      <c r="F228" s="872" t="s">
        <v>1270</v>
      </c>
      <c r="G228" s="949" t="s">
        <v>1271</v>
      </c>
      <c r="I228" s="1084"/>
      <c r="J228" s="1085"/>
    </row>
    <row r="229" spans="1:10" s="1077" customFormat="1" ht="18" customHeight="1" x14ac:dyDescent="0.25">
      <c r="A229" s="1076"/>
      <c r="B229" s="1076"/>
      <c r="C229" s="1076" t="s">
        <v>2382</v>
      </c>
      <c r="D229" s="1076"/>
      <c r="E229" s="1076"/>
      <c r="F229" s="1086"/>
      <c r="I229" s="1087"/>
      <c r="J229" s="1088"/>
    </row>
    <row r="230" spans="1:10" s="949" customFormat="1" x14ac:dyDescent="0.25">
      <c r="A230" s="885"/>
      <c r="B230" s="885"/>
      <c r="C230" s="885"/>
      <c r="D230" s="885"/>
      <c r="E230" s="885"/>
      <c r="F230" s="872" t="s">
        <v>1284</v>
      </c>
      <c r="G230" s="949" t="s">
        <v>1285</v>
      </c>
      <c r="I230" s="1084"/>
      <c r="J230" s="1085"/>
    </row>
    <row r="231" spans="1:10" s="949" customFormat="1" x14ac:dyDescent="0.25">
      <c r="A231" s="885"/>
      <c r="B231" s="885"/>
      <c r="C231" s="885"/>
      <c r="D231" s="885"/>
      <c r="E231" s="885"/>
      <c r="F231" s="872" t="s">
        <v>1287</v>
      </c>
      <c r="G231" s="949" t="s">
        <v>1288</v>
      </c>
      <c r="I231" s="1084"/>
      <c r="J231" s="1085"/>
    </row>
    <row r="232" spans="1:10" s="949" customFormat="1" x14ac:dyDescent="0.25">
      <c r="A232" s="885"/>
      <c r="B232" s="885"/>
      <c r="C232" s="885"/>
      <c r="D232" s="885"/>
      <c r="E232" s="885"/>
      <c r="F232" s="872" t="s">
        <v>1295</v>
      </c>
      <c r="G232" s="949" t="s">
        <v>1296</v>
      </c>
      <c r="I232" s="1084"/>
      <c r="J232" s="1085"/>
    </row>
    <row r="233" spans="1:10" s="949" customFormat="1" x14ac:dyDescent="0.25">
      <c r="A233" s="885"/>
      <c r="B233" s="885"/>
      <c r="C233" s="885"/>
      <c r="D233" s="885"/>
      <c r="E233" s="885"/>
      <c r="F233" s="872" t="s">
        <v>1297</v>
      </c>
      <c r="G233" s="949" t="s">
        <v>1298</v>
      </c>
      <c r="I233" s="1081"/>
      <c r="J233" s="1082"/>
    </row>
    <row r="234" spans="1:10" s="949" customFormat="1" x14ac:dyDescent="0.25">
      <c r="A234" s="885"/>
      <c r="B234" s="885"/>
      <c r="C234" s="885"/>
      <c r="D234" s="885"/>
      <c r="E234" s="885"/>
      <c r="F234" s="872">
        <v>288</v>
      </c>
      <c r="G234" s="949" t="s">
        <v>1303</v>
      </c>
      <c r="I234" s="1084"/>
      <c r="J234" s="1100"/>
    </row>
    <row r="235" spans="1:10" s="1077" customFormat="1" ht="21" customHeight="1" x14ac:dyDescent="0.25">
      <c r="A235" s="1076"/>
      <c r="B235" s="1076" t="s">
        <v>2383</v>
      </c>
      <c r="C235" s="1076"/>
      <c r="D235" s="1076"/>
      <c r="E235" s="1076"/>
      <c r="F235" s="1086"/>
      <c r="I235" s="1097" t="s">
        <v>1321</v>
      </c>
      <c r="J235" s="1098"/>
    </row>
    <row r="236" spans="1:10" s="1077" customFormat="1" ht="18" customHeight="1" x14ac:dyDescent="0.25">
      <c r="A236" s="1076"/>
      <c r="B236" s="1076"/>
      <c r="C236" s="1076" t="s">
        <v>2384</v>
      </c>
      <c r="D236" s="1076"/>
      <c r="E236" s="1076"/>
      <c r="F236" s="1086"/>
      <c r="I236" s="1087"/>
      <c r="J236" s="1098"/>
    </row>
    <row r="237" spans="1:10" s="1080" customFormat="1" ht="15" customHeight="1" x14ac:dyDescent="0.25">
      <c r="A237" s="880"/>
      <c r="B237" s="880"/>
      <c r="C237" s="880"/>
      <c r="D237" s="1111" t="s">
        <v>2385</v>
      </c>
      <c r="E237" s="880"/>
      <c r="F237" s="1109"/>
      <c r="I237" s="1087"/>
      <c r="J237" s="1088"/>
    </row>
    <row r="238" spans="1:10" s="949" customFormat="1" x14ac:dyDescent="0.25">
      <c r="A238" s="885"/>
      <c r="B238" s="885"/>
      <c r="C238" s="885"/>
      <c r="D238" s="885"/>
      <c r="E238" s="885"/>
      <c r="F238" s="872" t="s">
        <v>1152</v>
      </c>
      <c r="G238" s="949" t="s">
        <v>1153</v>
      </c>
      <c r="I238" s="1074"/>
      <c r="J238" s="1075"/>
    </row>
    <row r="239" spans="1:10" s="949" customFormat="1" x14ac:dyDescent="0.25">
      <c r="A239" s="885"/>
      <c r="B239" s="885"/>
      <c r="C239" s="885"/>
      <c r="D239" s="885"/>
      <c r="E239" s="885"/>
      <c r="F239" s="872" t="s">
        <v>1157</v>
      </c>
      <c r="G239" s="949" t="s">
        <v>1158</v>
      </c>
      <c r="I239" s="1084"/>
      <c r="J239" s="1085"/>
    </row>
    <row r="240" spans="1:10" s="949" customFormat="1" x14ac:dyDescent="0.25">
      <c r="A240" s="885"/>
      <c r="B240" s="885"/>
      <c r="C240" s="885"/>
      <c r="D240" s="885"/>
      <c r="E240" s="885"/>
      <c r="F240" s="872" t="s">
        <v>1159</v>
      </c>
      <c r="G240" s="949" t="s">
        <v>1160</v>
      </c>
      <c r="I240" s="1081" t="s">
        <v>1346</v>
      </c>
      <c r="J240" s="1082"/>
    </row>
    <row r="241" spans="1:10" s="949" customFormat="1" x14ac:dyDescent="0.25">
      <c r="A241" s="885"/>
      <c r="B241" s="885"/>
      <c r="C241" s="885"/>
      <c r="D241" s="885"/>
      <c r="E241" s="885"/>
      <c r="F241" s="872" t="s">
        <v>1162</v>
      </c>
      <c r="G241" s="1083" t="s">
        <v>1163</v>
      </c>
      <c r="I241" s="1084"/>
      <c r="J241" s="1085"/>
    </row>
    <row r="242" spans="1:10" s="949" customFormat="1" x14ac:dyDescent="0.25">
      <c r="A242" s="885"/>
      <c r="B242" s="885"/>
      <c r="C242" s="885"/>
      <c r="D242" s="885"/>
      <c r="E242" s="885"/>
      <c r="F242" s="872" t="s">
        <v>1175</v>
      </c>
      <c r="G242" s="949" t="s">
        <v>1176</v>
      </c>
      <c r="I242" s="1084"/>
      <c r="J242" s="1085"/>
    </row>
    <row r="243" spans="1:10" s="949" customFormat="1" x14ac:dyDescent="0.25">
      <c r="A243" s="885"/>
      <c r="B243" s="885"/>
      <c r="C243" s="885"/>
      <c r="D243" s="885"/>
      <c r="E243" s="885"/>
      <c r="F243" s="872" t="s">
        <v>1178</v>
      </c>
      <c r="G243" s="949" t="s">
        <v>1179</v>
      </c>
      <c r="I243" s="1084"/>
      <c r="J243" s="1085"/>
    </row>
    <row r="244" spans="1:10" s="949" customFormat="1" x14ac:dyDescent="0.25">
      <c r="A244" s="885"/>
      <c r="B244" s="885"/>
      <c r="C244" s="885"/>
      <c r="D244" s="885"/>
      <c r="E244" s="885"/>
      <c r="F244" s="872" t="s">
        <v>1180</v>
      </c>
      <c r="G244" s="949" t="s">
        <v>1181</v>
      </c>
      <c r="I244" s="1081" t="s">
        <v>1346</v>
      </c>
      <c r="J244" s="1082"/>
    </row>
    <row r="245" spans="1:10" s="949" customFormat="1" ht="26.4" x14ac:dyDescent="0.25">
      <c r="A245" s="885"/>
      <c r="B245" s="885"/>
      <c r="C245" s="885"/>
      <c r="D245" s="885"/>
      <c r="E245" s="885"/>
      <c r="F245" s="872" t="s">
        <v>1182</v>
      </c>
      <c r="G245" s="1083" t="s">
        <v>1183</v>
      </c>
      <c r="I245" s="1084"/>
      <c r="J245" s="1085"/>
    </row>
    <row r="246" spans="1:10" s="1080" customFormat="1" ht="15" customHeight="1" x14ac:dyDescent="0.25">
      <c r="A246" s="880"/>
      <c r="B246" s="880"/>
      <c r="C246" s="880"/>
      <c r="D246" s="1111" t="s">
        <v>2386</v>
      </c>
      <c r="E246" s="880"/>
      <c r="F246" s="1109"/>
      <c r="I246" s="1087"/>
      <c r="J246" s="1088"/>
    </row>
    <row r="247" spans="1:10" s="949" customFormat="1" x14ac:dyDescent="0.25">
      <c r="A247" s="885"/>
      <c r="B247" s="885"/>
      <c r="C247" s="885"/>
      <c r="D247" s="885"/>
      <c r="E247" s="885"/>
      <c r="F247" s="872">
        <v>224</v>
      </c>
      <c r="G247" s="949" t="s">
        <v>777</v>
      </c>
      <c r="I247" s="1084"/>
      <c r="J247" s="1085"/>
    </row>
    <row r="248" spans="1:10" s="949" customFormat="1" x14ac:dyDescent="0.25">
      <c r="A248" s="885"/>
      <c r="B248" s="885"/>
      <c r="C248" s="885"/>
      <c r="D248" s="885"/>
      <c r="E248" s="885"/>
      <c r="F248" s="872">
        <v>225</v>
      </c>
      <c r="G248" s="1083" t="s">
        <v>1167</v>
      </c>
      <c r="I248" s="1084"/>
      <c r="J248" s="1085"/>
    </row>
    <row r="249" spans="1:10" s="949" customFormat="1" x14ac:dyDescent="0.25">
      <c r="A249" s="885"/>
      <c r="B249" s="885"/>
      <c r="C249" s="885"/>
      <c r="D249" s="885"/>
      <c r="E249" s="885"/>
      <c r="F249" s="872" t="s">
        <v>1168</v>
      </c>
      <c r="G249" s="949" t="s">
        <v>1169</v>
      </c>
      <c r="I249" s="1084"/>
      <c r="J249" s="1085"/>
    </row>
    <row r="250" spans="1:10" s="949" customFormat="1" x14ac:dyDescent="0.25">
      <c r="A250" s="885"/>
      <c r="B250" s="885"/>
      <c r="C250" s="885"/>
      <c r="D250" s="885"/>
      <c r="E250" s="885"/>
      <c r="F250" s="884" t="s">
        <v>1170</v>
      </c>
      <c r="G250" s="1083" t="s">
        <v>2387</v>
      </c>
      <c r="I250" s="1084"/>
      <c r="J250" s="1085"/>
    </row>
    <row r="251" spans="1:10" s="949" customFormat="1" x14ac:dyDescent="0.25">
      <c r="A251" s="885"/>
      <c r="B251" s="885"/>
      <c r="C251" s="885"/>
      <c r="D251" s="885"/>
      <c r="E251" s="885"/>
      <c r="F251" s="872" t="s">
        <v>1172</v>
      </c>
      <c r="G251" s="1083" t="s">
        <v>1173</v>
      </c>
      <c r="I251" s="1084"/>
      <c r="J251" s="1085"/>
    </row>
    <row r="252" spans="1:10" s="1080" customFormat="1" ht="15" customHeight="1" x14ac:dyDescent="0.25">
      <c r="A252" s="880"/>
      <c r="B252" s="880"/>
      <c r="C252" s="880"/>
      <c r="D252" s="1111" t="s">
        <v>2388</v>
      </c>
      <c r="E252" s="880"/>
      <c r="F252" s="1109"/>
      <c r="I252" s="1087"/>
      <c r="J252" s="1088"/>
    </row>
    <row r="253" spans="1:10" s="949" customFormat="1" x14ac:dyDescent="0.25">
      <c r="A253" s="885"/>
      <c r="B253" s="885"/>
      <c r="C253" s="885"/>
      <c r="D253" s="885"/>
      <c r="E253" s="885"/>
      <c r="F253" s="872" t="s">
        <v>128</v>
      </c>
      <c r="G253" s="949" t="s">
        <v>1186</v>
      </c>
      <c r="I253" s="1084"/>
      <c r="J253" s="1085"/>
    </row>
    <row r="254" spans="1:10" s="949" customFormat="1" x14ac:dyDescent="0.25">
      <c r="A254" s="885"/>
      <c r="B254" s="885"/>
      <c r="C254" s="885"/>
      <c r="D254" s="885"/>
      <c r="E254" s="885"/>
      <c r="F254" s="872" t="s">
        <v>143</v>
      </c>
      <c r="G254" s="949" t="s">
        <v>1190</v>
      </c>
      <c r="I254" s="1084"/>
      <c r="J254" s="1085"/>
    </row>
    <row r="255" spans="1:10" s="949" customFormat="1" x14ac:dyDescent="0.25">
      <c r="A255" s="885"/>
      <c r="B255" s="885"/>
      <c r="C255" s="885"/>
      <c r="D255" s="885"/>
      <c r="E255" s="885"/>
      <c r="F255" s="872" t="s">
        <v>131</v>
      </c>
      <c r="G255" s="949" t="s">
        <v>1194</v>
      </c>
      <c r="I255" s="1084"/>
      <c r="J255" s="1085"/>
    </row>
    <row r="256" spans="1:10" s="949" customFormat="1" ht="26.4" x14ac:dyDescent="0.25">
      <c r="A256" s="885"/>
      <c r="B256" s="885"/>
      <c r="C256" s="885"/>
      <c r="D256" s="885"/>
      <c r="E256" s="885"/>
      <c r="F256" s="872" t="s">
        <v>146</v>
      </c>
      <c r="G256" s="949" t="s">
        <v>1196</v>
      </c>
      <c r="I256" s="1084"/>
      <c r="J256" s="1085"/>
    </row>
    <row r="257" spans="1:10" s="1080" customFormat="1" ht="15" customHeight="1" x14ac:dyDescent="0.25">
      <c r="A257" s="880"/>
      <c r="B257" s="880"/>
      <c r="C257" s="880"/>
      <c r="D257" s="1111" t="s">
        <v>2389</v>
      </c>
      <c r="E257" s="880"/>
      <c r="F257" s="1109"/>
      <c r="I257" s="1087"/>
      <c r="J257" s="1088"/>
    </row>
    <row r="258" spans="1:10" s="949" customFormat="1" x14ac:dyDescent="0.25">
      <c r="A258" s="885"/>
      <c r="B258" s="885"/>
      <c r="C258" s="885"/>
      <c r="D258" s="885"/>
      <c r="E258" s="885"/>
      <c r="F258" s="872" t="s">
        <v>1199</v>
      </c>
      <c r="G258" s="949" t="s">
        <v>2390</v>
      </c>
      <c r="I258" s="1084"/>
      <c r="J258" s="1085"/>
    </row>
    <row r="259" spans="1:10" s="1012" customFormat="1" x14ac:dyDescent="0.25">
      <c r="A259" s="885"/>
      <c r="B259" s="885"/>
      <c r="C259" s="885"/>
      <c r="D259" s="885"/>
      <c r="E259" s="885"/>
      <c r="F259" s="872" t="s">
        <v>1204</v>
      </c>
      <c r="G259" s="949" t="s">
        <v>1186</v>
      </c>
      <c r="H259" s="949"/>
      <c r="I259" s="1084"/>
      <c r="J259" s="1085"/>
    </row>
    <row r="260" spans="1:10" s="949" customFormat="1" x14ac:dyDescent="0.25">
      <c r="A260" s="885"/>
      <c r="B260" s="885"/>
      <c r="C260" s="885"/>
      <c r="D260" s="885"/>
      <c r="E260" s="885"/>
      <c r="F260" s="872" t="s">
        <v>1206</v>
      </c>
      <c r="G260" s="949" t="s">
        <v>1194</v>
      </c>
      <c r="I260" s="1084"/>
      <c r="J260" s="1085"/>
    </row>
    <row r="261" spans="1:10" s="949" customFormat="1" x14ac:dyDescent="0.25">
      <c r="A261" s="885"/>
      <c r="B261" s="885"/>
      <c r="C261" s="885"/>
      <c r="D261" s="885"/>
      <c r="E261" s="885"/>
      <c r="F261" s="872" t="s">
        <v>1208</v>
      </c>
      <c r="G261" s="949" t="s">
        <v>1174</v>
      </c>
      <c r="I261" s="1084"/>
      <c r="J261" s="1085"/>
    </row>
    <row r="262" spans="1:10" s="949" customFormat="1" x14ac:dyDescent="0.25">
      <c r="A262" s="885"/>
      <c r="B262" s="885"/>
      <c r="C262" s="885"/>
      <c r="D262" s="885"/>
      <c r="E262" s="885"/>
      <c r="F262" s="872" t="s">
        <v>1211</v>
      </c>
      <c r="G262" s="949" t="s">
        <v>1190</v>
      </c>
      <c r="I262" s="1084"/>
      <c r="J262" s="1112"/>
    </row>
    <row r="263" spans="1:10" s="949" customFormat="1" ht="26.4" x14ac:dyDescent="0.25">
      <c r="A263" s="885"/>
      <c r="B263" s="885"/>
      <c r="C263" s="885"/>
      <c r="D263" s="885"/>
      <c r="E263" s="885"/>
      <c r="F263" s="872" t="s">
        <v>1213</v>
      </c>
      <c r="G263" s="949" t="s">
        <v>1196</v>
      </c>
      <c r="I263" s="1084"/>
      <c r="J263" s="1085"/>
    </row>
    <row r="264" spans="1:10" s="1080" customFormat="1" ht="15" customHeight="1" x14ac:dyDescent="0.25">
      <c r="A264" s="880"/>
      <c r="B264" s="880"/>
      <c r="C264" s="880"/>
      <c r="D264" s="1111" t="s">
        <v>2391</v>
      </c>
      <c r="E264" s="880"/>
      <c r="F264" s="1109"/>
      <c r="I264" s="1087"/>
      <c r="J264" s="1088"/>
    </row>
    <row r="265" spans="1:10" s="1012" customFormat="1" x14ac:dyDescent="0.25">
      <c r="A265" s="885"/>
      <c r="B265" s="885"/>
      <c r="C265" s="885"/>
      <c r="D265" s="885"/>
      <c r="E265" s="885"/>
      <c r="F265" s="872" t="s">
        <v>1225</v>
      </c>
      <c r="G265" s="949" t="s">
        <v>1226</v>
      </c>
      <c r="H265" s="949"/>
      <c r="I265" s="1084"/>
      <c r="J265" s="1085"/>
    </row>
    <row r="266" spans="1:10" s="1012" customFormat="1" x14ac:dyDescent="0.25">
      <c r="A266" s="885"/>
      <c r="B266" s="885"/>
      <c r="C266" s="885"/>
      <c r="D266" s="885"/>
      <c r="E266" s="885"/>
      <c r="F266" s="872" t="s">
        <v>1230</v>
      </c>
      <c r="G266" s="949" t="s">
        <v>1231</v>
      </c>
      <c r="H266" s="949"/>
      <c r="I266" s="1084"/>
      <c r="J266" s="1085"/>
    </row>
    <row r="267" spans="1:10" s="1077" customFormat="1" ht="18" customHeight="1" x14ac:dyDescent="0.25">
      <c r="A267" s="1076"/>
      <c r="B267" s="1076"/>
      <c r="C267" s="1076" t="s">
        <v>2392</v>
      </c>
      <c r="D267" s="1076"/>
      <c r="E267" s="1076"/>
      <c r="F267" s="1086"/>
      <c r="I267" s="1097"/>
      <c r="J267" s="1098"/>
    </row>
    <row r="268" spans="1:10" s="1080" customFormat="1" ht="15" customHeight="1" x14ac:dyDescent="0.25">
      <c r="A268" s="880"/>
      <c r="B268" s="880"/>
      <c r="C268" s="880"/>
      <c r="D268" s="1111" t="s">
        <v>2393</v>
      </c>
      <c r="E268" s="880"/>
      <c r="F268" s="1109"/>
      <c r="I268" s="1087"/>
      <c r="J268" s="1088"/>
    </row>
    <row r="269" spans="1:10" s="949" customFormat="1" x14ac:dyDescent="0.25">
      <c r="A269" s="885"/>
      <c r="B269" s="885"/>
      <c r="C269" s="885"/>
      <c r="D269" s="885"/>
      <c r="E269" s="885"/>
      <c r="F269" s="872" t="s">
        <v>152</v>
      </c>
      <c r="G269" s="1083" t="s">
        <v>1217</v>
      </c>
      <c r="I269" s="1084"/>
      <c r="J269" s="1085"/>
    </row>
    <row r="270" spans="1:10" s="1080" customFormat="1" ht="15" customHeight="1" x14ac:dyDescent="0.25">
      <c r="A270" s="880"/>
      <c r="B270" s="880"/>
      <c r="C270" s="880"/>
      <c r="D270" s="1111" t="s">
        <v>2394</v>
      </c>
      <c r="E270" s="880"/>
      <c r="F270" s="1109"/>
      <c r="I270" s="1087"/>
      <c r="J270" s="1088"/>
    </row>
    <row r="271" spans="1:10" s="949" customFormat="1" x14ac:dyDescent="0.25">
      <c r="A271" s="885"/>
      <c r="B271" s="885"/>
      <c r="C271" s="885"/>
      <c r="D271" s="885"/>
      <c r="E271" s="885"/>
      <c r="F271" s="872" t="s">
        <v>155</v>
      </c>
      <c r="G271" s="1083" t="s">
        <v>1221</v>
      </c>
      <c r="I271" s="1084"/>
      <c r="J271" s="1085"/>
    </row>
    <row r="272" spans="1:10" s="1077" customFormat="1" ht="21" customHeight="1" x14ac:dyDescent="0.25">
      <c r="A272" s="1076"/>
      <c r="B272" s="1076" t="s">
        <v>2395</v>
      </c>
      <c r="C272" s="1076"/>
      <c r="D272" s="1076"/>
      <c r="E272" s="1076"/>
      <c r="F272" s="1086"/>
      <c r="I272" s="1097"/>
      <c r="J272" s="1098"/>
    </row>
    <row r="273" spans="1:10" s="949" customFormat="1" x14ac:dyDescent="0.25">
      <c r="A273" s="885"/>
      <c r="B273" s="885"/>
      <c r="C273" s="885"/>
      <c r="D273" s="885"/>
      <c r="E273" s="885"/>
      <c r="F273" s="872">
        <v>210</v>
      </c>
      <c r="G273" s="949" t="s">
        <v>2396</v>
      </c>
      <c r="I273" s="1084"/>
      <c r="J273" s="1085"/>
    </row>
    <row r="274" spans="1:10" s="949" customFormat="1" x14ac:dyDescent="0.25">
      <c r="A274" s="885"/>
      <c r="B274" s="885"/>
      <c r="C274" s="885"/>
      <c r="D274" s="885"/>
      <c r="E274" s="885"/>
      <c r="F274" s="872">
        <v>211</v>
      </c>
      <c r="G274" s="885" t="s">
        <v>1142</v>
      </c>
      <c r="I274" s="1084"/>
      <c r="J274" s="1085"/>
    </row>
    <row r="275" spans="1:10" s="949" customFormat="1" x14ac:dyDescent="0.25">
      <c r="A275" s="885"/>
      <c r="B275" s="885"/>
      <c r="C275" s="885"/>
      <c r="D275" s="885"/>
      <c r="E275" s="885"/>
      <c r="F275" s="872" t="s">
        <v>1143</v>
      </c>
      <c r="G275" s="949" t="s">
        <v>1144</v>
      </c>
      <c r="I275" s="1084"/>
      <c r="J275" s="1085"/>
    </row>
    <row r="276" spans="1:10" s="949" customFormat="1" x14ac:dyDescent="0.25">
      <c r="A276" s="885"/>
      <c r="B276" s="885"/>
      <c r="C276" s="885"/>
      <c r="D276" s="885"/>
      <c r="E276" s="885"/>
      <c r="F276" s="872">
        <v>213</v>
      </c>
      <c r="G276" s="949" t="s">
        <v>1145</v>
      </c>
      <c r="I276" s="1084"/>
      <c r="J276" s="1085"/>
    </row>
    <row r="277" spans="1:10" s="949" customFormat="1" x14ac:dyDescent="0.25">
      <c r="A277" s="885"/>
      <c r="B277" s="885"/>
      <c r="C277" s="885"/>
      <c r="D277" s="885"/>
      <c r="E277" s="885"/>
      <c r="F277" s="872" t="s">
        <v>1146</v>
      </c>
      <c r="G277" s="949" t="s">
        <v>1147</v>
      </c>
      <c r="I277" s="1084"/>
      <c r="J277" s="1085"/>
    </row>
    <row r="278" spans="1:10" s="1077" customFormat="1" ht="21" customHeight="1" x14ac:dyDescent="0.25">
      <c r="A278" s="1076"/>
      <c r="B278" s="1076" t="s">
        <v>2397</v>
      </c>
      <c r="C278" s="1076"/>
      <c r="D278" s="1076"/>
      <c r="E278" s="1076"/>
      <c r="F278" s="1086"/>
      <c r="I278" s="1078"/>
      <c r="J278" s="1079"/>
    </row>
    <row r="279" spans="1:10" s="880" customFormat="1" x14ac:dyDescent="0.25">
      <c r="A279" s="1080"/>
      <c r="B279" s="1080"/>
      <c r="C279" s="1080"/>
      <c r="D279" s="1080"/>
      <c r="E279" s="1080"/>
      <c r="F279" s="1113">
        <v>664</v>
      </c>
      <c r="G279" s="1114" t="s">
        <v>1786</v>
      </c>
      <c r="H279" s="1114"/>
      <c r="I279" s="1078"/>
      <c r="J279" s="1100"/>
    </row>
    <row r="280" spans="1:10" s="1119" customFormat="1" ht="10.199999999999999" x14ac:dyDescent="0.2">
      <c r="A280" s="1063"/>
      <c r="B280" s="1063"/>
      <c r="C280" s="1063"/>
      <c r="D280" s="1063"/>
      <c r="E280" s="1063"/>
      <c r="F280" s="1115"/>
      <c r="G280" s="1116"/>
      <c r="H280" s="1116"/>
      <c r="I280" s="1117"/>
      <c r="J280" s="1118"/>
    </row>
    <row r="281" spans="1:10" s="1076" customFormat="1" x14ac:dyDescent="0.25">
      <c r="A281" s="1106" t="s">
        <v>337</v>
      </c>
      <c r="B281" s="1106"/>
      <c r="C281" s="1106"/>
      <c r="D281" s="1106"/>
      <c r="E281" s="1106"/>
      <c r="F281" s="1107"/>
      <c r="G281" s="1106"/>
      <c r="H281" s="1106"/>
      <c r="I281" s="1067"/>
      <c r="J281" s="1068"/>
    </row>
    <row r="282" spans="1:10" s="1077" customFormat="1" ht="21" customHeight="1" x14ac:dyDescent="0.25">
      <c r="A282" s="1076"/>
      <c r="B282" s="1076" t="s">
        <v>2398</v>
      </c>
      <c r="C282" s="1076"/>
      <c r="D282" s="1076"/>
      <c r="E282" s="1076"/>
      <c r="F282" s="1086"/>
      <c r="I282" s="1087"/>
      <c r="J282" s="1088"/>
    </row>
    <row r="283" spans="1:10" s="1077" customFormat="1" ht="18" customHeight="1" x14ac:dyDescent="0.25">
      <c r="A283" s="1076"/>
      <c r="B283" s="1076"/>
      <c r="C283" s="1076" t="s">
        <v>2399</v>
      </c>
      <c r="D283" s="1076"/>
      <c r="E283" s="1076"/>
      <c r="F283" s="1086"/>
      <c r="I283" s="1087"/>
      <c r="J283" s="1088"/>
    </row>
    <row r="284" spans="1:10" s="949" customFormat="1" ht="12.75" customHeight="1" x14ac:dyDescent="0.2">
      <c r="A284" s="885"/>
      <c r="B284" s="885"/>
      <c r="C284" s="885"/>
      <c r="D284" s="885"/>
      <c r="E284" s="885"/>
      <c r="F284" s="872">
        <v>2800</v>
      </c>
      <c r="G284" s="885" t="s">
        <v>1235</v>
      </c>
      <c r="I284" s="1087"/>
      <c r="J284" s="1100"/>
    </row>
    <row r="285" spans="1:10" s="949" customFormat="1" x14ac:dyDescent="0.2">
      <c r="A285" s="885"/>
      <c r="B285" s="885"/>
      <c r="C285" s="885"/>
      <c r="D285" s="885"/>
      <c r="E285" s="885"/>
      <c r="F285" s="872" t="s">
        <v>1241</v>
      </c>
      <c r="G285" s="949" t="s">
        <v>1242</v>
      </c>
      <c r="I285" s="1087"/>
      <c r="J285" s="1100"/>
    </row>
    <row r="286" spans="1:10" s="1077" customFormat="1" ht="18" customHeight="1" x14ac:dyDescent="0.25">
      <c r="A286" s="1076"/>
      <c r="B286" s="1076"/>
      <c r="C286" s="1076" t="s">
        <v>2400</v>
      </c>
      <c r="D286" s="1076"/>
      <c r="E286" s="1076"/>
      <c r="F286" s="1086"/>
      <c r="I286" s="1087"/>
      <c r="J286" s="1088"/>
    </row>
    <row r="287" spans="1:10" s="949" customFormat="1" ht="26.4" x14ac:dyDescent="0.2">
      <c r="A287" s="885"/>
      <c r="B287" s="885"/>
      <c r="C287" s="885"/>
      <c r="D287" s="885"/>
      <c r="E287" s="885"/>
      <c r="F287" s="872">
        <v>2810</v>
      </c>
      <c r="G287" s="949" t="s">
        <v>1250</v>
      </c>
      <c r="I287" s="1087"/>
      <c r="J287" s="1100"/>
    </row>
    <row r="288" spans="1:10" s="949" customFormat="1" ht="26.4" x14ac:dyDescent="0.2">
      <c r="A288" s="885"/>
      <c r="B288" s="885"/>
      <c r="C288" s="885"/>
      <c r="D288" s="885"/>
      <c r="E288" s="885"/>
      <c r="F288" s="872" t="s">
        <v>1256</v>
      </c>
      <c r="G288" s="949" t="s">
        <v>1257</v>
      </c>
      <c r="I288" s="1087"/>
      <c r="J288" s="1100"/>
    </row>
    <row r="289" spans="1:10" s="1077" customFormat="1" ht="18" customHeight="1" x14ac:dyDescent="0.25">
      <c r="A289" s="1076"/>
      <c r="B289" s="1076"/>
      <c r="C289" s="1076" t="s">
        <v>2401</v>
      </c>
      <c r="D289" s="1076"/>
      <c r="E289" s="1076"/>
      <c r="F289" s="876"/>
      <c r="I289" s="1087"/>
      <c r="J289" s="1088"/>
    </row>
    <row r="290" spans="1:10" s="949" customFormat="1" x14ac:dyDescent="0.2">
      <c r="A290" s="885"/>
      <c r="B290" s="885"/>
      <c r="C290" s="885"/>
      <c r="D290" s="885"/>
      <c r="E290" s="885"/>
      <c r="F290" s="872" t="s">
        <v>1263</v>
      </c>
      <c r="G290" s="949" t="s">
        <v>1264</v>
      </c>
      <c r="I290" s="1087"/>
      <c r="J290" s="1100"/>
    </row>
    <row r="291" spans="1:10" s="949" customFormat="1" x14ac:dyDescent="0.2">
      <c r="A291" s="885"/>
      <c r="B291" s="885"/>
      <c r="C291" s="885"/>
      <c r="D291" s="885"/>
      <c r="E291" s="885"/>
      <c r="F291" s="872" t="s">
        <v>1270</v>
      </c>
      <c r="G291" s="949" t="s">
        <v>1271</v>
      </c>
      <c r="I291" s="1087"/>
      <c r="J291" s="1100"/>
    </row>
    <row r="292" spans="1:10" s="1077" customFormat="1" ht="18" customHeight="1" x14ac:dyDescent="0.25">
      <c r="A292" s="1076"/>
      <c r="B292" s="1076"/>
      <c r="C292" s="1076" t="s">
        <v>2402</v>
      </c>
      <c r="D292" s="1076"/>
      <c r="E292" s="1076"/>
      <c r="F292" s="876"/>
      <c r="I292" s="1087"/>
      <c r="J292" s="1088"/>
    </row>
    <row r="293" spans="1:10" s="949" customFormat="1" x14ac:dyDescent="0.2">
      <c r="A293" s="885"/>
      <c r="B293" s="885"/>
      <c r="C293" s="885"/>
      <c r="D293" s="885"/>
      <c r="E293" s="885"/>
      <c r="F293" s="872" t="s">
        <v>1280</v>
      </c>
      <c r="G293" s="949" t="s">
        <v>1281</v>
      </c>
      <c r="I293" s="1087"/>
      <c r="J293" s="1100"/>
    </row>
    <row r="294" spans="1:10" s="949" customFormat="1" x14ac:dyDescent="0.2">
      <c r="A294" s="885"/>
      <c r="B294" s="885"/>
      <c r="C294" s="885"/>
      <c r="D294" s="885"/>
      <c r="E294" s="885"/>
      <c r="F294" s="872" t="s">
        <v>1287</v>
      </c>
      <c r="G294" s="949" t="s">
        <v>1288</v>
      </c>
      <c r="I294" s="1087"/>
      <c r="J294" s="1100"/>
    </row>
    <row r="295" spans="1:10" s="949" customFormat="1" x14ac:dyDescent="0.2">
      <c r="A295" s="885"/>
      <c r="B295" s="885"/>
      <c r="C295" s="885"/>
      <c r="D295" s="885"/>
      <c r="E295" s="885"/>
      <c r="F295" s="872" t="s">
        <v>1295</v>
      </c>
      <c r="G295" s="949" t="s">
        <v>1296</v>
      </c>
      <c r="I295" s="1087"/>
      <c r="J295" s="1100"/>
    </row>
    <row r="296" spans="1:10" s="949" customFormat="1" x14ac:dyDescent="0.25">
      <c r="A296" s="885"/>
      <c r="B296" s="885"/>
      <c r="C296" s="885"/>
      <c r="D296" s="885"/>
      <c r="E296" s="885"/>
      <c r="F296" s="872" t="s">
        <v>1297</v>
      </c>
      <c r="G296" s="949" t="s">
        <v>1298</v>
      </c>
      <c r="I296" s="1081"/>
      <c r="J296" s="1100"/>
    </row>
    <row r="297" spans="1:10" s="949" customFormat="1" x14ac:dyDescent="0.25">
      <c r="A297" s="885"/>
      <c r="B297" s="885"/>
      <c r="C297" s="885"/>
      <c r="D297" s="885"/>
      <c r="E297" s="885"/>
      <c r="F297" s="872">
        <v>288</v>
      </c>
      <c r="G297" s="949" t="s">
        <v>1303</v>
      </c>
      <c r="I297" s="1084"/>
      <c r="J297" s="1085"/>
    </row>
    <row r="298" spans="1:10" s="1077" customFormat="1" ht="21" customHeight="1" x14ac:dyDescent="0.25">
      <c r="A298" s="1076"/>
      <c r="B298" s="1076" t="s">
        <v>2403</v>
      </c>
      <c r="C298" s="1076"/>
      <c r="D298" s="1076"/>
      <c r="E298" s="1076"/>
      <c r="F298" s="1086"/>
      <c r="I298" s="1097" t="s">
        <v>1358</v>
      </c>
      <c r="J298" s="1098"/>
    </row>
    <row r="299" spans="1:10" s="1077" customFormat="1" ht="18" customHeight="1" x14ac:dyDescent="0.25">
      <c r="A299" s="1076"/>
      <c r="B299" s="1076"/>
      <c r="C299" s="1076" t="s">
        <v>2404</v>
      </c>
      <c r="D299" s="1076"/>
      <c r="E299" s="1076"/>
      <c r="F299" s="1086"/>
      <c r="I299" s="1097"/>
      <c r="J299" s="1098"/>
    </row>
    <row r="300" spans="1:10" s="1080" customFormat="1" ht="15" customHeight="1" x14ac:dyDescent="0.25">
      <c r="A300" s="880"/>
      <c r="B300" s="880"/>
      <c r="C300" s="880"/>
      <c r="D300" s="1111" t="s">
        <v>2405</v>
      </c>
      <c r="E300" s="880"/>
      <c r="F300" s="1109"/>
      <c r="I300" s="1087"/>
      <c r="J300" s="1088"/>
    </row>
    <row r="301" spans="1:10" s="949" customFormat="1" x14ac:dyDescent="0.25">
      <c r="A301" s="885"/>
      <c r="B301" s="885"/>
      <c r="C301" s="885"/>
      <c r="D301" s="885"/>
      <c r="E301" s="885"/>
      <c r="F301" s="872" t="s">
        <v>1152</v>
      </c>
      <c r="G301" s="949" t="s">
        <v>1153</v>
      </c>
      <c r="I301" s="1074"/>
      <c r="J301" s="1100"/>
    </row>
    <row r="302" spans="1:10" s="949" customFormat="1" x14ac:dyDescent="0.25">
      <c r="A302" s="885"/>
      <c r="B302" s="885"/>
      <c r="C302" s="885"/>
      <c r="D302" s="885"/>
      <c r="E302" s="885"/>
      <c r="F302" s="872" t="s">
        <v>1157</v>
      </c>
      <c r="G302" s="949" t="s">
        <v>1158</v>
      </c>
      <c r="I302" s="1084"/>
      <c r="J302" s="1100"/>
    </row>
    <row r="303" spans="1:10" s="949" customFormat="1" x14ac:dyDescent="0.25">
      <c r="A303" s="885"/>
      <c r="B303" s="885"/>
      <c r="C303" s="885"/>
      <c r="D303" s="885"/>
      <c r="E303" s="885"/>
      <c r="F303" s="872" t="s">
        <v>1159</v>
      </c>
      <c r="G303" s="949" t="s">
        <v>1160</v>
      </c>
      <c r="I303" s="1081" t="s">
        <v>1346</v>
      </c>
      <c r="J303" s="1100"/>
    </row>
    <row r="304" spans="1:10" s="949" customFormat="1" ht="12.75" customHeight="1" x14ac:dyDescent="0.25">
      <c r="A304" s="885"/>
      <c r="B304" s="885"/>
      <c r="C304" s="885"/>
      <c r="D304" s="885"/>
      <c r="E304" s="885"/>
      <c r="F304" s="872" t="s">
        <v>1162</v>
      </c>
      <c r="G304" s="1083" t="s">
        <v>1163</v>
      </c>
      <c r="I304" s="1084"/>
      <c r="J304" s="1100"/>
    </row>
    <row r="305" spans="1:10" s="949" customFormat="1" x14ac:dyDescent="0.25">
      <c r="A305" s="885"/>
      <c r="B305" s="885"/>
      <c r="C305" s="885"/>
      <c r="D305" s="885"/>
      <c r="E305" s="885"/>
      <c r="F305" s="872" t="s">
        <v>1175</v>
      </c>
      <c r="G305" s="949" t="s">
        <v>1176</v>
      </c>
      <c r="I305" s="1084"/>
      <c r="J305" s="1100"/>
    </row>
    <row r="306" spans="1:10" s="949" customFormat="1" x14ac:dyDescent="0.25">
      <c r="A306" s="885"/>
      <c r="B306" s="885"/>
      <c r="C306" s="885"/>
      <c r="D306" s="885"/>
      <c r="E306" s="885"/>
      <c r="F306" s="872" t="s">
        <v>1178</v>
      </c>
      <c r="G306" s="949" t="s">
        <v>1179</v>
      </c>
      <c r="I306" s="1084"/>
      <c r="J306" s="1100"/>
    </row>
    <row r="307" spans="1:10" s="949" customFormat="1" x14ac:dyDescent="0.25">
      <c r="A307" s="885"/>
      <c r="B307" s="885"/>
      <c r="C307" s="885"/>
      <c r="D307" s="885"/>
      <c r="E307" s="885"/>
      <c r="F307" s="872" t="s">
        <v>1180</v>
      </c>
      <c r="G307" s="949" t="s">
        <v>1181</v>
      </c>
      <c r="I307" s="1081" t="s">
        <v>1346</v>
      </c>
      <c r="J307" s="1100"/>
    </row>
    <row r="308" spans="1:10" s="949" customFormat="1" ht="26.4" x14ac:dyDescent="0.25">
      <c r="A308" s="885"/>
      <c r="B308" s="885"/>
      <c r="C308" s="885"/>
      <c r="D308" s="885"/>
      <c r="E308" s="885"/>
      <c r="F308" s="872" t="s">
        <v>1182</v>
      </c>
      <c r="G308" s="1083" t="s">
        <v>1183</v>
      </c>
      <c r="I308" s="1084"/>
      <c r="J308" s="1100"/>
    </row>
    <row r="309" spans="1:10" s="1080" customFormat="1" ht="15" customHeight="1" x14ac:dyDescent="0.25">
      <c r="A309" s="880"/>
      <c r="B309" s="880"/>
      <c r="C309" s="880"/>
      <c r="D309" s="1111" t="s">
        <v>2406</v>
      </c>
      <c r="E309" s="880"/>
      <c r="F309" s="1109"/>
      <c r="I309" s="1087"/>
      <c r="J309" s="1088"/>
    </row>
    <row r="310" spans="1:10" s="949" customFormat="1" x14ac:dyDescent="0.25">
      <c r="A310" s="885"/>
      <c r="B310" s="885"/>
      <c r="C310" s="885"/>
      <c r="D310" s="885"/>
      <c r="E310" s="885"/>
      <c r="F310" s="872">
        <v>224</v>
      </c>
      <c r="G310" s="949" t="s">
        <v>777</v>
      </c>
      <c r="I310" s="1084"/>
      <c r="J310" s="1100"/>
    </row>
    <row r="311" spans="1:10" s="949" customFormat="1" x14ac:dyDescent="0.25">
      <c r="A311" s="885"/>
      <c r="B311" s="885"/>
      <c r="C311" s="885"/>
      <c r="D311" s="885"/>
      <c r="E311" s="885"/>
      <c r="F311" s="872">
        <v>225</v>
      </c>
      <c r="G311" s="1083" t="s">
        <v>1167</v>
      </c>
      <c r="I311" s="1084"/>
      <c r="J311" s="1100"/>
    </row>
    <row r="312" spans="1:10" s="949" customFormat="1" x14ac:dyDescent="0.25">
      <c r="A312" s="885"/>
      <c r="B312" s="885"/>
      <c r="C312" s="885"/>
      <c r="D312" s="885"/>
      <c r="E312" s="885"/>
      <c r="F312" s="872" t="s">
        <v>1168</v>
      </c>
      <c r="G312" s="949" t="s">
        <v>1169</v>
      </c>
      <c r="I312" s="1084"/>
      <c r="J312" s="1100"/>
    </row>
    <row r="313" spans="1:10" s="949" customFormat="1" x14ac:dyDescent="0.25">
      <c r="A313" s="885"/>
      <c r="B313" s="885"/>
      <c r="C313" s="885"/>
      <c r="D313" s="885"/>
      <c r="E313" s="885"/>
      <c r="F313" s="884" t="s">
        <v>1170</v>
      </c>
      <c r="G313" s="1083" t="s">
        <v>2387</v>
      </c>
      <c r="I313" s="1084"/>
      <c r="J313" s="1085"/>
    </row>
    <row r="314" spans="1:10" s="949" customFormat="1" x14ac:dyDescent="0.25">
      <c r="A314" s="885"/>
      <c r="B314" s="885"/>
      <c r="C314" s="885"/>
      <c r="D314" s="885"/>
      <c r="E314" s="885"/>
      <c r="F314" s="872" t="s">
        <v>1172</v>
      </c>
      <c r="G314" s="1083" t="s">
        <v>1173</v>
      </c>
      <c r="I314" s="1084"/>
      <c r="J314" s="1100"/>
    </row>
    <row r="315" spans="1:10" s="1080" customFormat="1" ht="15" customHeight="1" x14ac:dyDescent="0.25">
      <c r="A315" s="880"/>
      <c r="B315" s="880"/>
      <c r="C315" s="880"/>
      <c r="D315" s="1111" t="s">
        <v>2407</v>
      </c>
      <c r="E315" s="880"/>
      <c r="F315" s="877"/>
      <c r="I315" s="1087"/>
      <c r="J315" s="1088"/>
    </row>
    <row r="316" spans="1:10" s="949" customFormat="1" x14ac:dyDescent="0.25">
      <c r="A316" s="885"/>
      <c r="B316" s="885"/>
      <c r="C316" s="885"/>
      <c r="D316" s="885"/>
      <c r="E316" s="885"/>
      <c r="F316" s="872" t="s">
        <v>128</v>
      </c>
      <c r="G316" s="949" t="s">
        <v>1186</v>
      </c>
      <c r="I316" s="1084"/>
      <c r="J316" s="1100"/>
    </row>
    <row r="317" spans="1:10" s="949" customFormat="1" x14ac:dyDescent="0.25">
      <c r="A317" s="885"/>
      <c r="B317" s="885"/>
      <c r="C317" s="885"/>
      <c r="D317" s="885"/>
      <c r="E317" s="885"/>
      <c r="F317" s="872" t="s">
        <v>143</v>
      </c>
      <c r="G317" s="949" t="s">
        <v>1190</v>
      </c>
      <c r="I317" s="1084"/>
      <c r="J317" s="1100"/>
    </row>
    <row r="318" spans="1:10" s="949" customFormat="1" x14ac:dyDescent="0.25">
      <c r="A318" s="885"/>
      <c r="B318" s="885"/>
      <c r="C318" s="885"/>
      <c r="D318" s="885"/>
      <c r="E318" s="885"/>
      <c r="F318" s="872" t="s">
        <v>131</v>
      </c>
      <c r="G318" s="949" t="s">
        <v>1194</v>
      </c>
      <c r="I318" s="1084"/>
      <c r="J318" s="1100"/>
    </row>
    <row r="319" spans="1:10" s="949" customFormat="1" ht="26.4" x14ac:dyDescent="0.25">
      <c r="A319" s="885"/>
      <c r="B319" s="885"/>
      <c r="C319" s="885"/>
      <c r="D319" s="885"/>
      <c r="E319" s="885"/>
      <c r="F319" s="872" t="s">
        <v>146</v>
      </c>
      <c r="G319" s="949" t="s">
        <v>1196</v>
      </c>
      <c r="I319" s="1084"/>
      <c r="J319" s="1100"/>
    </row>
    <row r="320" spans="1:10" s="1080" customFormat="1" ht="15" customHeight="1" x14ac:dyDescent="0.25">
      <c r="A320" s="880"/>
      <c r="B320" s="880"/>
      <c r="C320" s="880"/>
      <c r="D320" s="1111" t="s">
        <v>2408</v>
      </c>
      <c r="E320" s="880"/>
      <c r="F320" s="877"/>
      <c r="I320" s="1087"/>
      <c r="J320" s="1088"/>
    </row>
    <row r="321" spans="1:10" s="1012" customFormat="1" x14ac:dyDescent="0.25">
      <c r="A321" s="885"/>
      <c r="B321" s="885"/>
      <c r="C321" s="885"/>
      <c r="D321" s="885"/>
      <c r="E321" s="885"/>
      <c r="F321" s="872" t="s">
        <v>1199</v>
      </c>
      <c r="G321" s="949" t="s">
        <v>2390</v>
      </c>
      <c r="H321" s="949"/>
      <c r="I321" s="1084"/>
      <c r="J321" s="1100"/>
    </row>
    <row r="322" spans="1:10" s="949" customFormat="1" x14ac:dyDescent="0.25">
      <c r="A322" s="885"/>
      <c r="B322" s="885"/>
      <c r="C322" s="885"/>
      <c r="D322" s="885"/>
      <c r="E322" s="885"/>
      <c r="F322" s="872" t="s">
        <v>1204</v>
      </c>
      <c r="G322" s="949" t="s">
        <v>1186</v>
      </c>
      <c r="I322" s="1084"/>
      <c r="J322" s="1100"/>
    </row>
    <row r="323" spans="1:10" s="949" customFormat="1" x14ac:dyDescent="0.25">
      <c r="A323" s="885"/>
      <c r="B323" s="885"/>
      <c r="C323" s="885"/>
      <c r="D323" s="885"/>
      <c r="E323" s="885"/>
      <c r="F323" s="872" t="s">
        <v>1206</v>
      </c>
      <c r="G323" s="949" t="s">
        <v>1194</v>
      </c>
      <c r="I323" s="1084"/>
      <c r="J323" s="1100"/>
    </row>
    <row r="324" spans="1:10" s="949" customFormat="1" x14ac:dyDescent="0.25">
      <c r="A324" s="885"/>
      <c r="B324" s="885"/>
      <c r="C324" s="885"/>
      <c r="D324" s="885"/>
      <c r="E324" s="885"/>
      <c r="F324" s="872" t="s">
        <v>1208</v>
      </c>
      <c r="G324" s="949" t="s">
        <v>1174</v>
      </c>
      <c r="I324" s="1084"/>
      <c r="J324" s="1100"/>
    </row>
    <row r="325" spans="1:10" s="949" customFormat="1" x14ac:dyDescent="0.25">
      <c r="A325" s="885"/>
      <c r="B325" s="885"/>
      <c r="C325" s="885"/>
      <c r="D325" s="885"/>
      <c r="E325" s="885"/>
      <c r="F325" s="872" t="s">
        <v>1211</v>
      </c>
      <c r="G325" s="949" t="s">
        <v>1190</v>
      </c>
      <c r="I325" s="1084"/>
      <c r="J325" s="1100"/>
    </row>
    <row r="326" spans="1:10" s="1012" customFormat="1" ht="26.4" x14ac:dyDescent="0.25">
      <c r="A326" s="885"/>
      <c r="B326" s="885"/>
      <c r="C326" s="885"/>
      <c r="D326" s="885"/>
      <c r="E326" s="885"/>
      <c r="F326" s="872" t="s">
        <v>1213</v>
      </c>
      <c r="G326" s="949" t="s">
        <v>1196</v>
      </c>
      <c r="H326" s="949"/>
      <c r="I326" s="1084"/>
      <c r="J326" s="1100"/>
    </row>
    <row r="327" spans="1:10" s="1077" customFormat="1" ht="15" customHeight="1" x14ac:dyDescent="0.25">
      <c r="A327" s="880"/>
      <c r="B327" s="880"/>
      <c r="C327" s="880"/>
      <c r="D327" s="1111" t="s">
        <v>2409</v>
      </c>
      <c r="E327" s="880"/>
      <c r="F327" s="877"/>
      <c r="G327" s="1080"/>
      <c r="H327" s="1080"/>
      <c r="I327" s="1087"/>
      <c r="J327" s="1088"/>
    </row>
    <row r="328" spans="1:10" s="1012" customFormat="1" x14ac:dyDescent="0.25">
      <c r="A328" s="885"/>
      <c r="B328" s="885"/>
      <c r="C328" s="885"/>
      <c r="D328" s="885"/>
      <c r="E328" s="885"/>
      <c r="F328" s="872" t="s">
        <v>1225</v>
      </c>
      <c r="G328" s="949" t="s">
        <v>1226</v>
      </c>
      <c r="H328" s="949"/>
      <c r="I328" s="1084"/>
      <c r="J328" s="1100"/>
    </row>
    <row r="329" spans="1:10" s="1012" customFormat="1" x14ac:dyDescent="0.25">
      <c r="A329" s="885"/>
      <c r="B329" s="885"/>
      <c r="C329" s="885"/>
      <c r="D329" s="885"/>
      <c r="E329" s="885"/>
      <c r="F329" s="872" t="s">
        <v>1230</v>
      </c>
      <c r="G329" s="949" t="s">
        <v>1231</v>
      </c>
      <c r="H329" s="949"/>
      <c r="I329" s="1084"/>
      <c r="J329" s="1100"/>
    </row>
    <row r="330" spans="1:10" s="1080" customFormat="1" ht="18" customHeight="1" x14ac:dyDescent="0.25">
      <c r="A330" s="1076"/>
      <c r="B330" s="1076"/>
      <c r="C330" s="1076" t="s">
        <v>2410</v>
      </c>
      <c r="D330" s="1076"/>
      <c r="E330" s="1076"/>
      <c r="F330" s="1086"/>
      <c r="G330" s="1077"/>
      <c r="H330" s="1077"/>
      <c r="I330" s="1097"/>
      <c r="J330" s="1098"/>
    </row>
    <row r="331" spans="1:10" s="1080" customFormat="1" ht="15" customHeight="1" x14ac:dyDescent="0.25">
      <c r="A331" s="880"/>
      <c r="B331" s="880"/>
      <c r="C331" s="880"/>
      <c r="D331" s="1111" t="s">
        <v>2411</v>
      </c>
      <c r="E331" s="880"/>
      <c r="F331" s="1109"/>
      <c r="I331" s="1087"/>
      <c r="J331" s="1088"/>
    </row>
    <row r="332" spans="1:10" s="949" customFormat="1" x14ac:dyDescent="0.25">
      <c r="A332" s="885"/>
      <c r="B332" s="885"/>
      <c r="C332" s="885"/>
      <c r="D332" s="885"/>
      <c r="E332" s="885"/>
      <c r="F332" s="872" t="s">
        <v>152</v>
      </c>
      <c r="G332" s="1083" t="s">
        <v>1217</v>
      </c>
      <c r="I332" s="1084"/>
      <c r="J332" s="1100"/>
    </row>
    <row r="333" spans="1:10" s="1080" customFormat="1" ht="15" customHeight="1" x14ac:dyDescent="0.25">
      <c r="A333" s="880"/>
      <c r="B333" s="880"/>
      <c r="C333" s="880"/>
      <c r="D333" s="1111" t="s">
        <v>2412</v>
      </c>
      <c r="E333" s="880"/>
      <c r="F333" s="877"/>
      <c r="I333" s="1087"/>
      <c r="J333" s="1088"/>
    </row>
    <row r="334" spans="1:10" s="949" customFormat="1" x14ac:dyDescent="0.25">
      <c r="A334" s="885"/>
      <c r="B334" s="885"/>
      <c r="C334" s="885"/>
      <c r="D334" s="885"/>
      <c r="E334" s="885"/>
      <c r="F334" s="872" t="s">
        <v>155</v>
      </c>
      <c r="G334" s="1083" t="s">
        <v>1221</v>
      </c>
      <c r="I334" s="1084"/>
      <c r="J334" s="1100"/>
    </row>
    <row r="335" spans="1:10" s="1080" customFormat="1" ht="21" customHeight="1" x14ac:dyDescent="0.25">
      <c r="A335" s="1076"/>
      <c r="B335" s="1076" t="s">
        <v>2413</v>
      </c>
      <c r="C335" s="1076"/>
      <c r="D335" s="1076"/>
      <c r="E335" s="1076"/>
      <c r="F335" s="1086"/>
      <c r="G335" s="1077"/>
      <c r="H335" s="1077"/>
      <c r="I335" s="1097"/>
      <c r="J335" s="1098"/>
    </row>
    <row r="336" spans="1:10" s="949" customFormat="1" x14ac:dyDescent="0.25">
      <c r="A336" s="885"/>
      <c r="B336" s="885"/>
      <c r="C336" s="885"/>
      <c r="D336" s="885"/>
      <c r="E336" s="885"/>
      <c r="F336" s="872">
        <v>210</v>
      </c>
      <c r="G336" s="949" t="s">
        <v>2396</v>
      </c>
      <c r="I336" s="1084"/>
      <c r="J336" s="1100"/>
    </row>
    <row r="337" spans="1:17" s="949" customFormat="1" ht="12.75" customHeight="1" x14ac:dyDescent="0.25">
      <c r="A337" s="885"/>
      <c r="B337" s="885"/>
      <c r="C337" s="885"/>
      <c r="D337" s="885"/>
      <c r="E337" s="885"/>
      <c r="F337" s="872">
        <v>211</v>
      </c>
      <c r="G337" s="949" t="s">
        <v>1142</v>
      </c>
      <c r="I337" s="1084"/>
      <c r="J337" s="1100"/>
    </row>
    <row r="338" spans="1:17" s="949" customFormat="1" x14ac:dyDescent="0.25">
      <c r="A338" s="885"/>
      <c r="B338" s="885"/>
      <c r="C338" s="885"/>
      <c r="D338" s="885"/>
      <c r="E338" s="885"/>
      <c r="F338" s="872" t="s">
        <v>1143</v>
      </c>
      <c r="G338" s="949" t="s">
        <v>1144</v>
      </c>
      <c r="I338" s="1084"/>
      <c r="J338" s="1100"/>
    </row>
    <row r="339" spans="1:17" s="949" customFormat="1" x14ac:dyDescent="0.25">
      <c r="A339" s="885"/>
      <c r="B339" s="885"/>
      <c r="C339" s="885"/>
      <c r="D339" s="885"/>
      <c r="E339" s="885"/>
      <c r="F339" s="872">
        <v>213</v>
      </c>
      <c r="G339" s="949" t="s">
        <v>1145</v>
      </c>
      <c r="I339" s="1084"/>
      <c r="J339" s="1100"/>
    </row>
    <row r="340" spans="1:17" s="949" customFormat="1" x14ac:dyDescent="0.25">
      <c r="A340" s="885"/>
      <c r="B340" s="885"/>
      <c r="C340" s="885"/>
      <c r="D340" s="885"/>
      <c r="E340" s="885"/>
      <c r="F340" s="872" t="s">
        <v>1146</v>
      </c>
      <c r="G340" s="949" t="s">
        <v>1147</v>
      </c>
      <c r="I340" s="1084"/>
      <c r="J340" s="1100"/>
    </row>
    <row r="341" spans="1:17" s="1080" customFormat="1" ht="21" customHeight="1" x14ac:dyDescent="0.25">
      <c r="A341" s="1076"/>
      <c r="B341" s="1076" t="s">
        <v>2414</v>
      </c>
      <c r="C341" s="1076"/>
      <c r="D341" s="1076"/>
      <c r="E341" s="1076"/>
      <c r="F341" s="1086"/>
      <c r="G341" s="1077"/>
      <c r="H341" s="1077"/>
      <c r="I341" s="1097"/>
      <c r="J341" s="1098"/>
    </row>
    <row r="342" spans="1:17" s="949" customFormat="1" ht="26.4" x14ac:dyDescent="0.25">
      <c r="A342" s="885"/>
      <c r="B342" s="885"/>
      <c r="C342" s="885"/>
      <c r="D342" s="885"/>
      <c r="E342" s="885"/>
      <c r="F342" s="872" t="s">
        <v>1079</v>
      </c>
      <c r="G342" s="949" t="s">
        <v>1080</v>
      </c>
      <c r="I342" s="1081" t="s">
        <v>1368</v>
      </c>
      <c r="J342" s="1100"/>
    </row>
    <row r="343" spans="1:17" s="949" customFormat="1" ht="26.4" x14ac:dyDescent="0.25">
      <c r="A343" s="885"/>
      <c r="B343" s="885"/>
      <c r="C343" s="885"/>
      <c r="D343" s="885"/>
      <c r="E343" s="885"/>
      <c r="F343" s="872" t="s">
        <v>1543</v>
      </c>
      <c r="G343" s="949" t="s">
        <v>1544</v>
      </c>
      <c r="I343" s="1084"/>
      <c r="J343" s="1100"/>
    </row>
    <row r="344" spans="1:17" s="949" customFormat="1" ht="26.4" x14ac:dyDescent="0.25">
      <c r="A344" s="885"/>
      <c r="B344" s="885"/>
      <c r="C344" s="885"/>
      <c r="D344" s="885"/>
      <c r="E344" s="885"/>
      <c r="F344" s="872" t="s">
        <v>1545</v>
      </c>
      <c r="G344" s="949" t="s">
        <v>1546</v>
      </c>
      <c r="I344" s="1084"/>
      <c r="J344" s="1100"/>
    </row>
    <row r="345" spans="1:17" s="1028" customFormat="1" ht="10.199999999999999" x14ac:dyDescent="0.25">
      <c r="A345" s="1033"/>
      <c r="B345" s="1033"/>
      <c r="C345" s="1033"/>
      <c r="D345" s="1033"/>
      <c r="E345" s="1033"/>
      <c r="F345" s="1102"/>
      <c r="I345" s="1103"/>
      <c r="J345" s="1104"/>
    </row>
    <row r="346" spans="1:17" s="1119" customFormat="1" ht="10.199999999999999" x14ac:dyDescent="0.2">
      <c r="A346" s="1033"/>
      <c r="B346" s="1033"/>
      <c r="C346" s="1033"/>
      <c r="D346" s="1033"/>
      <c r="E346" s="1033"/>
      <c r="F346" s="1102"/>
      <c r="G346" s="1028"/>
      <c r="H346" s="1028"/>
      <c r="I346" s="1103"/>
      <c r="J346" s="1104"/>
    </row>
    <row r="347" spans="1:17" s="1076" customFormat="1" ht="13.8" x14ac:dyDescent="0.25">
      <c r="A347" s="1064" t="s">
        <v>400</v>
      </c>
      <c r="B347" s="1064"/>
      <c r="C347" s="1064"/>
      <c r="D347" s="1064"/>
      <c r="E347" s="1064"/>
      <c r="F347" s="1110"/>
      <c r="G347" s="1066"/>
      <c r="H347" s="1066"/>
      <c r="I347" s="1067"/>
      <c r="J347" s="1068"/>
    </row>
    <row r="348" spans="1:17" s="1119" customFormat="1" ht="10.199999999999999" x14ac:dyDescent="0.2">
      <c r="A348" s="1063"/>
      <c r="B348" s="1063"/>
      <c r="C348" s="1063"/>
      <c r="D348" s="1063"/>
      <c r="E348" s="1063"/>
      <c r="F348" s="1115"/>
      <c r="G348" s="1116"/>
      <c r="H348" s="1116"/>
      <c r="I348" s="1117"/>
      <c r="J348" s="1118"/>
    </row>
    <row r="349" spans="1:17" s="1076" customFormat="1" x14ac:dyDescent="0.25">
      <c r="B349" s="1076" t="s">
        <v>2415</v>
      </c>
      <c r="F349" s="1107"/>
      <c r="G349" s="1106"/>
      <c r="H349" s="1106"/>
      <c r="I349" s="1067"/>
      <c r="J349" s="1068"/>
      <c r="Q349" s="1120"/>
    </row>
    <row r="350" spans="1:17" s="1080" customFormat="1" ht="18" customHeight="1" x14ac:dyDescent="0.25">
      <c r="A350" s="1076"/>
      <c r="B350" s="1076"/>
      <c r="C350" s="1076" t="s">
        <v>2416</v>
      </c>
      <c r="D350" s="1076"/>
      <c r="E350" s="1076"/>
      <c r="F350" s="1086"/>
      <c r="G350" s="1077"/>
      <c r="H350" s="1077"/>
      <c r="I350" s="1078"/>
      <c r="J350" s="1079"/>
      <c r="Q350" s="1121"/>
    </row>
    <row r="351" spans="1:17" s="1080" customFormat="1" ht="15" customHeight="1" x14ac:dyDescent="0.25">
      <c r="A351" s="880"/>
      <c r="B351" s="880"/>
      <c r="C351" s="880"/>
      <c r="D351" s="1111" t="s">
        <v>2417</v>
      </c>
      <c r="E351" s="1111"/>
      <c r="F351" s="1109"/>
      <c r="I351" s="1078"/>
      <c r="J351" s="1079"/>
      <c r="Q351" s="1121"/>
    </row>
    <row r="352" spans="1:17" s="949" customFormat="1" x14ac:dyDescent="0.2">
      <c r="A352" s="885"/>
      <c r="B352" s="885"/>
      <c r="C352" s="885"/>
      <c r="D352" s="885"/>
      <c r="E352" s="885"/>
      <c r="F352" s="872">
        <v>421</v>
      </c>
      <c r="G352" s="1083" t="s">
        <v>1105</v>
      </c>
      <c r="I352" s="1084"/>
      <c r="J352" s="1079"/>
      <c r="Q352" s="1120"/>
    </row>
    <row r="353" spans="1:17" s="949" customFormat="1" ht="26.4" x14ac:dyDescent="0.2">
      <c r="A353" s="885"/>
      <c r="B353" s="885"/>
      <c r="C353" s="885"/>
      <c r="D353" s="885"/>
      <c r="E353" s="885"/>
      <c r="F353" s="872" t="s">
        <v>1438</v>
      </c>
      <c r="G353" s="949" t="s">
        <v>1112</v>
      </c>
      <c r="I353" s="1084"/>
      <c r="J353" s="1079"/>
      <c r="Q353" s="1120"/>
    </row>
    <row r="354" spans="1:17" s="949" customFormat="1" x14ac:dyDescent="0.2">
      <c r="A354" s="885"/>
      <c r="B354" s="885"/>
      <c r="C354" s="885"/>
      <c r="D354" s="885"/>
      <c r="E354" s="885"/>
      <c r="F354" s="872" t="s">
        <v>1439</v>
      </c>
      <c r="G354" s="949" t="s">
        <v>1114</v>
      </c>
      <c r="I354" s="1084"/>
      <c r="J354" s="1079"/>
      <c r="Q354" s="1120"/>
    </row>
    <row r="355" spans="1:17" s="949" customFormat="1" x14ac:dyDescent="0.2">
      <c r="A355" s="885"/>
      <c r="B355" s="885"/>
      <c r="C355" s="885"/>
      <c r="D355" s="885"/>
      <c r="E355" s="885"/>
      <c r="F355" s="872" t="s">
        <v>1441</v>
      </c>
      <c r="G355" s="949" t="s">
        <v>1118</v>
      </c>
      <c r="I355" s="1084"/>
      <c r="J355" s="1079"/>
      <c r="Q355" s="1122"/>
    </row>
    <row r="356" spans="1:17" s="949" customFormat="1" x14ac:dyDescent="0.25">
      <c r="A356" s="885"/>
      <c r="B356" s="885"/>
      <c r="C356" s="885"/>
      <c r="D356" s="885"/>
      <c r="E356" s="885"/>
      <c r="F356" s="872" t="s">
        <v>1442</v>
      </c>
      <c r="G356" s="885" t="s">
        <v>1120</v>
      </c>
      <c r="I356" s="1123"/>
      <c r="J356" s="1124"/>
      <c r="Q356" s="1125"/>
    </row>
    <row r="357" spans="1:17" s="949" customFormat="1" x14ac:dyDescent="0.2">
      <c r="A357" s="885"/>
      <c r="B357" s="885"/>
      <c r="C357" s="885"/>
      <c r="D357" s="885"/>
      <c r="E357" s="885"/>
      <c r="F357" s="872" t="s">
        <v>1443</v>
      </c>
      <c r="G357" s="1083" t="s">
        <v>1122</v>
      </c>
      <c r="I357" s="1097" t="s">
        <v>1381</v>
      </c>
      <c r="J357" s="1100"/>
      <c r="Q357" s="1120"/>
    </row>
    <row r="358" spans="1:17" s="1080" customFormat="1" ht="15" customHeight="1" x14ac:dyDescent="0.25">
      <c r="A358" s="880"/>
      <c r="B358" s="880"/>
      <c r="C358" s="880"/>
      <c r="D358" s="1111" t="s">
        <v>2418</v>
      </c>
      <c r="E358" s="1111"/>
      <c r="F358" s="1109"/>
      <c r="I358" s="1097"/>
      <c r="J358" s="1098"/>
      <c r="Q358" s="1120"/>
    </row>
    <row r="359" spans="1:17" s="949" customFormat="1" x14ac:dyDescent="0.25">
      <c r="A359" s="885"/>
      <c r="B359" s="885"/>
      <c r="C359" s="885"/>
      <c r="D359" s="885"/>
      <c r="E359" s="885"/>
      <c r="F359" s="872" t="s">
        <v>1104</v>
      </c>
      <c r="G359" s="949" t="s">
        <v>1105</v>
      </c>
      <c r="I359" s="1084"/>
      <c r="J359" s="1085"/>
      <c r="Q359" s="1121"/>
    </row>
    <row r="360" spans="1:17" s="949" customFormat="1" ht="26.4" x14ac:dyDescent="0.25">
      <c r="A360" s="885"/>
      <c r="B360" s="885"/>
      <c r="C360" s="885"/>
      <c r="D360" s="885"/>
      <c r="E360" s="885"/>
      <c r="F360" s="884" t="s">
        <v>1111</v>
      </c>
      <c r="G360" s="949" t="s">
        <v>1112</v>
      </c>
      <c r="I360" s="1084"/>
      <c r="J360" s="1085"/>
      <c r="Q360" s="1121"/>
    </row>
    <row r="361" spans="1:17" s="949" customFormat="1" x14ac:dyDescent="0.25">
      <c r="A361" s="885"/>
      <c r="B361" s="885"/>
      <c r="C361" s="885"/>
      <c r="D361" s="885"/>
      <c r="E361" s="885"/>
      <c r="F361" s="884" t="s">
        <v>1113</v>
      </c>
      <c r="G361" s="949" t="s">
        <v>1114</v>
      </c>
      <c r="I361" s="1084"/>
      <c r="J361" s="1085"/>
      <c r="Q361" s="1121"/>
    </row>
    <row r="362" spans="1:17" s="949" customFormat="1" x14ac:dyDescent="0.25">
      <c r="A362" s="885"/>
      <c r="B362" s="885"/>
      <c r="C362" s="885"/>
      <c r="D362" s="885"/>
      <c r="E362" s="885"/>
      <c r="F362" s="872" t="s">
        <v>1117</v>
      </c>
      <c r="G362" s="949" t="s">
        <v>1118</v>
      </c>
      <c r="I362" s="1084"/>
      <c r="J362" s="1085"/>
      <c r="Q362" s="1120"/>
    </row>
    <row r="363" spans="1:17" s="949" customFormat="1" ht="12.75" customHeight="1" x14ac:dyDescent="0.25">
      <c r="A363" s="885"/>
      <c r="B363" s="885"/>
      <c r="C363" s="885"/>
      <c r="D363" s="885"/>
      <c r="E363" s="885"/>
      <c r="F363" s="872" t="s">
        <v>1119</v>
      </c>
      <c r="G363" s="949" t="s">
        <v>1120</v>
      </c>
      <c r="I363" s="1084"/>
      <c r="J363" s="1085"/>
      <c r="Q363" s="1120"/>
    </row>
    <row r="364" spans="1:17" s="949" customFormat="1" x14ac:dyDescent="0.2">
      <c r="A364" s="885"/>
      <c r="B364" s="885"/>
      <c r="C364" s="885"/>
      <c r="D364" s="885"/>
      <c r="E364" s="885"/>
      <c r="F364" s="872" t="s">
        <v>1121</v>
      </c>
      <c r="G364" s="1083" t="s">
        <v>1122</v>
      </c>
      <c r="I364" s="1097" t="s">
        <v>1381</v>
      </c>
      <c r="J364" s="1100"/>
    </row>
    <row r="365" spans="1:17" s="1080" customFormat="1" ht="18" customHeight="1" x14ac:dyDescent="0.25">
      <c r="A365" s="1076"/>
      <c r="B365" s="1076"/>
      <c r="C365" s="1076" t="s">
        <v>2419</v>
      </c>
      <c r="D365" s="1076"/>
      <c r="E365" s="1076"/>
      <c r="F365" s="1086"/>
      <c r="G365" s="1077"/>
      <c r="H365" s="1077"/>
      <c r="I365" s="1078"/>
      <c r="J365" s="1079"/>
      <c r="Q365" s="1121"/>
    </row>
    <row r="366" spans="1:17" s="949" customFormat="1" x14ac:dyDescent="0.25">
      <c r="A366" s="885"/>
      <c r="B366" s="885"/>
      <c r="C366" s="885"/>
      <c r="D366" s="885"/>
      <c r="E366" s="885"/>
      <c r="F366" s="872">
        <v>425</v>
      </c>
      <c r="G366" s="949" t="s">
        <v>1445</v>
      </c>
      <c r="I366" s="1084"/>
      <c r="J366" s="1100"/>
    </row>
    <row r="367" spans="1:17" s="949" customFormat="1" x14ac:dyDescent="0.25">
      <c r="A367" s="885"/>
      <c r="B367" s="885"/>
      <c r="C367" s="885"/>
      <c r="D367" s="885"/>
      <c r="E367" s="885"/>
      <c r="F367" s="872">
        <v>426</v>
      </c>
      <c r="G367" s="949" t="s">
        <v>1129</v>
      </c>
      <c r="I367" s="1084"/>
      <c r="J367" s="1100"/>
    </row>
    <row r="368" spans="1:17" s="949" customFormat="1" x14ac:dyDescent="0.25">
      <c r="A368" s="885"/>
      <c r="B368" s="885"/>
      <c r="C368" s="885"/>
      <c r="D368" s="885"/>
      <c r="E368" s="885"/>
      <c r="F368" s="872" t="s">
        <v>1447</v>
      </c>
      <c r="G368" s="949" t="s">
        <v>1130</v>
      </c>
      <c r="I368" s="1084"/>
      <c r="J368" s="1100"/>
    </row>
    <row r="369" spans="1:17" s="949" customFormat="1" x14ac:dyDescent="0.25">
      <c r="A369" s="885"/>
      <c r="B369" s="885"/>
      <c r="C369" s="885"/>
      <c r="D369" s="885"/>
      <c r="E369" s="885"/>
      <c r="F369" s="872" t="s">
        <v>1448</v>
      </c>
      <c r="G369" s="949" t="s">
        <v>1132</v>
      </c>
      <c r="I369" s="1084"/>
      <c r="J369" s="1100"/>
    </row>
    <row r="370" spans="1:17" s="949" customFormat="1" x14ac:dyDescent="0.25">
      <c r="A370" s="885"/>
      <c r="B370" s="885"/>
      <c r="C370" s="885"/>
      <c r="D370" s="885"/>
      <c r="E370" s="885"/>
      <c r="F370" s="884" t="s">
        <v>1449</v>
      </c>
      <c r="G370" s="1083" t="s">
        <v>1450</v>
      </c>
      <c r="I370" s="1084"/>
      <c r="J370" s="1100"/>
    </row>
    <row r="371" spans="1:17" s="1080" customFormat="1" ht="18" customHeight="1" x14ac:dyDescent="0.25">
      <c r="A371" s="1076"/>
      <c r="B371" s="1076"/>
      <c r="C371" s="1076" t="s">
        <v>2420</v>
      </c>
      <c r="D371" s="1076"/>
      <c r="E371" s="1076"/>
      <c r="F371" s="1086"/>
      <c r="G371" s="1077"/>
      <c r="H371" s="1077"/>
      <c r="I371" s="1078"/>
      <c r="J371" s="1079"/>
    </row>
    <row r="372" spans="1:17" s="1080" customFormat="1" ht="15" customHeight="1" x14ac:dyDescent="0.25">
      <c r="A372" s="880"/>
      <c r="B372" s="880"/>
      <c r="C372" s="880"/>
      <c r="D372" s="1111" t="s">
        <v>2421</v>
      </c>
      <c r="E372" s="1111"/>
      <c r="F372" s="1109"/>
      <c r="I372" s="1078"/>
      <c r="J372" s="1079"/>
      <c r="Q372" s="1121"/>
    </row>
    <row r="373" spans="1:17" s="949" customFormat="1" x14ac:dyDescent="0.2">
      <c r="A373" s="885"/>
      <c r="B373" s="885"/>
      <c r="C373" s="885"/>
      <c r="D373" s="885"/>
      <c r="E373" s="885"/>
      <c r="F373" s="872" t="s">
        <v>1312</v>
      </c>
      <c r="G373" s="949" t="s">
        <v>1313</v>
      </c>
      <c r="I373" s="1097" t="s">
        <v>1381</v>
      </c>
      <c r="J373" s="1100"/>
    </row>
    <row r="374" spans="1:17" s="949" customFormat="1" ht="12.75" customHeight="1" x14ac:dyDescent="0.25">
      <c r="A374" s="885"/>
      <c r="B374" s="885"/>
      <c r="C374" s="885"/>
      <c r="D374" s="885"/>
      <c r="E374" s="885"/>
      <c r="F374" s="872" t="s">
        <v>1316</v>
      </c>
      <c r="G374" s="949" t="s">
        <v>1317</v>
      </c>
      <c r="I374" s="1084"/>
      <c r="J374" s="1100"/>
    </row>
    <row r="375" spans="1:17" s="1080" customFormat="1" ht="15" customHeight="1" x14ac:dyDescent="0.25">
      <c r="A375" s="880"/>
      <c r="B375" s="880"/>
      <c r="C375" s="880"/>
      <c r="D375" s="1111" t="s">
        <v>2422</v>
      </c>
      <c r="E375" s="1111"/>
      <c r="F375" s="1109"/>
      <c r="I375" s="1078"/>
      <c r="J375" s="1079"/>
      <c r="Q375" s="1121"/>
    </row>
    <row r="376" spans="1:17" s="1076" customFormat="1" x14ac:dyDescent="0.25">
      <c r="A376" s="885"/>
      <c r="B376" s="885"/>
      <c r="C376" s="885"/>
      <c r="D376" s="885"/>
      <c r="E376" s="885"/>
      <c r="F376" s="872" t="s">
        <v>415</v>
      </c>
      <c r="G376" s="1083" t="s">
        <v>1318</v>
      </c>
      <c r="H376" s="949"/>
      <c r="I376" s="1084"/>
      <c r="J376" s="1100"/>
    </row>
    <row r="377" spans="1:17" s="1077" customFormat="1" ht="18" customHeight="1" x14ac:dyDescent="0.25">
      <c r="A377" s="1076"/>
      <c r="B377" s="1076"/>
      <c r="C377" s="1076" t="s">
        <v>2423</v>
      </c>
      <c r="D377" s="1076"/>
      <c r="E377" s="1076"/>
      <c r="F377" s="1086"/>
      <c r="I377" s="1084"/>
      <c r="J377" s="1098"/>
    </row>
    <row r="378" spans="1:17" s="949" customFormat="1" x14ac:dyDescent="0.2">
      <c r="A378" s="885"/>
      <c r="B378" s="885"/>
      <c r="C378" s="885"/>
      <c r="D378" s="885"/>
      <c r="E378" s="885"/>
      <c r="F378" s="872" t="s">
        <v>418</v>
      </c>
      <c r="G378" s="949" t="s">
        <v>1320</v>
      </c>
      <c r="I378" s="1097" t="s">
        <v>1433</v>
      </c>
      <c r="J378" s="1085"/>
    </row>
    <row r="379" spans="1:17" s="1080" customFormat="1" ht="18" customHeight="1" x14ac:dyDescent="0.25">
      <c r="A379" s="1076"/>
      <c r="B379" s="1076"/>
      <c r="C379" s="1076" t="s">
        <v>2424</v>
      </c>
      <c r="D379" s="1076"/>
      <c r="E379" s="1076"/>
      <c r="F379" s="1086"/>
      <c r="G379" s="1077"/>
      <c r="H379" s="1077"/>
      <c r="I379" s="1078"/>
      <c r="J379" s="1079"/>
    </row>
    <row r="380" spans="1:17" s="949" customFormat="1" x14ac:dyDescent="0.2">
      <c r="A380" s="885"/>
      <c r="B380" s="885"/>
      <c r="C380" s="885"/>
      <c r="D380" s="885"/>
      <c r="E380" s="885"/>
      <c r="F380" s="884" t="s">
        <v>420</v>
      </c>
      <c r="G380" s="1083" t="s">
        <v>1063</v>
      </c>
      <c r="I380" s="1078"/>
      <c r="J380" s="1100"/>
    </row>
    <row r="382" spans="1:17" s="1076" customFormat="1" ht="21" customHeight="1" x14ac:dyDescent="0.25">
      <c r="B382" s="1076" t="s">
        <v>2425</v>
      </c>
      <c r="D382" s="1106"/>
      <c r="E382" s="1106"/>
      <c r="F382" s="1107"/>
      <c r="I382" s="1067"/>
      <c r="J382" s="1068"/>
    </row>
    <row r="383" spans="1:17" s="1080" customFormat="1" ht="18" customHeight="1" x14ac:dyDescent="0.25">
      <c r="A383" s="1076"/>
      <c r="B383" s="1076"/>
      <c r="C383" s="1076" t="s">
        <v>2426</v>
      </c>
      <c r="D383" s="1076"/>
      <c r="E383" s="1076"/>
      <c r="F383" s="1086"/>
      <c r="G383" s="1077"/>
      <c r="H383" s="1077"/>
      <c r="I383" s="1097"/>
      <c r="J383" s="1098"/>
    </row>
    <row r="384" spans="1:17" s="949" customFormat="1" x14ac:dyDescent="0.25">
      <c r="A384" s="885"/>
      <c r="B384" s="885"/>
      <c r="C384" s="885"/>
      <c r="D384" s="885"/>
      <c r="E384" s="885"/>
      <c r="F384" s="872" t="s">
        <v>1104</v>
      </c>
      <c r="G384" s="949" t="s">
        <v>1105</v>
      </c>
      <c r="I384" s="1074"/>
      <c r="J384" s="1075"/>
    </row>
    <row r="385" spans="1:17" s="949" customFormat="1" ht="26.4" x14ac:dyDescent="0.25">
      <c r="A385" s="885"/>
      <c r="B385" s="885"/>
      <c r="C385" s="885"/>
      <c r="D385" s="885"/>
      <c r="E385" s="885"/>
      <c r="F385" s="884" t="s">
        <v>1111</v>
      </c>
      <c r="G385" s="949" t="s">
        <v>1112</v>
      </c>
      <c r="I385" s="1074"/>
      <c r="J385" s="1075"/>
    </row>
    <row r="386" spans="1:17" s="949" customFormat="1" x14ac:dyDescent="0.25">
      <c r="A386" s="885"/>
      <c r="B386" s="885"/>
      <c r="C386" s="885"/>
      <c r="D386" s="885"/>
      <c r="E386" s="885"/>
      <c r="F386" s="884" t="s">
        <v>1113</v>
      </c>
      <c r="G386" s="949" t="s">
        <v>1114</v>
      </c>
      <c r="I386" s="1074"/>
      <c r="J386" s="1075"/>
    </row>
    <row r="387" spans="1:17" s="949" customFormat="1" x14ac:dyDescent="0.25">
      <c r="A387" s="885"/>
      <c r="B387" s="885"/>
      <c r="C387" s="885"/>
      <c r="D387" s="885"/>
      <c r="E387" s="885"/>
      <c r="F387" s="872" t="s">
        <v>1117</v>
      </c>
      <c r="G387" s="949" t="s">
        <v>1118</v>
      </c>
      <c r="I387" s="1074"/>
      <c r="J387" s="1075"/>
    </row>
    <row r="388" spans="1:17" s="949" customFormat="1" ht="12.75" customHeight="1" x14ac:dyDescent="0.25">
      <c r="A388" s="885"/>
      <c r="B388" s="885"/>
      <c r="C388" s="885"/>
      <c r="D388" s="885"/>
      <c r="E388" s="885"/>
      <c r="F388" s="872" t="s">
        <v>1119</v>
      </c>
      <c r="G388" s="949" t="s">
        <v>1120</v>
      </c>
      <c r="I388" s="1074"/>
      <c r="J388" s="1075"/>
    </row>
    <row r="389" spans="1:17" s="949" customFormat="1" x14ac:dyDescent="0.2">
      <c r="A389" s="885"/>
      <c r="B389" s="885"/>
      <c r="C389" s="885"/>
      <c r="D389" s="885"/>
      <c r="E389" s="885"/>
      <c r="F389" s="872" t="s">
        <v>1121</v>
      </c>
      <c r="G389" s="1083" t="s">
        <v>1122</v>
      </c>
      <c r="I389" s="1097" t="s">
        <v>1381</v>
      </c>
      <c r="J389" s="1100"/>
    </row>
    <row r="390" spans="1:17" s="1080" customFormat="1" ht="18" customHeight="1" x14ac:dyDescent="0.25">
      <c r="A390" s="1076"/>
      <c r="B390" s="1076"/>
      <c r="C390" s="1076" t="s">
        <v>2427</v>
      </c>
      <c r="D390" s="1076"/>
      <c r="E390" s="1076"/>
      <c r="F390" s="1086"/>
      <c r="G390" s="1077"/>
      <c r="H390" s="1077"/>
      <c r="I390" s="1078"/>
      <c r="J390" s="1079"/>
      <c r="Q390" s="1121"/>
    </row>
    <row r="391" spans="1:17" s="949" customFormat="1" x14ac:dyDescent="0.25">
      <c r="A391" s="885"/>
      <c r="B391" s="885"/>
      <c r="C391" s="885"/>
      <c r="D391" s="885"/>
      <c r="E391" s="885"/>
      <c r="F391" s="872" t="s">
        <v>1125</v>
      </c>
      <c r="G391" s="949" t="s">
        <v>1126</v>
      </c>
      <c r="I391" s="1084"/>
      <c r="J391" s="1100"/>
    </row>
    <row r="392" spans="1:17" s="949" customFormat="1" x14ac:dyDescent="0.25">
      <c r="A392" s="885"/>
      <c r="B392" s="885"/>
      <c r="C392" s="885"/>
      <c r="D392" s="885"/>
      <c r="E392" s="885"/>
      <c r="F392" s="872" t="s">
        <v>455</v>
      </c>
      <c r="G392" s="949" t="s">
        <v>1129</v>
      </c>
      <c r="I392" s="1084"/>
      <c r="J392" s="1100"/>
    </row>
    <row r="393" spans="1:17" s="949" customFormat="1" x14ac:dyDescent="0.25">
      <c r="A393" s="885"/>
      <c r="B393" s="885"/>
      <c r="C393" s="885"/>
      <c r="D393" s="885"/>
      <c r="E393" s="885"/>
      <c r="F393" s="872" t="s">
        <v>463</v>
      </c>
      <c r="G393" s="949" t="s">
        <v>1130</v>
      </c>
      <c r="I393" s="1084"/>
      <c r="J393" s="1100"/>
    </row>
    <row r="394" spans="1:17" s="949" customFormat="1" x14ac:dyDescent="0.25">
      <c r="A394" s="885"/>
      <c r="B394" s="885"/>
      <c r="C394" s="885"/>
      <c r="D394" s="885"/>
      <c r="E394" s="885"/>
      <c r="F394" s="872" t="s">
        <v>1131</v>
      </c>
      <c r="G394" s="949" t="s">
        <v>1132</v>
      </c>
      <c r="I394" s="1084"/>
      <c r="J394" s="1100"/>
    </row>
    <row r="395" spans="1:17" s="949" customFormat="1" x14ac:dyDescent="0.25">
      <c r="A395" s="885"/>
      <c r="B395" s="885"/>
      <c r="C395" s="885"/>
      <c r="D395" s="885"/>
      <c r="E395" s="885"/>
      <c r="F395" s="872" t="s">
        <v>188</v>
      </c>
      <c r="G395" s="949" t="s">
        <v>1133</v>
      </c>
      <c r="I395" s="1084"/>
      <c r="J395" s="1100"/>
    </row>
    <row r="396" spans="1:17" s="1080" customFormat="1" ht="18" customHeight="1" x14ac:dyDescent="0.25">
      <c r="A396" s="1076"/>
      <c r="B396" s="1076"/>
      <c r="C396" s="1076" t="s">
        <v>2428</v>
      </c>
      <c r="D396" s="1076"/>
      <c r="E396" s="1076"/>
      <c r="F396" s="876"/>
      <c r="G396" s="1077"/>
      <c r="H396" s="1077"/>
      <c r="I396" s="1078"/>
      <c r="J396" s="1079"/>
    </row>
    <row r="397" spans="1:17" s="1080" customFormat="1" ht="15" customHeight="1" x14ac:dyDescent="0.25">
      <c r="A397" s="880"/>
      <c r="B397" s="880"/>
      <c r="C397" s="880"/>
      <c r="D397" s="1111" t="s">
        <v>2429</v>
      </c>
      <c r="E397" s="1111"/>
      <c r="F397" s="877"/>
      <c r="I397" s="1078"/>
      <c r="J397" s="1079"/>
    </row>
    <row r="398" spans="1:17" s="1080" customFormat="1" ht="15" customHeight="1" x14ac:dyDescent="0.25">
      <c r="A398" s="880"/>
      <c r="B398" s="880"/>
      <c r="C398" s="880"/>
      <c r="D398" s="1111"/>
      <c r="E398" s="1111" t="s">
        <v>2430</v>
      </c>
      <c r="F398" s="877"/>
      <c r="I398" s="1078"/>
      <c r="J398" s="1079"/>
    </row>
    <row r="399" spans="1:17" s="949" customFormat="1" x14ac:dyDescent="0.2">
      <c r="A399" s="885"/>
      <c r="B399" s="885"/>
      <c r="C399" s="885"/>
      <c r="D399" s="885"/>
      <c r="E399" s="885"/>
      <c r="F399" s="872" t="s">
        <v>1533</v>
      </c>
      <c r="G399" s="949" t="s">
        <v>1534</v>
      </c>
      <c r="I399" s="1097" t="s">
        <v>1381</v>
      </c>
      <c r="J399" s="1100"/>
    </row>
    <row r="400" spans="1:17" s="949" customFormat="1" ht="26.4" x14ac:dyDescent="0.25">
      <c r="A400" s="885"/>
      <c r="B400" s="885"/>
      <c r="C400" s="885"/>
      <c r="D400" s="885"/>
      <c r="E400" s="885"/>
      <c r="F400" s="872" t="s">
        <v>1537</v>
      </c>
      <c r="G400" s="1083" t="s">
        <v>1538</v>
      </c>
      <c r="I400" s="1084"/>
      <c r="J400" s="1100"/>
    </row>
    <row r="401" spans="1:17" s="1080" customFormat="1" ht="15" customHeight="1" x14ac:dyDescent="0.25">
      <c r="A401" s="880"/>
      <c r="B401" s="880"/>
      <c r="C401" s="880"/>
      <c r="D401" s="1111"/>
      <c r="E401" s="1111" t="s">
        <v>2431</v>
      </c>
      <c r="F401" s="877"/>
      <c r="I401" s="1078"/>
      <c r="J401" s="1079"/>
    </row>
    <row r="402" spans="1:17" s="949" customFormat="1" x14ac:dyDescent="0.2">
      <c r="A402" s="885"/>
      <c r="B402" s="885"/>
      <c r="C402" s="885"/>
      <c r="D402" s="885"/>
      <c r="E402" s="885"/>
      <c r="F402" s="872" t="s">
        <v>1312</v>
      </c>
      <c r="G402" s="949" t="s">
        <v>1313</v>
      </c>
      <c r="I402" s="1097" t="s">
        <v>1381</v>
      </c>
      <c r="J402" s="1100"/>
    </row>
    <row r="403" spans="1:17" s="949" customFormat="1" ht="15" customHeight="1" x14ac:dyDescent="0.25">
      <c r="A403" s="885"/>
      <c r="B403" s="885"/>
      <c r="C403" s="885"/>
      <c r="D403" s="885"/>
      <c r="E403" s="885"/>
      <c r="F403" s="872" t="s">
        <v>1316</v>
      </c>
      <c r="G403" s="949" t="s">
        <v>1317</v>
      </c>
      <c r="I403" s="1084"/>
      <c r="J403" s="1100"/>
    </row>
    <row r="404" spans="1:17" s="1080" customFormat="1" ht="15" customHeight="1" x14ac:dyDescent="0.25">
      <c r="A404" s="880"/>
      <c r="B404" s="880"/>
      <c r="C404" s="880"/>
      <c r="D404" s="1111" t="s">
        <v>2432</v>
      </c>
      <c r="E404" s="1111"/>
      <c r="F404" s="877"/>
      <c r="I404" s="1078"/>
      <c r="J404" s="1079"/>
    </row>
    <row r="405" spans="1:17" s="1076" customFormat="1" x14ac:dyDescent="0.25">
      <c r="A405" s="885"/>
      <c r="B405" s="885"/>
      <c r="C405" s="885"/>
      <c r="D405" s="885"/>
      <c r="E405" s="885"/>
      <c r="F405" s="884" t="s">
        <v>434</v>
      </c>
      <c r="G405" s="1083" t="s">
        <v>1539</v>
      </c>
      <c r="H405" s="949"/>
      <c r="I405" s="1084"/>
      <c r="J405" s="1100"/>
    </row>
    <row r="406" spans="1:17" s="1077" customFormat="1" ht="18" customHeight="1" x14ac:dyDescent="0.25">
      <c r="A406" s="1076"/>
      <c r="B406" s="1076"/>
      <c r="C406" s="1076" t="s">
        <v>2433</v>
      </c>
      <c r="D406" s="1076"/>
      <c r="E406" s="1076"/>
      <c r="F406" s="1086"/>
      <c r="I406" s="1084"/>
      <c r="J406" s="1098"/>
    </row>
    <row r="407" spans="1:17" s="949" customFormat="1" x14ac:dyDescent="0.2">
      <c r="A407" s="885"/>
      <c r="B407" s="885"/>
      <c r="C407" s="885"/>
      <c r="D407" s="885"/>
      <c r="E407" s="885"/>
      <c r="F407" s="872" t="s">
        <v>418</v>
      </c>
      <c r="G407" s="949" t="s">
        <v>1320</v>
      </c>
      <c r="I407" s="1097" t="s">
        <v>1433</v>
      </c>
      <c r="J407" s="1085"/>
    </row>
    <row r="408" spans="1:17" s="1080" customFormat="1" ht="18" customHeight="1" x14ac:dyDescent="0.25">
      <c r="A408" s="1076"/>
      <c r="B408" s="1076"/>
      <c r="C408" s="1076" t="s">
        <v>2434</v>
      </c>
      <c r="D408" s="1076"/>
      <c r="E408" s="1076"/>
      <c r="F408" s="1086"/>
      <c r="G408" s="1077"/>
      <c r="H408" s="1077"/>
      <c r="I408" s="1078"/>
      <c r="J408" s="1079"/>
    </row>
    <row r="409" spans="1:17" s="949" customFormat="1" x14ac:dyDescent="0.2">
      <c r="A409" s="885"/>
      <c r="B409" s="885"/>
      <c r="C409" s="885"/>
      <c r="D409" s="885"/>
      <c r="E409" s="885"/>
      <c r="F409" s="884" t="s">
        <v>438</v>
      </c>
      <c r="G409" s="1083" t="s">
        <v>2435</v>
      </c>
      <c r="I409" s="1078"/>
      <c r="J409" s="1100"/>
    </row>
    <row r="410" spans="1:17" s="1080" customFormat="1" ht="30.75" customHeight="1" x14ac:dyDescent="0.25">
      <c r="A410" s="1076"/>
      <c r="B410" s="1076"/>
      <c r="C410" s="1337" t="s">
        <v>2436</v>
      </c>
      <c r="D410" s="1337"/>
      <c r="E410" s="1337"/>
      <c r="F410" s="1337"/>
      <c r="G410" s="1337"/>
      <c r="H410" s="1077"/>
      <c r="I410" s="1078"/>
      <c r="J410" s="1079"/>
    </row>
    <row r="411" spans="1:17" s="949" customFormat="1" ht="26.4" x14ac:dyDescent="0.2">
      <c r="A411" s="885"/>
      <c r="B411" s="885"/>
      <c r="C411" s="885"/>
      <c r="D411" s="885"/>
      <c r="E411" s="885"/>
      <c r="F411" s="884" t="s">
        <v>607</v>
      </c>
      <c r="G411" s="1083" t="s">
        <v>2437</v>
      </c>
      <c r="I411" s="1078"/>
      <c r="J411" s="1100"/>
    </row>
    <row r="412" spans="1:17" s="1028" customFormat="1" ht="10.199999999999999" x14ac:dyDescent="0.25">
      <c r="A412" s="1033"/>
      <c r="B412" s="1033"/>
      <c r="C412" s="1033"/>
      <c r="D412" s="1033"/>
      <c r="E412" s="1033"/>
      <c r="F412" s="1102"/>
      <c r="I412" s="1103"/>
      <c r="J412" s="1104"/>
    </row>
    <row r="413" spans="1:17" s="1119" customFormat="1" ht="10.199999999999999" x14ac:dyDescent="0.2">
      <c r="A413" s="1033"/>
      <c r="B413" s="1033"/>
      <c r="C413" s="1033"/>
      <c r="D413" s="1033"/>
      <c r="E413" s="1033"/>
      <c r="F413" s="1102"/>
      <c r="G413" s="1028"/>
      <c r="H413" s="1028"/>
      <c r="I413" s="1103"/>
      <c r="J413" s="1104"/>
    </row>
    <row r="414" spans="1:17" s="1076" customFormat="1" ht="13.8" x14ac:dyDescent="0.25">
      <c r="A414" s="1064" t="s">
        <v>2438</v>
      </c>
      <c r="B414" s="1064"/>
      <c r="C414" s="1064"/>
      <c r="D414" s="1064"/>
      <c r="E414" s="1064"/>
      <c r="F414" s="1110"/>
      <c r="G414" s="1066"/>
      <c r="H414" s="1066"/>
      <c r="I414" s="1067"/>
      <c r="J414" s="1068"/>
    </row>
    <row r="415" spans="1:17" s="1119" customFormat="1" ht="10.199999999999999" x14ac:dyDescent="0.2">
      <c r="A415" s="1063"/>
      <c r="B415" s="1063"/>
      <c r="C415" s="1063"/>
      <c r="D415" s="1063"/>
      <c r="E415" s="1063"/>
      <c r="F415" s="1115"/>
      <c r="G415" s="1116"/>
      <c r="H415" s="1116"/>
      <c r="I415" s="1117"/>
      <c r="J415" s="1118"/>
    </row>
    <row r="416" spans="1:17" s="1076" customFormat="1" x14ac:dyDescent="0.25">
      <c r="B416" s="1076" t="s">
        <v>2415</v>
      </c>
      <c r="F416" s="1107"/>
      <c r="G416" s="1106"/>
      <c r="H416" s="1106"/>
      <c r="I416" s="1067"/>
      <c r="J416" s="1068"/>
      <c r="Q416" s="1120"/>
    </row>
    <row r="417" spans="1:10" s="949" customFormat="1" x14ac:dyDescent="0.25">
      <c r="A417" s="885"/>
      <c r="B417" s="885"/>
      <c r="C417" s="885"/>
      <c r="D417" s="885"/>
      <c r="E417" s="885"/>
      <c r="F417" s="884" t="s">
        <v>2249</v>
      </c>
      <c r="G417" s="1083" t="s">
        <v>2250</v>
      </c>
      <c r="I417" s="1067"/>
      <c r="J417" s="1075"/>
    </row>
    <row r="418" spans="1:10" x14ac:dyDescent="0.25">
      <c r="I418" s="1067"/>
    </row>
    <row r="419" spans="1:10" s="1076" customFormat="1" ht="21" customHeight="1" x14ac:dyDescent="0.25">
      <c r="B419" s="1076" t="s">
        <v>2425</v>
      </c>
      <c r="D419" s="1106"/>
      <c r="E419" s="1106"/>
      <c r="F419" s="1107"/>
      <c r="I419" s="1067"/>
      <c r="J419" s="1068"/>
    </row>
    <row r="420" spans="1:10" s="949" customFormat="1" x14ac:dyDescent="0.25">
      <c r="A420" s="885"/>
      <c r="B420" s="885"/>
      <c r="C420" s="885"/>
      <c r="D420" s="885"/>
      <c r="E420" s="885"/>
      <c r="F420" s="884" t="s">
        <v>441</v>
      </c>
      <c r="G420" s="1083" t="s">
        <v>2254</v>
      </c>
      <c r="I420" s="1067"/>
      <c r="J420" s="1075"/>
    </row>
    <row r="421" spans="1:10" s="1028" customFormat="1" ht="10.199999999999999" x14ac:dyDescent="0.25">
      <c r="A421" s="1033"/>
      <c r="B421" s="1033"/>
      <c r="C421" s="1033"/>
      <c r="D421" s="1033"/>
      <c r="E421" s="1033"/>
      <c r="F421" s="1102"/>
      <c r="I421" s="1103"/>
      <c r="J421" s="1104"/>
    </row>
    <row r="422" spans="1:10" s="1119" customFormat="1" ht="10.199999999999999" x14ac:dyDescent="0.2">
      <c r="A422" s="1033"/>
      <c r="B422" s="1033"/>
      <c r="C422" s="1033"/>
      <c r="D422" s="1033"/>
      <c r="E422" s="1033"/>
      <c r="F422" s="1102"/>
      <c r="G422" s="1028"/>
      <c r="H422" s="1028"/>
      <c r="I422" s="1103"/>
      <c r="J422" s="1104"/>
    </row>
    <row r="423" spans="1:10" s="1076" customFormat="1" ht="13.8" x14ac:dyDescent="0.25">
      <c r="A423" s="1064" t="s">
        <v>2439</v>
      </c>
      <c r="B423" s="1064"/>
      <c r="C423" s="1064"/>
      <c r="D423" s="1064"/>
      <c r="E423" s="1064"/>
      <c r="F423" s="1110"/>
      <c r="G423" s="1066"/>
      <c r="H423" s="1066"/>
      <c r="I423" s="1067"/>
      <c r="J423" s="1068"/>
    </row>
    <row r="424" spans="1:10" s="1119" customFormat="1" ht="10.199999999999999" x14ac:dyDescent="0.2">
      <c r="A424" s="1063"/>
      <c r="B424" s="1063"/>
      <c r="C424" s="1063"/>
      <c r="D424" s="1063"/>
      <c r="E424" s="1063"/>
      <c r="F424" s="1115"/>
      <c r="G424" s="1116"/>
      <c r="H424" s="1116"/>
      <c r="I424" s="1117"/>
      <c r="J424" s="1118"/>
    </row>
    <row r="425" spans="1:10" x14ac:dyDescent="0.25">
      <c r="F425" s="872" t="s">
        <v>1615</v>
      </c>
      <c r="G425" s="949" t="s">
        <v>1616</v>
      </c>
    </row>
    <row r="426" spans="1:10" x14ac:dyDescent="0.25">
      <c r="F426" s="872" t="s">
        <v>1812</v>
      </c>
      <c r="G426" s="949" t="s">
        <v>1616</v>
      </c>
    </row>
    <row r="427" spans="1:10" s="1028" customFormat="1" ht="10.199999999999999" x14ac:dyDescent="0.25">
      <c r="A427" s="1033"/>
      <c r="B427" s="1033"/>
      <c r="C427" s="1033"/>
      <c r="D427" s="1033"/>
      <c r="E427" s="1033"/>
      <c r="F427" s="1102"/>
      <c r="I427" s="1103"/>
      <c r="J427" s="1104"/>
    </row>
    <row r="428" spans="1:10" s="1119" customFormat="1" ht="10.199999999999999" x14ac:dyDescent="0.2">
      <c r="A428" s="1033"/>
      <c r="B428" s="1033"/>
      <c r="C428" s="1033"/>
      <c r="D428" s="1033"/>
      <c r="E428" s="1033"/>
      <c r="F428" s="1102"/>
      <c r="G428" s="1028"/>
      <c r="H428" s="1028"/>
      <c r="I428" s="1103"/>
      <c r="J428" s="1104"/>
    </row>
    <row r="429" spans="1:10" s="1076" customFormat="1" ht="30" customHeight="1" x14ac:dyDescent="0.25">
      <c r="A429" s="1338" t="s">
        <v>2440</v>
      </c>
      <c r="B429" s="1338"/>
      <c r="C429" s="1338"/>
      <c r="D429" s="1338"/>
      <c r="E429" s="1338"/>
      <c r="F429" s="1338"/>
      <c r="G429" s="1338"/>
      <c r="H429" s="1338"/>
      <c r="I429" s="1338"/>
      <c r="J429" s="1338"/>
    </row>
    <row r="430" spans="1:10" s="1119" customFormat="1" ht="10.199999999999999" x14ac:dyDescent="0.2">
      <c r="A430" s="1063"/>
      <c r="B430" s="1063"/>
      <c r="C430" s="1063"/>
      <c r="D430" s="1063"/>
      <c r="E430" s="1063"/>
      <c r="F430" s="1115"/>
      <c r="G430" s="1116"/>
      <c r="H430" s="1116"/>
      <c r="I430" s="1117"/>
      <c r="J430" s="1118"/>
    </row>
    <row r="431" spans="1:10" ht="12.75" customHeight="1" x14ac:dyDescent="0.25">
      <c r="F431" s="872" t="s">
        <v>1798</v>
      </c>
      <c r="G431" s="949" t="s">
        <v>1799</v>
      </c>
    </row>
    <row r="432" spans="1:10" ht="12.75" customHeight="1" x14ac:dyDescent="0.25">
      <c r="F432" s="872" t="s">
        <v>2122</v>
      </c>
      <c r="G432" s="949" t="s">
        <v>1799</v>
      </c>
    </row>
    <row r="507" spans="1:17" s="1126" customFormat="1" x14ac:dyDescent="0.25">
      <c r="A507" s="885"/>
      <c r="B507" s="885"/>
      <c r="C507" s="885"/>
      <c r="D507" s="885"/>
      <c r="E507" s="885"/>
      <c r="F507" s="872"/>
      <c r="G507" s="1128"/>
      <c r="H507" s="1128"/>
      <c r="I507" s="1127"/>
      <c r="K507" s="885"/>
      <c r="L507" s="885"/>
      <c r="M507" s="885"/>
      <c r="N507" s="885"/>
      <c r="O507" s="885"/>
      <c r="P507" s="885"/>
      <c r="Q507" s="885"/>
    </row>
    <row r="508" spans="1:17" s="1126" customFormat="1" x14ac:dyDescent="0.25">
      <c r="A508" s="885"/>
      <c r="B508" s="885"/>
      <c r="C508" s="885"/>
      <c r="D508" s="885"/>
      <c r="E508" s="885"/>
      <c r="F508" s="872"/>
      <c r="G508" s="1128"/>
      <c r="H508" s="1128"/>
      <c r="I508" s="1127"/>
      <c r="K508" s="885"/>
      <c r="L508" s="885"/>
      <c r="M508" s="885"/>
      <c r="N508" s="885"/>
      <c r="O508" s="885"/>
      <c r="P508" s="885"/>
      <c r="Q508" s="885"/>
    </row>
    <row r="509" spans="1:17" s="1126" customFormat="1" x14ac:dyDescent="0.25">
      <c r="A509" s="885"/>
      <c r="B509" s="885"/>
      <c r="C509" s="885"/>
      <c r="D509" s="885"/>
      <c r="E509" s="885"/>
      <c r="F509" s="872"/>
      <c r="G509" s="1128"/>
      <c r="H509" s="1128"/>
      <c r="I509" s="1127"/>
      <c r="K509" s="885"/>
      <c r="L509" s="885"/>
      <c r="M509" s="885"/>
      <c r="N509" s="885"/>
      <c r="O509" s="885"/>
      <c r="P509" s="885"/>
      <c r="Q509" s="885"/>
    </row>
    <row r="510" spans="1:17" s="1126" customFormat="1" x14ac:dyDescent="0.25">
      <c r="A510" s="885"/>
      <c r="B510" s="885"/>
      <c r="C510" s="885"/>
      <c r="D510" s="885"/>
      <c r="E510" s="885"/>
      <c r="F510" s="872"/>
      <c r="G510" s="1128"/>
      <c r="H510" s="1128"/>
      <c r="I510" s="1127"/>
      <c r="K510" s="885"/>
      <c r="L510" s="885"/>
      <c r="M510" s="885"/>
      <c r="N510" s="885"/>
      <c r="O510" s="885"/>
      <c r="P510" s="885"/>
      <c r="Q510" s="885"/>
    </row>
    <row r="511" spans="1:17" s="1126" customFormat="1" x14ac:dyDescent="0.25">
      <c r="A511" s="885"/>
      <c r="B511" s="885"/>
      <c r="C511" s="885"/>
      <c r="D511" s="885"/>
      <c r="E511" s="885"/>
      <c r="F511" s="872"/>
      <c r="G511" s="1128"/>
      <c r="H511" s="1128"/>
      <c r="I511" s="1127"/>
      <c r="K511" s="885"/>
      <c r="L511" s="885"/>
      <c r="M511" s="885"/>
      <c r="N511" s="885"/>
      <c r="O511" s="885"/>
      <c r="P511" s="885"/>
      <c r="Q511" s="885"/>
    </row>
    <row r="512" spans="1:17" s="1126" customFormat="1" x14ac:dyDescent="0.25">
      <c r="A512" s="885"/>
      <c r="B512" s="885"/>
      <c r="C512" s="885"/>
      <c r="D512" s="885"/>
      <c r="E512" s="885"/>
      <c r="F512" s="872"/>
      <c r="G512" s="1128"/>
      <c r="H512" s="1128"/>
      <c r="I512" s="1127"/>
      <c r="K512" s="885"/>
      <c r="L512" s="885"/>
      <c r="M512" s="885"/>
      <c r="N512" s="885"/>
      <c r="O512" s="885"/>
      <c r="P512" s="885"/>
      <c r="Q512" s="885"/>
    </row>
    <row r="513" spans="1:17" s="1126" customFormat="1" x14ac:dyDescent="0.25">
      <c r="A513" s="885"/>
      <c r="B513" s="885"/>
      <c r="C513" s="885"/>
      <c r="D513" s="885"/>
      <c r="E513" s="885"/>
      <c r="F513" s="872"/>
      <c r="G513" s="1128"/>
      <c r="H513" s="1128"/>
      <c r="I513" s="1127"/>
      <c r="K513" s="885"/>
      <c r="L513" s="885"/>
      <c r="M513" s="885"/>
      <c r="N513" s="885"/>
      <c r="O513" s="885"/>
      <c r="P513" s="885"/>
      <c r="Q513" s="885"/>
    </row>
    <row r="514" spans="1:17" s="1126" customFormat="1" x14ac:dyDescent="0.25">
      <c r="A514" s="885"/>
      <c r="B514" s="885"/>
      <c r="C514" s="885"/>
      <c r="D514" s="885"/>
      <c r="E514" s="885"/>
      <c r="F514" s="872"/>
      <c r="G514" s="1128"/>
      <c r="H514" s="1128"/>
      <c r="I514" s="1127"/>
      <c r="K514" s="885"/>
      <c r="L514" s="885"/>
      <c r="M514" s="885"/>
      <c r="N514" s="885"/>
      <c r="O514" s="885"/>
      <c r="P514" s="885"/>
      <c r="Q514" s="885"/>
    </row>
    <row r="515" spans="1:17" s="1126" customFormat="1" x14ac:dyDescent="0.25">
      <c r="A515" s="885"/>
      <c r="B515" s="885"/>
      <c r="C515" s="885"/>
      <c r="D515" s="885"/>
      <c r="E515" s="885"/>
      <c r="F515" s="872"/>
      <c r="G515" s="1128"/>
      <c r="H515" s="1128"/>
      <c r="I515" s="1127"/>
      <c r="K515" s="885"/>
      <c r="L515" s="885"/>
      <c r="M515" s="885"/>
      <c r="N515" s="885"/>
      <c r="O515" s="885"/>
      <c r="P515" s="885"/>
      <c r="Q515" s="885"/>
    </row>
    <row r="516" spans="1:17" s="1126" customFormat="1" x14ac:dyDescent="0.25">
      <c r="A516" s="885"/>
      <c r="B516" s="885"/>
      <c r="C516" s="885"/>
      <c r="D516" s="885"/>
      <c r="E516" s="885"/>
      <c r="F516" s="872"/>
      <c r="G516" s="1128"/>
      <c r="H516" s="1128"/>
      <c r="I516" s="1127"/>
      <c r="K516" s="885"/>
      <c r="L516" s="885"/>
      <c r="M516" s="885"/>
      <c r="N516" s="885"/>
      <c r="O516" s="885"/>
      <c r="P516" s="885"/>
      <c r="Q516" s="885"/>
    </row>
    <row r="517" spans="1:17" s="1126" customFormat="1" x14ac:dyDescent="0.25">
      <c r="A517" s="885"/>
      <c r="B517" s="885"/>
      <c r="C517" s="885"/>
      <c r="D517" s="885"/>
      <c r="E517" s="885"/>
      <c r="F517" s="872"/>
      <c r="G517" s="1128"/>
      <c r="H517" s="1128"/>
      <c r="I517" s="1127"/>
      <c r="K517" s="885"/>
      <c r="L517" s="885"/>
      <c r="M517" s="885"/>
      <c r="N517" s="885"/>
      <c r="O517" s="885"/>
      <c r="P517" s="885"/>
      <c r="Q517" s="885"/>
    </row>
    <row r="518" spans="1:17" s="1126" customFormat="1" x14ac:dyDescent="0.25">
      <c r="A518" s="885"/>
      <c r="B518" s="885"/>
      <c r="C518" s="885"/>
      <c r="D518" s="885"/>
      <c r="E518" s="885"/>
      <c r="F518" s="872"/>
      <c r="G518" s="1128"/>
      <c r="H518" s="1128"/>
      <c r="I518" s="1127"/>
      <c r="K518" s="885"/>
      <c r="L518" s="885"/>
      <c r="M518" s="885"/>
      <c r="N518" s="885"/>
      <c r="O518" s="885"/>
      <c r="P518" s="885"/>
      <c r="Q518" s="885"/>
    </row>
    <row r="519" spans="1:17" s="1126" customFormat="1" x14ac:dyDescent="0.25">
      <c r="A519" s="885"/>
      <c r="B519" s="885"/>
      <c r="C519" s="885"/>
      <c r="D519" s="885"/>
      <c r="E519" s="885"/>
      <c r="F519" s="872"/>
      <c r="G519" s="1128"/>
      <c r="H519" s="1128"/>
      <c r="I519" s="1127"/>
      <c r="K519" s="885"/>
      <c r="L519" s="885"/>
      <c r="M519" s="885"/>
      <c r="N519" s="885"/>
      <c r="O519" s="885"/>
      <c r="P519" s="885"/>
      <c r="Q519" s="885"/>
    </row>
    <row r="520" spans="1:17" s="1126" customFormat="1" x14ac:dyDescent="0.25">
      <c r="A520" s="885"/>
      <c r="B520" s="885"/>
      <c r="C520" s="885"/>
      <c r="D520" s="885"/>
      <c r="E520" s="885"/>
      <c r="F520" s="872"/>
      <c r="G520" s="1128"/>
      <c r="H520" s="1128"/>
      <c r="I520" s="1127"/>
      <c r="K520" s="885"/>
      <c r="L520" s="885"/>
      <c r="M520" s="885"/>
      <c r="N520" s="885"/>
      <c r="O520" s="885"/>
      <c r="P520" s="885"/>
      <c r="Q520" s="885"/>
    </row>
  </sheetData>
  <mergeCells count="5">
    <mergeCell ref="A1:I1"/>
    <mergeCell ref="A3:E3"/>
    <mergeCell ref="H3:I3"/>
    <mergeCell ref="C410:G410"/>
    <mergeCell ref="A429:J429"/>
  </mergeCells>
  <conditionalFormatting sqref="A342:E342 G342:H342">
    <cfRule type="cellIs" dxfId="206" priority="79" stopIfTrue="1" operator="equal">
      <formula>"N"</formula>
    </cfRule>
  </conditionalFormatting>
  <conditionalFormatting sqref="A96:F96 F217 A84:E84 A92:E95 F76:F78 F6:F13 F73:F74 F214:F215 F22:F24 F255 F232:F249 F295:F312 F64 F66:F70 A85:F85 A86:E90 F86:F95 F418 F251:F253 F80:F84 F57:F62 F191:F211 F219:F230 F282:F293 F257:F278 F314:F346 A97:E186 F97:F189 F51:F54 F425:F426 F431:F65536">
    <cfRule type="cellIs" dxfId="205" priority="80" stopIfTrue="1" operator="equal">
      <formula>"N"</formula>
    </cfRule>
  </conditionalFormatting>
  <conditionalFormatting sqref="F254">
    <cfRule type="cellIs" dxfId="204" priority="78" stopIfTrue="1" operator="equal">
      <formula>"N"</formula>
    </cfRule>
  </conditionalFormatting>
  <conditionalFormatting sqref="F256">
    <cfRule type="cellIs" dxfId="203" priority="77" stopIfTrue="1" operator="equal">
      <formula>"N"</formula>
    </cfRule>
  </conditionalFormatting>
  <conditionalFormatting sqref="F21">
    <cfRule type="cellIs" dxfId="202" priority="76" stopIfTrue="1" operator="equal">
      <formula>"N"</formula>
    </cfRule>
  </conditionalFormatting>
  <conditionalFormatting sqref="F20">
    <cfRule type="cellIs" dxfId="201" priority="75" stopIfTrue="1" operator="equal">
      <formula>"N"</formula>
    </cfRule>
  </conditionalFormatting>
  <conditionalFormatting sqref="F18">
    <cfRule type="cellIs" dxfId="200" priority="74" stopIfTrue="1" operator="equal">
      <formula>"N"</formula>
    </cfRule>
  </conditionalFormatting>
  <conditionalFormatting sqref="F17">
    <cfRule type="cellIs" dxfId="199" priority="73" stopIfTrue="1" operator="equal">
      <formula>"N"</formula>
    </cfRule>
  </conditionalFormatting>
  <conditionalFormatting sqref="F16">
    <cfRule type="cellIs" dxfId="198" priority="72" stopIfTrue="1" operator="equal">
      <formula>"N"</formula>
    </cfRule>
  </conditionalFormatting>
  <conditionalFormatting sqref="F15">
    <cfRule type="cellIs" dxfId="197" priority="71" stopIfTrue="1" operator="equal">
      <formula>"N"</formula>
    </cfRule>
  </conditionalFormatting>
  <conditionalFormatting sqref="F14">
    <cfRule type="cellIs" dxfId="196" priority="70" stopIfTrue="1" operator="equal">
      <formula>"N"</formula>
    </cfRule>
  </conditionalFormatting>
  <conditionalFormatting sqref="F71:F72">
    <cfRule type="cellIs" dxfId="195" priority="69" stopIfTrue="1" operator="equal">
      <formula>"N"</formula>
    </cfRule>
  </conditionalFormatting>
  <conditionalFormatting sqref="F212:F213">
    <cfRule type="cellIs" dxfId="194" priority="68" stopIfTrue="1" operator="equal">
      <formula>"N"</formula>
    </cfRule>
  </conditionalFormatting>
  <conditionalFormatting sqref="F19">
    <cfRule type="cellIs" dxfId="193" priority="67" stopIfTrue="1" operator="equal">
      <formula>"N"</formula>
    </cfRule>
  </conditionalFormatting>
  <conditionalFormatting sqref="F231">
    <cfRule type="cellIs" dxfId="192" priority="66" stopIfTrue="1" operator="equal">
      <formula>"N"</formula>
    </cfRule>
  </conditionalFormatting>
  <conditionalFormatting sqref="F294">
    <cfRule type="cellIs" dxfId="191" priority="65" stopIfTrue="1" operator="equal">
      <formula>"N"</formula>
    </cfRule>
  </conditionalFormatting>
  <conditionalFormatting sqref="G420:H420">
    <cfRule type="cellIs" dxfId="190" priority="63" stopIfTrue="1" operator="equal">
      <formula>"N"</formula>
    </cfRule>
  </conditionalFormatting>
  <conditionalFormatting sqref="F420">
    <cfRule type="cellIs" dxfId="189" priority="64" stopIfTrue="1" operator="equal">
      <formula>"N"</formula>
    </cfRule>
  </conditionalFormatting>
  <conditionalFormatting sqref="J420">
    <cfRule type="cellIs" dxfId="188" priority="62" stopIfTrue="1" operator="equal">
      <formula>"N"</formula>
    </cfRule>
  </conditionalFormatting>
  <conditionalFormatting sqref="F63">
    <cfRule type="cellIs" dxfId="187" priority="61" stopIfTrue="1" operator="equal">
      <formula>"N"</formula>
    </cfRule>
  </conditionalFormatting>
  <conditionalFormatting sqref="F65">
    <cfRule type="cellIs" dxfId="186" priority="60" stopIfTrue="1" operator="equal">
      <formula>"N"</formula>
    </cfRule>
  </conditionalFormatting>
  <conditionalFormatting sqref="F190">
    <cfRule type="cellIs" dxfId="185" priority="59" stopIfTrue="1" operator="equal">
      <formula>"N"</formula>
    </cfRule>
  </conditionalFormatting>
  <conditionalFormatting sqref="F412:F413">
    <cfRule type="cellIs" dxfId="184" priority="58" stopIfTrue="1" operator="equal">
      <formula>"N"</formula>
    </cfRule>
  </conditionalFormatting>
  <conditionalFormatting sqref="F250">
    <cfRule type="cellIs" dxfId="183" priority="57" stopIfTrue="1" operator="equal">
      <formula>"N"</formula>
    </cfRule>
  </conditionalFormatting>
  <conditionalFormatting sqref="F313">
    <cfRule type="cellIs" dxfId="182" priority="56" stopIfTrue="1" operator="equal">
      <formula>"N"</formula>
    </cfRule>
  </conditionalFormatting>
  <conditionalFormatting sqref="G417:H417">
    <cfRule type="cellIs" dxfId="181" priority="54" stopIfTrue="1" operator="equal">
      <formula>"N"</formula>
    </cfRule>
  </conditionalFormatting>
  <conditionalFormatting sqref="F417">
    <cfRule type="cellIs" dxfId="180" priority="55" stopIfTrue="1" operator="equal">
      <formula>"N"</formula>
    </cfRule>
  </conditionalFormatting>
  <conditionalFormatting sqref="J417">
    <cfRule type="cellIs" dxfId="179" priority="53" stopIfTrue="1" operator="equal">
      <formula>"N"</formula>
    </cfRule>
  </conditionalFormatting>
  <conditionalFormatting sqref="F79">
    <cfRule type="cellIs" dxfId="178" priority="52" stopIfTrue="1" operator="equal">
      <formula>"N"</formula>
    </cfRule>
  </conditionalFormatting>
  <conditionalFormatting sqref="F56">
    <cfRule type="cellIs" dxfId="177" priority="51" stopIfTrue="1" operator="equal">
      <formula>"N"</formula>
    </cfRule>
  </conditionalFormatting>
  <conditionalFormatting sqref="F55">
    <cfRule type="cellIs" dxfId="176" priority="50" stopIfTrue="1" operator="equal">
      <formula>"N"</formula>
    </cfRule>
  </conditionalFormatting>
  <conditionalFormatting sqref="G409:H409">
    <cfRule type="cellIs" dxfId="175" priority="48" stopIfTrue="1" operator="equal">
      <formula>"N"</formula>
    </cfRule>
  </conditionalFormatting>
  <conditionalFormatting sqref="F383:F384 F350:F353 F356:F360 F363:F364 F388:F389 F374 F403 F400 F409 F371 F376 F396 F398">
    <cfRule type="cellIs" dxfId="174" priority="49" stopIfTrue="1" operator="equal">
      <formula>"N"</formula>
    </cfRule>
  </conditionalFormatting>
  <conditionalFormatting sqref="F362">
    <cfRule type="cellIs" dxfId="173" priority="47" stopIfTrue="1" operator="equal">
      <formula>"N"</formula>
    </cfRule>
  </conditionalFormatting>
  <conditionalFormatting sqref="F387">
    <cfRule type="cellIs" dxfId="172" priority="46" stopIfTrue="1" operator="equal">
      <formula>"N"</formula>
    </cfRule>
  </conditionalFormatting>
  <conditionalFormatting sqref="F355">
    <cfRule type="cellIs" dxfId="171" priority="45" stopIfTrue="1" operator="equal">
      <formula>"N"</formula>
    </cfRule>
  </conditionalFormatting>
  <conditionalFormatting sqref="F373">
    <cfRule type="cellIs" dxfId="170" priority="44" stopIfTrue="1" operator="equal">
      <formula>"N"</formula>
    </cfRule>
  </conditionalFormatting>
  <conditionalFormatting sqref="F402">
    <cfRule type="cellIs" dxfId="169" priority="43" stopIfTrue="1" operator="equal">
      <formula>"N"</formula>
    </cfRule>
  </conditionalFormatting>
  <conditionalFormatting sqref="F399">
    <cfRule type="cellIs" dxfId="168" priority="42" stopIfTrue="1" operator="equal">
      <formula>"N"</formula>
    </cfRule>
  </conditionalFormatting>
  <conditionalFormatting sqref="F354">
    <cfRule type="cellIs" dxfId="167" priority="41" stopIfTrue="1" operator="equal">
      <formula>"N"</formula>
    </cfRule>
  </conditionalFormatting>
  <conditionalFormatting sqref="F379:F380">
    <cfRule type="cellIs" dxfId="166" priority="40" stopIfTrue="1" operator="equal">
      <formula>"N"</formula>
    </cfRule>
  </conditionalFormatting>
  <conditionalFormatting sqref="F408">
    <cfRule type="cellIs" dxfId="165" priority="39" stopIfTrue="1" operator="equal">
      <formula>"N"</formula>
    </cfRule>
  </conditionalFormatting>
  <conditionalFormatting sqref="F381">
    <cfRule type="cellIs" dxfId="164" priority="38" stopIfTrue="1" operator="equal">
      <formula>"N"</formula>
    </cfRule>
  </conditionalFormatting>
  <conditionalFormatting sqref="F361">
    <cfRule type="cellIs" dxfId="163" priority="37" stopIfTrue="1" operator="equal">
      <formula>"N"</formula>
    </cfRule>
  </conditionalFormatting>
  <conditionalFormatting sqref="F385">
    <cfRule type="cellIs" dxfId="162" priority="36" stopIfTrue="1" operator="equal">
      <formula>"N"</formula>
    </cfRule>
  </conditionalFormatting>
  <conditionalFormatting sqref="F386">
    <cfRule type="cellIs" dxfId="161" priority="35" stopIfTrue="1" operator="equal">
      <formula>"N"</formula>
    </cfRule>
  </conditionalFormatting>
  <conditionalFormatting sqref="F378">
    <cfRule type="cellIs" dxfId="160" priority="34" stopIfTrue="1" operator="equal">
      <formula>"N"</formula>
    </cfRule>
  </conditionalFormatting>
  <conditionalFormatting sqref="F377">
    <cfRule type="cellIs" dxfId="159" priority="33" stopIfTrue="1" operator="equal">
      <formula>"N"</formula>
    </cfRule>
  </conditionalFormatting>
  <conditionalFormatting sqref="F365">
    <cfRule type="cellIs" dxfId="158" priority="32" stopIfTrue="1" operator="equal">
      <formula>"N"</formula>
    </cfRule>
  </conditionalFormatting>
  <conditionalFormatting sqref="F367">
    <cfRule type="cellIs" dxfId="157" priority="30" stopIfTrue="1" operator="equal">
      <formula>"N"</formula>
    </cfRule>
  </conditionalFormatting>
  <conditionalFormatting sqref="F368">
    <cfRule type="cellIs" dxfId="156" priority="31" stopIfTrue="1" operator="equal">
      <formula>"N"</formula>
    </cfRule>
  </conditionalFormatting>
  <conditionalFormatting sqref="F366">
    <cfRule type="cellIs" dxfId="155" priority="29" stopIfTrue="1" operator="equal">
      <formula>"N"</formula>
    </cfRule>
  </conditionalFormatting>
  <conditionalFormatting sqref="F375">
    <cfRule type="cellIs" dxfId="154" priority="27" stopIfTrue="1" operator="equal">
      <formula>"N"</formula>
    </cfRule>
  </conditionalFormatting>
  <conditionalFormatting sqref="F372">
    <cfRule type="cellIs" dxfId="153" priority="28" stopIfTrue="1" operator="equal">
      <formula>"N"</formula>
    </cfRule>
  </conditionalFormatting>
  <conditionalFormatting sqref="F390">
    <cfRule type="cellIs" dxfId="152" priority="26" stopIfTrue="1" operator="equal">
      <formula>"N"</formula>
    </cfRule>
  </conditionalFormatting>
  <conditionalFormatting sqref="F394">
    <cfRule type="cellIs" dxfId="151" priority="25" stopIfTrue="1" operator="equal">
      <formula>"N"</formula>
    </cfRule>
  </conditionalFormatting>
  <conditionalFormatting sqref="F393">
    <cfRule type="cellIs" dxfId="150" priority="24" stopIfTrue="1" operator="equal">
      <formula>"N"</formula>
    </cfRule>
  </conditionalFormatting>
  <conditionalFormatting sqref="F392">
    <cfRule type="cellIs" dxfId="149" priority="23" stopIfTrue="1" operator="equal">
      <formula>"N"</formula>
    </cfRule>
  </conditionalFormatting>
  <conditionalFormatting sqref="F391">
    <cfRule type="cellIs" dxfId="148" priority="22" stopIfTrue="1" operator="equal">
      <formula>"N"</formula>
    </cfRule>
  </conditionalFormatting>
  <conditionalFormatting sqref="F369">
    <cfRule type="cellIs" dxfId="147" priority="21" stopIfTrue="1" operator="equal">
      <formula>"N"</formula>
    </cfRule>
  </conditionalFormatting>
  <conditionalFormatting sqref="F397">
    <cfRule type="cellIs" dxfId="146" priority="20" stopIfTrue="1" operator="equal">
      <formula>"N"</formula>
    </cfRule>
  </conditionalFormatting>
  <conditionalFormatting sqref="F401">
    <cfRule type="cellIs" dxfId="145" priority="19" stopIfTrue="1" operator="equal">
      <formula>"N"</formula>
    </cfRule>
  </conditionalFormatting>
  <conditionalFormatting sqref="F404">
    <cfRule type="cellIs" dxfId="144" priority="18" stopIfTrue="1" operator="equal">
      <formula>"N"</formula>
    </cfRule>
  </conditionalFormatting>
  <conditionalFormatting sqref="F407">
    <cfRule type="cellIs" dxfId="143" priority="17" stopIfTrue="1" operator="equal">
      <formula>"N"</formula>
    </cfRule>
  </conditionalFormatting>
  <conditionalFormatting sqref="F406">
    <cfRule type="cellIs" dxfId="142" priority="16" stopIfTrue="1" operator="equal">
      <formula>"N"</formula>
    </cfRule>
  </conditionalFormatting>
  <conditionalFormatting sqref="F370">
    <cfRule type="cellIs" dxfId="141" priority="15" stopIfTrue="1" operator="equal">
      <formula>"N"</formula>
    </cfRule>
  </conditionalFormatting>
  <conditionalFormatting sqref="F395">
    <cfRule type="cellIs" dxfId="140" priority="14" stopIfTrue="1" operator="equal">
      <formula>"N"</formula>
    </cfRule>
  </conditionalFormatting>
  <conditionalFormatting sqref="F405">
    <cfRule type="cellIs" dxfId="139" priority="13" stopIfTrue="1" operator="equal">
      <formula>"N"</formula>
    </cfRule>
  </conditionalFormatting>
  <conditionalFormatting sqref="F47 F35:F37 F26:F31 F43:F45 F39:F41 F49:F50 F33">
    <cfRule type="cellIs" dxfId="138" priority="12" stopIfTrue="1" operator="equal">
      <formula>"N"</formula>
    </cfRule>
  </conditionalFormatting>
  <conditionalFormatting sqref="F34">
    <cfRule type="cellIs" dxfId="137" priority="11" stopIfTrue="1" operator="equal">
      <formula>"N"</formula>
    </cfRule>
  </conditionalFormatting>
  <conditionalFormatting sqref="F46">
    <cfRule type="cellIs" dxfId="136" priority="10" stopIfTrue="1" operator="equal">
      <formula>"N"</formula>
    </cfRule>
  </conditionalFormatting>
  <conditionalFormatting sqref="F48">
    <cfRule type="cellIs" dxfId="135" priority="9" stopIfTrue="1" operator="equal">
      <formula>"N"</formula>
    </cfRule>
  </conditionalFormatting>
  <conditionalFormatting sqref="F25">
    <cfRule type="cellIs" dxfId="134" priority="8" stopIfTrue="1" operator="equal">
      <formula>"N"</formula>
    </cfRule>
  </conditionalFormatting>
  <conditionalFormatting sqref="F38">
    <cfRule type="cellIs" dxfId="133" priority="7" stopIfTrue="1" operator="equal">
      <formula>"N"</formula>
    </cfRule>
  </conditionalFormatting>
  <conditionalFormatting sqref="F42">
    <cfRule type="cellIs" dxfId="132" priority="6" stopIfTrue="1" operator="equal">
      <formula>"N"</formula>
    </cfRule>
  </conditionalFormatting>
  <conditionalFormatting sqref="G411:H411">
    <cfRule type="cellIs" dxfId="131" priority="4" stopIfTrue="1" operator="equal">
      <formula>"N"</formula>
    </cfRule>
  </conditionalFormatting>
  <conditionalFormatting sqref="F411">
    <cfRule type="cellIs" dxfId="130" priority="5" stopIfTrue="1" operator="equal">
      <formula>"N"</formula>
    </cfRule>
  </conditionalFormatting>
  <conditionalFormatting sqref="F32">
    <cfRule type="cellIs" dxfId="129" priority="3" stopIfTrue="1" operator="equal">
      <formula>"N"</formula>
    </cfRule>
  </conditionalFormatting>
  <conditionalFormatting sqref="F421:F422">
    <cfRule type="cellIs" dxfId="128" priority="2" stopIfTrue="1" operator="equal">
      <formula>"N"</formula>
    </cfRule>
  </conditionalFormatting>
  <conditionalFormatting sqref="F427:F428">
    <cfRule type="cellIs" dxfId="127" priority="1" stopIfTrue="1" operator="equal">
      <formula>"N"</formula>
    </cfRule>
  </conditionalFormatting>
  <hyperlinks>
    <hyperlink ref="I69" location="'Voetnoten MAR_BB'!A11" display="[5]"/>
    <hyperlink ref="I240" location="'Voetnoten MAR_BB'!A23" display="[10]"/>
    <hyperlink ref="I81" location="'Voetnoten MAR_BB'!A15" display="[7]"/>
    <hyperlink ref="I13" location="'Voetnoten MAR_BB'!A3" display="[1]"/>
    <hyperlink ref="I72" location="'Voetnoten MAR_BB'!A13" display="[6]"/>
    <hyperlink ref="I60" location="'Voetnoten MAR_BB'!A7" display="[3]"/>
    <hyperlink ref="I67" location="'Voetnoten MAR_BB'!A9" display="[4]"/>
    <hyperlink ref="I342" location="'Voetnoten MAR_BB'!A28" display="[12]"/>
    <hyperlink ref="I235" location="'Voetnoten MAR_BB'!A19" display="[9]"/>
    <hyperlink ref="I199" location="'Voetnoten MAR_BB'!A7" display="[3]"/>
    <hyperlink ref="I205" location="'Voetnoten MAR_BB'!A9" display="[4]"/>
    <hyperlink ref="I207" location="'Voetnoten MAR_BB'!A11" display="[5]"/>
    <hyperlink ref="I298" location="'Voetnoten MAR_BB'!A25" display="[11]"/>
    <hyperlink ref="I54" location="'Voetnoten MAR_BB'!A5" display="[2]"/>
    <hyperlink ref="I357" location="'Voetnoten MAR_BB'!A31" display="[4]"/>
    <hyperlink ref="I378" location="'Voetnoten MAR_BB'!A43" display="[14]"/>
    <hyperlink ref="I213" location="'Voetnoten MAR_BB'!A13" display="[6]"/>
    <hyperlink ref="I244" location="'Voetnoten MAR_BB'!A23" display="[10]"/>
    <hyperlink ref="I303" location="'Voetnoten MAR_BB'!A23" display="[10]"/>
    <hyperlink ref="I307" location="'Voetnoten MAR_BB'!A23" display="[10]"/>
    <hyperlink ref="I389" location="'Voetnoten MAR_BB'!A31" display="[4]"/>
    <hyperlink ref="I407" location="'Voetnoten MAR_BB'!A43" display="[14]"/>
    <hyperlink ref="I364" location="'Voetnoten MAR_BB'!A31" display="[4]"/>
    <hyperlink ref="I373" location="'Voetnoten MAR_BB'!A31" display="[4]"/>
    <hyperlink ref="I399" location="'Voetnoten MAR_BB'!A31" display="[4]"/>
    <hyperlink ref="I402" location="'Voetnoten MAR_BB'!A31" display="[4]"/>
  </hyperlinks>
  <pageMargins left="0.59055118110236227" right="0.59055118110236227" top="0.59055118110236227" bottom="0.59055118110236227" header="0.51181102362204722" footer="0.51181102362204722"/>
  <pageSetup paperSize="9" fitToHeight="42" orientation="portrait" r:id="rId1"/>
  <headerFooter alignWithMargins="0"/>
  <rowBreaks count="1" manualBreakCount="1">
    <brk id="4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46"/>
  <sheetViews>
    <sheetView showGridLines="0" workbookViewId="0">
      <selection sqref="A1:B1"/>
    </sheetView>
  </sheetViews>
  <sheetFormatPr defaultColWidth="9.109375" defaultRowHeight="13.2" x14ac:dyDescent="0.25"/>
  <cols>
    <col min="1" max="1" width="6.6640625" style="1047" customWidth="1"/>
    <col min="2" max="2" width="83.6640625" style="1048" customWidth="1"/>
    <col min="3" max="3" width="9.109375" style="1049"/>
    <col min="4" max="16384" width="9.109375" style="765"/>
  </cols>
  <sheetData>
    <row r="1" spans="1:6" s="1012" customFormat="1" ht="36" customHeight="1" x14ac:dyDescent="0.25">
      <c r="A1" s="1333" t="s">
        <v>2441</v>
      </c>
      <c r="B1" s="1333"/>
    </row>
    <row r="2" spans="1:6" s="1012" customFormat="1" ht="17.399999999999999" x14ac:dyDescent="0.25">
      <c r="A2" s="1013"/>
      <c r="B2" s="1014" t="e">
        <f>#REF!</f>
        <v>#REF!</v>
      </c>
    </row>
    <row r="3" spans="1:6" s="885" customFormat="1" ht="26.4" x14ac:dyDescent="0.25">
      <c r="A3" s="1015" t="str">
        <f>'MAR BB_MB'!I13</f>
        <v>[1]</v>
      </c>
      <c r="B3" s="1129" t="s">
        <v>2314</v>
      </c>
      <c r="C3" s="1028"/>
    </row>
    <row r="4" spans="1:6" s="1025" customFormat="1" ht="10.199999999999999" x14ac:dyDescent="0.25">
      <c r="A4" s="1022"/>
      <c r="B4" s="1023"/>
      <c r="C4" s="1024"/>
    </row>
    <row r="5" spans="1:6" s="885" customFormat="1" x14ac:dyDescent="0.25">
      <c r="A5" s="1026" t="str">
        <f>'MAR BB_MB'!I54</f>
        <v>[2]</v>
      </c>
      <c r="B5" s="1027" t="s">
        <v>2317</v>
      </c>
      <c r="C5" s="1017"/>
    </row>
    <row r="6" spans="1:6" s="1025" customFormat="1" ht="10.199999999999999" x14ac:dyDescent="0.25">
      <c r="A6" s="1022"/>
      <c r="B6" s="1023"/>
      <c r="C6" s="1024"/>
    </row>
    <row r="7" spans="1:6" s="885" customFormat="1" ht="26.4" x14ac:dyDescent="0.25">
      <c r="A7" s="1026" t="str">
        <f>'MAR BB_MB'!I60</f>
        <v>[3]</v>
      </c>
      <c r="B7" s="1027" t="s">
        <v>2287</v>
      </c>
      <c r="C7" s="1028"/>
    </row>
    <row r="8" spans="1:6" s="1025" customFormat="1" ht="10.199999999999999" x14ac:dyDescent="0.25">
      <c r="A8" s="1022"/>
      <c r="B8" s="1023"/>
      <c r="C8" s="1024"/>
    </row>
    <row r="9" spans="1:6" s="885" customFormat="1" ht="26.4" x14ac:dyDescent="0.25">
      <c r="A9" s="1026" t="str">
        <f>'MAR BB_MB'!I67</f>
        <v>[4]</v>
      </c>
      <c r="B9" s="1027" t="s">
        <v>2319</v>
      </c>
      <c r="C9" s="1017"/>
    </row>
    <row r="10" spans="1:6" s="1025" customFormat="1" ht="10.199999999999999" x14ac:dyDescent="0.25">
      <c r="A10" s="1022"/>
      <c r="B10" s="1023"/>
      <c r="C10" s="1024"/>
    </row>
    <row r="11" spans="1:6" s="885" customFormat="1" ht="39.6" x14ac:dyDescent="0.25">
      <c r="A11" s="1026" t="str">
        <f>'MAR BB_MB'!I69</f>
        <v>[5]</v>
      </c>
      <c r="B11" s="1027" t="s">
        <v>2320</v>
      </c>
      <c r="C11" s="1028"/>
    </row>
    <row r="12" spans="1:6" s="1025" customFormat="1" ht="10.199999999999999" x14ac:dyDescent="0.25">
      <c r="A12" s="1022"/>
      <c r="B12" s="1023"/>
      <c r="C12" s="1024"/>
    </row>
    <row r="13" spans="1:6" s="885" customFormat="1" ht="26.4" x14ac:dyDescent="0.25">
      <c r="A13" s="1026" t="str">
        <f>'MAR BB_MB'!I72</f>
        <v>[6]</v>
      </c>
      <c r="B13" s="1027" t="s">
        <v>2442</v>
      </c>
      <c r="C13" s="1028"/>
      <c r="D13" s="1041"/>
      <c r="E13" s="1041"/>
      <c r="F13" s="1041"/>
    </row>
    <row r="14" spans="1:6" s="1025" customFormat="1" ht="10.199999999999999" x14ac:dyDescent="0.25">
      <c r="A14" s="1022"/>
      <c r="B14" s="1023"/>
      <c r="C14" s="1024"/>
    </row>
    <row r="15" spans="1:6" s="885" customFormat="1" ht="39.6" x14ac:dyDescent="0.25">
      <c r="A15" s="1026" t="str">
        <f>'MAR BB_MB'!I81</f>
        <v>[7]</v>
      </c>
      <c r="B15" s="1037" t="s">
        <v>2323</v>
      </c>
      <c r="C15" s="1028"/>
    </row>
    <row r="16" spans="1:6" s="1025" customFormat="1" ht="10.199999999999999" x14ac:dyDescent="0.25">
      <c r="A16" s="1022"/>
      <c r="B16" s="1023"/>
      <c r="C16" s="1024"/>
    </row>
    <row r="17" spans="1:6" s="885" customFormat="1" x14ac:dyDescent="0.25">
      <c r="A17" s="1026" t="str">
        <f>'MAR BB_MB'!I235</f>
        <v>[8]</v>
      </c>
      <c r="B17" s="1030" t="s">
        <v>2443</v>
      </c>
      <c r="C17" s="1028"/>
    </row>
    <row r="18" spans="1:6" s="1025" customFormat="1" x14ac:dyDescent="0.25">
      <c r="A18" s="1130"/>
      <c r="B18" s="1021" t="s">
        <v>2277</v>
      </c>
      <c r="C18" s="1036"/>
      <c r="D18" s="885"/>
      <c r="E18" s="885"/>
      <c r="F18" s="885"/>
    </row>
    <row r="19" spans="1:6" s="885" customFormat="1" x14ac:dyDescent="0.25">
      <c r="A19" s="1018"/>
      <c r="B19" s="1021" t="s">
        <v>2278</v>
      </c>
      <c r="C19" s="1017"/>
    </row>
    <row r="20" spans="1:6" s="885" customFormat="1" x14ac:dyDescent="0.25">
      <c r="A20" s="1031"/>
      <c r="B20" s="1032"/>
      <c r="C20" s="1017"/>
      <c r="F20" s="1033"/>
    </row>
    <row r="21" spans="1:6" s="885" customFormat="1" ht="26.4" x14ac:dyDescent="0.25">
      <c r="A21" s="1026" t="str">
        <f>'MAR BB_MB'!I240</f>
        <v>[9]</v>
      </c>
      <c r="B21" s="1034" t="s">
        <v>2286</v>
      </c>
      <c r="C21" s="1017"/>
    </row>
    <row r="22" spans="1:6" s="1033" customFormat="1" ht="10.199999999999999" x14ac:dyDescent="0.25">
      <c r="A22" s="1031"/>
      <c r="B22" s="1035"/>
      <c r="C22" s="1017"/>
      <c r="D22" s="1025"/>
      <c r="E22" s="1025"/>
      <c r="F22" s="1025"/>
    </row>
    <row r="23" spans="1:6" s="885" customFormat="1" x14ac:dyDescent="0.25">
      <c r="A23" s="1026" t="str">
        <f>'MAR BB_MB'!I298</f>
        <v>[10]</v>
      </c>
      <c r="B23" s="1030" t="s">
        <v>2444</v>
      </c>
      <c r="C23" s="1028"/>
    </row>
    <row r="24" spans="1:6" s="1025" customFormat="1" x14ac:dyDescent="0.25">
      <c r="A24" s="1130"/>
      <c r="B24" s="1021" t="s">
        <v>2277</v>
      </c>
      <c r="C24" s="1036"/>
      <c r="D24" s="885"/>
      <c r="E24" s="885"/>
      <c r="F24" s="885"/>
    </row>
    <row r="25" spans="1:6" s="885" customFormat="1" x14ac:dyDescent="0.25">
      <c r="A25" s="1031"/>
      <c r="B25" s="1032"/>
      <c r="C25" s="1017"/>
      <c r="F25" s="1033"/>
    </row>
    <row r="26" spans="1:6" s="885" customFormat="1" x14ac:dyDescent="0.25">
      <c r="A26" s="1026" t="str">
        <f>'MAR BB_MB'!I342</f>
        <v>[11]</v>
      </c>
      <c r="B26" s="1030" t="s">
        <v>2445</v>
      </c>
      <c r="C26" s="1017"/>
    </row>
    <row r="27" spans="1:6" s="1033" customFormat="1" x14ac:dyDescent="0.25">
      <c r="A27" s="1018"/>
      <c r="B27" s="1021" t="s">
        <v>2259</v>
      </c>
      <c r="C27" s="1017"/>
      <c r="D27" s="1025"/>
      <c r="E27" s="1025"/>
      <c r="F27" s="1025"/>
    </row>
    <row r="28" spans="1:6" s="885" customFormat="1" x14ac:dyDescent="0.25">
      <c r="A28" s="1022"/>
      <c r="B28" s="1023"/>
      <c r="C28" s="1017"/>
    </row>
    <row r="29" spans="1:6" s="885" customFormat="1" x14ac:dyDescent="0.25">
      <c r="A29" s="1026" t="str">
        <f>'MAR BB_MB'!I357</f>
        <v>[12]</v>
      </c>
      <c r="B29" s="1027" t="s">
        <v>2446</v>
      </c>
      <c r="C29" s="1028"/>
    </row>
    <row r="30" spans="1:6" s="885" customFormat="1" x14ac:dyDescent="0.25">
      <c r="A30" s="1018"/>
      <c r="B30" s="1030" t="s">
        <v>2266</v>
      </c>
      <c r="C30" s="1017"/>
    </row>
    <row r="31" spans="1:6" s="885" customFormat="1" x14ac:dyDescent="0.25">
      <c r="A31" s="1018"/>
      <c r="B31" s="1030" t="s">
        <v>2267</v>
      </c>
      <c r="C31" s="1028"/>
    </row>
    <row r="32" spans="1:6" s="885" customFormat="1" x14ac:dyDescent="0.25">
      <c r="A32" s="1018"/>
      <c r="B32" s="1030" t="s">
        <v>2268</v>
      </c>
      <c r="C32" s="1017"/>
    </row>
    <row r="33" spans="1:6" s="885" customFormat="1" x14ac:dyDescent="0.25">
      <c r="A33" s="1018"/>
      <c r="B33" s="1030" t="s">
        <v>2269</v>
      </c>
      <c r="C33" s="1017"/>
    </row>
    <row r="34" spans="1:6" s="885" customFormat="1" x14ac:dyDescent="0.25">
      <c r="A34" s="1020"/>
      <c r="B34" s="1030" t="s">
        <v>2270</v>
      </c>
      <c r="C34" s="1017"/>
    </row>
    <row r="35" spans="1:6" s="885" customFormat="1" x14ac:dyDescent="0.25">
      <c r="A35" s="1020"/>
      <c r="B35" s="1030" t="s">
        <v>2271</v>
      </c>
      <c r="C35" s="1017"/>
    </row>
    <row r="36" spans="1:6" s="885" customFormat="1" x14ac:dyDescent="0.25">
      <c r="A36" s="1020"/>
      <c r="B36" s="1030" t="s">
        <v>2272</v>
      </c>
      <c r="C36" s="1017"/>
    </row>
    <row r="37" spans="1:6" s="885" customFormat="1" x14ac:dyDescent="0.25">
      <c r="A37" s="1020"/>
      <c r="B37" s="1030" t="s">
        <v>2273</v>
      </c>
      <c r="C37" s="1017"/>
    </row>
    <row r="38" spans="1:6" s="885" customFormat="1" x14ac:dyDescent="0.25">
      <c r="A38" s="1020"/>
      <c r="B38" s="1030" t="s">
        <v>2274</v>
      </c>
      <c r="C38" s="1017"/>
    </row>
    <row r="39" spans="1:6" s="885" customFormat="1" x14ac:dyDescent="0.25">
      <c r="A39" s="1020"/>
      <c r="B39" s="1030" t="s">
        <v>2275</v>
      </c>
      <c r="C39" s="1028"/>
    </row>
    <row r="40" spans="1:6" s="885" customFormat="1" x14ac:dyDescent="0.25">
      <c r="A40" s="1031"/>
      <c r="B40" s="1032"/>
      <c r="C40" s="1017"/>
    </row>
    <row r="41" spans="1:6" s="885" customFormat="1" ht="26.4" x14ac:dyDescent="0.25">
      <c r="A41" s="1026" t="str">
        <f>'MAR BB_MB'!I378</f>
        <v>[13]</v>
      </c>
      <c r="B41" s="1027" t="s">
        <v>2447</v>
      </c>
      <c r="C41" s="1028"/>
    </row>
    <row r="42" spans="1:6" s="1025" customFormat="1" ht="10.199999999999999" x14ac:dyDescent="0.25">
      <c r="A42" s="1131"/>
      <c r="B42" s="1132"/>
      <c r="C42" s="1024"/>
    </row>
    <row r="43" spans="1:6" s="885" customFormat="1" x14ac:dyDescent="0.25">
      <c r="A43" s="1044"/>
      <c r="B43" s="1045"/>
      <c r="C43" s="1028"/>
    </row>
    <row r="44" spans="1:6" s="1025" customFormat="1" x14ac:dyDescent="0.25">
      <c r="A44" s="1044"/>
      <c r="B44" s="1045"/>
      <c r="C44" s="1024"/>
      <c r="D44" s="885"/>
      <c r="E44" s="885"/>
      <c r="F44" s="885"/>
    </row>
    <row r="45" spans="1:6" s="1041" customFormat="1" x14ac:dyDescent="0.25">
      <c r="A45" s="1047"/>
      <c r="B45" s="1048"/>
      <c r="C45" s="1046"/>
      <c r="D45" s="765"/>
      <c r="E45" s="765"/>
      <c r="F45" s="765"/>
    </row>
    <row r="46" spans="1:6" s="1041" customFormat="1" x14ac:dyDescent="0.25">
      <c r="A46" s="1047"/>
      <c r="B46" s="1048"/>
      <c r="C46" s="1046"/>
      <c r="D46" s="765"/>
      <c r="E46" s="765"/>
      <c r="F46" s="765"/>
    </row>
  </sheetData>
  <mergeCells count="1">
    <mergeCell ref="A1:B1"/>
  </mergeCells>
  <pageMargins left="0.59055118110236227" right="0.59055118110236227" top="0.59055118110236227" bottom="0.59055118110236227" header="0.51181102362204722" footer="0.51181102362204722"/>
  <pageSetup paperSize="9" fitToHeight="4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33"/>
  <sheetViews>
    <sheetView showGridLines="0" workbookViewId="0">
      <selection sqref="A1:B1"/>
    </sheetView>
  </sheetViews>
  <sheetFormatPr defaultColWidth="9.109375" defaultRowHeight="13.2" outlineLevelRow="1" outlineLevelCol="1" x14ac:dyDescent="0.25"/>
  <cols>
    <col min="1" max="1" width="6.6640625" style="1163" customWidth="1"/>
    <col min="2" max="2" width="70.5546875" style="1138" customWidth="1"/>
    <col min="3" max="3" width="90.6640625" style="1154" hidden="1" customWidth="1" outlineLevel="1"/>
    <col min="4" max="4" width="2.6640625" style="765" customWidth="1" collapsed="1"/>
    <col min="5" max="5" width="15.6640625" style="1140" hidden="1" customWidth="1" outlineLevel="1"/>
    <col min="6" max="6" width="9.109375" style="765" collapsed="1"/>
    <col min="7" max="16384" width="9.109375" style="765"/>
  </cols>
  <sheetData>
    <row r="1" spans="1:5" s="1134" customFormat="1" ht="17.399999999999999" x14ac:dyDescent="0.3">
      <c r="A1" s="1339" t="s">
        <v>2448</v>
      </c>
      <c r="B1" s="1339"/>
      <c r="C1" s="1133"/>
      <c r="E1" s="1135"/>
    </row>
    <row r="2" spans="1:5" s="1139" customFormat="1" x14ac:dyDescent="0.25">
      <c r="A2" s="1136"/>
      <c r="B2" s="1137" t="e">
        <f>#REF!</f>
        <v>#REF!</v>
      </c>
      <c r="C2" s="1138"/>
      <c r="E2" s="1140"/>
    </row>
    <row r="3" spans="1:5" s="1146" customFormat="1" ht="14.25" customHeight="1" x14ac:dyDescent="0.25">
      <c r="A3" s="1141" t="s">
        <v>448</v>
      </c>
      <c r="B3" s="1142" t="s">
        <v>729</v>
      </c>
      <c r="C3" s="1143" t="s">
        <v>2449</v>
      </c>
      <c r="D3" s="1144"/>
      <c r="E3" s="1145" t="s">
        <v>2450</v>
      </c>
    </row>
    <row r="4" spans="1:5" ht="14.25" customHeight="1" x14ac:dyDescent="0.25">
      <c r="A4" s="1147">
        <v>100</v>
      </c>
      <c r="B4" s="1148" t="s">
        <v>2451</v>
      </c>
      <c r="C4" s="1149" t="s">
        <v>2452</v>
      </c>
      <c r="E4" s="1150">
        <v>100</v>
      </c>
    </row>
    <row r="5" spans="1:5" ht="14.25" customHeight="1" x14ac:dyDescent="0.25">
      <c r="A5" s="1151">
        <v>200</v>
      </c>
      <c r="B5" s="1152" t="s">
        <v>2453</v>
      </c>
      <c r="C5" s="1153" t="s">
        <v>2454</v>
      </c>
      <c r="E5" s="1150">
        <v>200</v>
      </c>
    </row>
    <row r="6" spans="1:5" s="1154" customFormat="1" ht="14.25" hidden="1" customHeight="1" outlineLevel="1" x14ac:dyDescent="0.25">
      <c r="A6" s="1151"/>
      <c r="B6" s="1152" t="s">
        <v>2455</v>
      </c>
      <c r="C6" s="1340" t="s">
        <v>2456</v>
      </c>
      <c r="E6" s="1150"/>
    </row>
    <row r="7" spans="1:5" ht="14.25" customHeight="1" collapsed="1" x14ac:dyDescent="0.25">
      <c r="A7" s="1151">
        <v>300</v>
      </c>
      <c r="B7" s="1155" t="s">
        <v>2457</v>
      </c>
      <c r="C7" s="1340"/>
      <c r="E7" s="1150">
        <v>300</v>
      </c>
    </row>
    <row r="8" spans="1:5" ht="14.25" customHeight="1" x14ac:dyDescent="0.25">
      <c r="A8" s="1151">
        <v>390</v>
      </c>
      <c r="B8" s="1155" t="s">
        <v>2458</v>
      </c>
      <c r="C8" s="1340"/>
      <c r="E8" s="1150">
        <v>390</v>
      </c>
    </row>
    <row r="9" spans="1:5" s="1139" customFormat="1" ht="14.25" hidden="1" customHeight="1" outlineLevel="1" x14ac:dyDescent="0.25">
      <c r="A9" s="1151">
        <v>4</v>
      </c>
      <c r="B9" s="1152" t="s">
        <v>2459</v>
      </c>
      <c r="C9" s="1153" t="s">
        <v>2460</v>
      </c>
      <c r="E9" s="1150"/>
    </row>
    <row r="10" spans="1:5" s="1139" customFormat="1" ht="14.25" customHeight="1" collapsed="1" x14ac:dyDescent="0.25">
      <c r="A10" s="1151">
        <v>400</v>
      </c>
      <c r="B10" s="1155" t="s">
        <v>2461</v>
      </c>
      <c r="C10" s="1156"/>
      <c r="E10" s="1150" t="s">
        <v>2462</v>
      </c>
    </row>
    <row r="11" spans="1:5" s="1139" customFormat="1" ht="14.25" customHeight="1" x14ac:dyDescent="0.25">
      <c r="A11" s="1151">
        <v>410</v>
      </c>
      <c r="B11" s="1155" t="s">
        <v>2463</v>
      </c>
      <c r="C11" s="1156"/>
      <c r="E11" s="1150" t="s">
        <v>2464</v>
      </c>
    </row>
    <row r="12" spans="1:5" s="1139" customFormat="1" ht="14.25" customHeight="1" x14ac:dyDescent="0.25">
      <c r="A12" s="1151">
        <v>411</v>
      </c>
      <c r="B12" s="1155" t="s">
        <v>2465</v>
      </c>
      <c r="C12" s="1156"/>
      <c r="E12" s="1150"/>
    </row>
    <row r="13" spans="1:5" s="1139" customFormat="1" ht="14.25" customHeight="1" x14ac:dyDescent="0.25">
      <c r="A13" s="1151">
        <v>420</v>
      </c>
      <c r="B13" s="1155" t="s">
        <v>2466</v>
      </c>
      <c r="C13" s="1153"/>
      <c r="E13" s="1150">
        <v>420</v>
      </c>
    </row>
    <row r="14" spans="1:5" s="1139" customFormat="1" ht="14.25" customHeight="1" x14ac:dyDescent="0.25">
      <c r="A14" s="1151">
        <v>429</v>
      </c>
      <c r="B14" s="1155" t="s">
        <v>2467</v>
      </c>
      <c r="C14" s="1153"/>
      <c r="E14" s="1150">
        <v>429</v>
      </c>
    </row>
    <row r="15" spans="1:5" s="1139" customFormat="1" ht="14.25" customHeight="1" x14ac:dyDescent="0.25">
      <c r="A15" s="1151">
        <v>430</v>
      </c>
      <c r="B15" s="1155" t="s">
        <v>2468</v>
      </c>
      <c r="C15" s="1153"/>
      <c r="E15" s="1150" t="s">
        <v>2469</v>
      </c>
    </row>
    <row r="16" spans="1:5" s="1139" customFormat="1" ht="14.25" customHeight="1" x14ac:dyDescent="0.25">
      <c r="A16" s="1151">
        <v>431</v>
      </c>
      <c r="B16" s="1155" t="s">
        <v>2470</v>
      </c>
      <c r="C16" s="1153"/>
      <c r="E16" s="1150" t="s">
        <v>2471</v>
      </c>
    </row>
    <row r="17" spans="1:5" s="1139" customFormat="1" ht="14.25" customHeight="1" x14ac:dyDescent="0.25">
      <c r="A17" s="1151">
        <v>432</v>
      </c>
      <c r="B17" s="1157" t="s">
        <v>2472</v>
      </c>
      <c r="C17" s="1153"/>
      <c r="E17" s="1150" t="s">
        <v>2473</v>
      </c>
    </row>
    <row r="18" spans="1:5" s="1139" customFormat="1" ht="14.25" customHeight="1" x14ac:dyDescent="0.25">
      <c r="A18" s="1151">
        <v>433</v>
      </c>
      <c r="B18" s="1157" t="s">
        <v>2474</v>
      </c>
      <c r="C18" s="1153"/>
      <c r="E18" s="1150" t="s">
        <v>2473</v>
      </c>
    </row>
    <row r="19" spans="1:5" s="1139" customFormat="1" ht="14.25" customHeight="1" x14ac:dyDescent="0.25">
      <c r="A19" s="1151">
        <v>440</v>
      </c>
      <c r="B19" s="1155" t="s">
        <v>2475</v>
      </c>
      <c r="C19" s="1153"/>
      <c r="E19" s="1150" t="s">
        <v>2476</v>
      </c>
    </row>
    <row r="20" spans="1:5" s="1139" customFormat="1" ht="14.25" customHeight="1" x14ac:dyDescent="0.25">
      <c r="A20" s="1151">
        <v>450</v>
      </c>
      <c r="B20" s="1155" t="s">
        <v>2477</v>
      </c>
      <c r="C20" s="1153"/>
      <c r="E20" s="1150" t="s">
        <v>2478</v>
      </c>
    </row>
    <row r="21" spans="1:5" s="1139" customFormat="1" ht="14.25" customHeight="1" collapsed="1" x14ac:dyDescent="0.25">
      <c r="A21" s="1151">
        <v>451</v>
      </c>
      <c r="B21" s="1155" t="s">
        <v>2479</v>
      </c>
      <c r="C21" s="1153"/>
      <c r="E21" s="1150" t="s">
        <v>2480</v>
      </c>
    </row>
    <row r="22" spans="1:5" s="1139" customFormat="1" ht="14.25" customHeight="1" x14ac:dyDescent="0.25">
      <c r="A22" s="1151">
        <v>459</v>
      </c>
      <c r="B22" s="1155" t="s">
        <v>2481</v>
      </c>
      <c r="C22" s="1153"/>
      <c r="E22" s="1150" t="s">
        <v>2482</v>
      </c>
    </row>
    <row r="23" spans="1:5" s="1139" customFormat="1" ht="14.25" customHeight="1" x14ac:dyDescent="0.25">
      <c r="A23" s="1151">
        <v>460</v>
      </c>
      <c r="B23" s="1152" t="s">
        <v>2483</v>
      </c>
      <c r="C23" s="1156"/>
      <c r="E23" s="1150" t="s">
        <v>2484</v>
      </c>
    </row>
    <row r="24" spans="1:5" s="1158" customFormat="1" ht="14.25" customHeight="1" x14ac:dyDescent="0.25">
      <c r="A24" s="1151">
        <v>470</v>
      </c>
      <c r="B24" s="1155" t="s">
        <v>2485</v>
      </c>
      <c r="C24" s="1153"/>
      <c r="E24" s="1150" t="s">
        <v>2486</v>
      </c>
    </row>
    <row r="25" spans="1:5" s="1139" customFormat="1" ht="14.25" customHeight="1" x14ac:dyDescent="0.25">
      <c r="A25" s="1151">
        <v>480</v>
      </c>
      <c r="B25" s="1152" t="s">
        <v>2487</v>
      </c>
      <c r="C25" s="1153"/>
      <c r="E25" s="1150" t="s">
        <v>2488</v>
      </c>
    </row>
    <row r="26" spans="1:5" s="1139" customFormat="1" ht="14.25" customHeight="1" x14ac:dyDescent="0.25">
      <c r="A26" s="1151">
        <v>490</v>
      </c>
      <c r="B26" s="1155" t="s">
        <v>938</v>
      </c>
      <c r="C26" s="1153"/>
      <c r="E26" s="1150">
        <v>490</v>
      </c>
    </row>
    <row r="27" spans="1:5" s="1139" customFormat="1" ht="14.25" customHeight="1" x14ac:dyDescent="0.25">
      <c r="A27" s="1151">
        <v>499</v>
      </c>
      <c r="B27" s="1155" t="s">
        <v>2489</v>
      </c>
      <c r="C27" s="1153"/>
      <c r="E27" s="1150" t="s">
        <v>2490</v>
      </c>
    </row>
    <row r="28" spans="1:5" ht="14.25" customHeight="1" x14ac:dyDescent="0.25">
      <c r="A28" s="1151">
        <v>500</v>
      </c>
      <c r="B28" s="1155" t="s">
        <v>2491</v>
      </c>
      <c r="C28" s="1153" t="s">
        <v>2492</v>
      </c>
      <c r="E28" s="1150">
        <v>500</v>
      </c>
    </row>
    <row r="29" spans="1:5" ht="14.25" customHeight="1" x14ac:dyDescent="0.25">
      <c r="A29" s="1151">
        <v>600</v>
      </c>
      <c r="B29" s="1155" t="s">
        <v>2493</v>
      </c>
      <c r="C29" s="1153" t="s">
        <v>2494</v>
      </c>
      <c r="E29" s="1150">
        <v>600</v>
      </c>
    </row>
    <row r="30" spans="1:5" s="1139" customFormat="1" x14ac:dyDescent="0.25">
      <c r="A30" s="1151">
        <v>700</v>
      </c>
      <c r="B30" s="1155" t="s">
        <v>2495</v>
      </c>
      <c r="C30" s="1159" t="s">
        <v>2496</v>
      </c>
      <c r="E30" s="1150">
        <v>700</v>
      </c>
    </row>
    <row r="31" spans="1:5" ht="14.25" customHeight="1" x14ac:dyDescent="0.25">
      <c r="A31" s="1151">
        <v>800</v>
      </c>
      <c r="B31" s="1155" t="s">
        <v>2497</v>
      </c>
      <c r="C31" s="1153" t="s">
        <v>2498</v>
      </c>
      <c r="E31" s="1150">
        <v>800</v>
      </c>
    </row>
    <row r="32" spans="1:5" ht="14.25" customHeight="1" x14ac:dyDescent="0.25">
      <c r="A32" s="1151">
        <v>900</v>
      </c>
      <c r="B32" s="1152" t="s">
        <v>2499</v>
      </c>
      <c r="C32" s="1153" t="s">
        <v>2500</v>
      </c>
      <c r="E32" s="1150">
        <v>900</v>
      </c>
    </row>
    <row r="33" spans="1:5" ht="14.25" customHeight="1" x14ac:dyDescent="0.25">
      <c r="A33" s="1160">
        <v>910</v>
      </c>
      <c r="B33" s="1161" t="s">
        <v>2501</v>
      </c>
      <c r="C33" s="1162" t="s">
        <v>2502</v>
      </c>
      <c r="E33" s="1150">
        <v>910</v>
      </c>
    </row>
  </sheetData>
  <mergeCells count="2">
    <mergeCell ref="A1:B1"/>
    <mergeCell ref="C6:C8"/>
  </mergeCells>
  <pageMargins left="0.59055118110236227" right="0.59055118110236227" top="0.59055118110236227" bottom="0.59055118110236227" header="0.51181102362204722" footer="0.51181102362204722"/>
  <pageSetup paperSize="9" fitToHeight="3"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197"/>
  <sheetViews>
    <sheetView showGridLines="0" workbookViewId="0">
      <selection sqref="A1:G1"/>
    </sheetView>
  </sheetViews>
  <sheetFormatPr defaultColWidth="9.109375" defaultRowHeight="13.2" x14ac:dyDescent="0.25"/>
  <cols>
    <col min="1" max="1" width="2.5546875" style="885" customWidth="1"/>
    <col min="2" max="5" width="2.6640625" style="885" customWidth="1"/>
    <col min="6" max="6" width="7.6640625" style="872" customWidth="1"/>
    <col min="7" max="7" width="65.88671875" style="949" bestFit="1" customWidth="1"/>
    <col min="8" max="8" width="3.6640625" style="949" customWidth="1"/>
    <col min="9" max="16384" width="9.109375" style="885"/>
  </cols>
  <sheetData>
    <row r="1" spans="1:8" s="1050" customFormat="1" ht="41.25" customHeight="1" x14ac:dyDescent="0.25">
      <c r="A1" s="1341" t="s">
        <v>2503</v>
      </c>
      <c r="B1" s="1341"/>
      <c r="C1" s="1341"/>
      <c r="D1" s="1341"/>
      <c r="E1" s="1341"/>
      <c r="F1" s="1341"/>
      <c r="G1" s="1341"/>
      <c r="H1" s="1164"/>
    </row>
    <row r="2" spans="1:8" s="1063" customFormat="1" ht="10.199999999999999" x14ac:dyDescent="0.2">
      <c r="A2" s="1058"/>
      <c r="B2" s="1058"/>
      <c r="C2" s="1058"/>
      <c r="D2" s="1058"/>
      <c r="E2" s="1058"/>
      <c r="F2" s="1059"/>
      <c r="G2" s="862" t="e">
        <f>#REF!</f>
        <v>#REF!</v>
      </c>
      <c r="H2" s="1060"/>
    </row>
    <row r="3" spans="1:8" s="1066" customFormat="1" ht="13.8" x14ac:dyDescent="0.25">
      <c r="A3" s="1064" t="s">
        <v>282</v>
      </c>
      <c r="B3" s="1064"/>
      <c r="C3" s="1064"/>
      <c r="D3" s="1064"/>
      <c r="E3" s="1064"/>
      <c r="F3" s="1065"/>
    </row>
    <row r="4" spans="1:8" s="1053" customFormat="1" ht="10.199999999999999" x14ac:dyDescent="0.25">
      <c r="A4" s="1051"/>
      <c r="B4" s="1051"/>
      <c r="C4" s="1051"/>
      <c r="D4" s="1051"/>
      <c r="E4" s="1051"/>
      <c r="F4" s="1052"/>
    </row>
    <row r="5" spans="1:8" s="1012" customFormat="1" x14ac:dyDescent="0.25">
      <c r="A5" s="1071" t="s">
        <v>283</v>
      </c>
      <c r="B5" s="1071"/>
      <c r="C5" s="1071"/>
      <c r="D5" s="1071"/>
      <c r="E5" s="1071"/>
      <c r="F5" s="869"/>
    </row>
    <row r="6" spans="1:8" s="949" customFormat="1" x14ac:dyDescent="0.25">
      <c r="A6" s="1071"/>
      <c r="B6" s="1071"/>
      <c r="C6" s="1071"/>
      <c r="D6" s="1071"/>
      <c r="E6" s="1071"/>
      <c r="F6" s="884" t="s">
        <v>1743</v>
      </c>
      <c r="G6" s="1083" t="s">
        <v>265</v>
      </c>
    </row>
    <row r="7" spans="1:8" s="949" customFormat="1" x14ac:dyDescent="0.25">
      <c r="A7" s="1071"/>
      <c r="B7" s="1071"/>
      <c r="C7" s="1071"/>
      <c r="D7" s="1071"/>
      <c r="E7" s="1071"/>
      <c r="F7" s="884" t="s">
        <v>1746</v>
      </c>
      <c r="G7" s="1083" t="s">
        <v>1747</v>
      </c>
    </row>
    <row r="8" spans="1:8" s="949" customFormat="1" x14ac:dyDescent="0.25">
      <c r="A8" s="1071"/>
      <c r="B8" s="1071"/>
      <c r="C8" s="1071"/>
      <c r="D8" s="1071"/>
      <c r="E8" s="1071"/>
      <c r="F8" s="884" t="s">
        <v>1748</v>
      </c>
      <c r="G8" s="1083" t="s">
        <v>1749</v>
      </c>
    </row>
    <row r="9" spans="1:8" s="949" customFormat="1" x14ac:dyDescent="0.25">
      <c r="A9" s="1071"/>
      <c r="B9" s="1071"/>
      <c r="C9" s="1071"/>
      <c r="D9" s="1071"/>
      <c r="E9" s="1071"/>
      <c r="F9" s="884" t="s">
        <v>255</v>
      </c>
      <c r="G9" s="949" t="s">
        <v>1794</v>
      </c>
    </row>
    <row r="10" spans="1:8" s="1053" customFormat="1" ht="10.199999999999999" x14ac:dyDescent="0.25">
      <c r="A10" s="1033"/>
      <c r="B10" s="1033"/>
      <c r="C10" s="1033"/>
      <c r="D10" s="1033"/>
      <c r="E10" s="1033"/>
      <c r="F10" s="1105"/>
    </row>
    <row r="11" spans="1:8" s="1076" customFormat="1" x14ac:dyDescent="0.25">
      <c r="A11" s="1106" t="s">
        <v>337</v>
      </c>
      <c r="B11" s="1106"/>
      <c r="C11" s="1106"/>
      <c r="D11" s="1106"/>
      <c r="E11" s="1106"/>
      <c r="F11" s="1107"/>
    </row>
    <row r="12" spans="1:8" s="949" customFormat="1" x14ac:dyDescent="0.25">
      <c r="A12" s="885"/>
      <c r="B12" s="885"/>
      <c r="C12" s="885"/>
      <c r="D12" s="885"/>
      <c r="E12" s="885"/>
      <c r="F12" s="884" t="s">
        <v>1808</v>
      </c>
      <c r="G12" s="1083" t="s">
        <v>1747</v>
      </c>
    </row>
    <row r="13" spans="1:8" s="949" customFormat="1" x14ac:dyDescent="0.25">
      <c r="A13" s="885"/>
      <c r="B13" s="885"/>
      <c r="C13" s="885"/>
      <c r="D13" s="885"/>
      <c r="E13" s="885"/>
      <c r="F13" s="884" t="s">
        <v>236</v>
      </c>
      <c r="G13" s="1083" t="s">
        <v>2066</v>
      </c>
    </row>
    <row r="14" spans="1:8" s="949" customFormat="1" x14ac:dyDescent="0.25">
      <c r="A14" s="885"/>
      <c r="B14" s="885"/>
      <c r="C14" s="885"/>
      <c r="D14" s="885"/>
      <c r="E14" s="885"/>
      <c r="F14" s="872" t="s">
        <v>238</v>
      </c>
      <c r="G14" s="949" t="s">
        <v>2067</v>
      </c>
    </row>
    <row r="15" spans="1:8" s="949" customFormat="1" x14ac:dyDescent="0.25">
      <c r="A15" s="885"/>
      <c r="B15" s="885"/>
      <c r="C15" s="885"/>
      <c r="D15" s="885"/>
      <c r="E15" s="885"/>
      <c r="F15" s="872">
        <v>750</v>
      </c>
      <c r="G15" s="949" t="s">
        <v>2096</v>
      </c>
    </row>
    <row r="16" spans="1:8" s="949" customFormat="1" x14ac:dyDescent="0.25">
      <c r="A16" s="885"/>
      <c r="B16" s="885"/>
      <c r="C16" s="885"/>
      <c r="D16" s="885"/>
      <c r="E16" s="885"/>
      <c r="F16" s="872" t="s">
        <v>2105</v>
      </c>
      <c r="G16" s="949" t="s">
        <v>2106</v>
      </c>
    </row>
    <row r="17" spans="1:8" s="949" customFormat="1" x14ac:dyDescent="0.25">
      <c r="A17" s="885"/>
      <c r="B17" s="885"/>
      <c r="C17" s="885"/>
      <c r="D17" s="885"/>
      <c r="E17" s="885"/>
      <c r="F17" s="872" t="s">
        <v>2110</v>
      </c>
      <c r="G17" s="1083" t="s">
        <v>2111</v>
      </c>
    </row>
    <row r="18" spans="1:8" s="949" customFormat="1" x14ac:dyDescent="0.25">
      <c r="A18" s="885"/>
      <c r="B18" s="885"/>
      <c r="C18" s="885"/>
      <c r="D18" s="885"/>
      <c r="E18" s="885"/>
      <c r="F18" s="872" t="s">
        <v>2112</v>
      </c>
      <c r="G18" s="949" t="s">
        <v>2113</v>
      </c>
    </row>
    <row r="19" spans="1:8" s="949" customFormat="1" x14ac:dyDescent="0.25">
      <c r="A19" s="1071"/>
      <c r="B19" s="1071"/>
      <c r="C19" s="1071"/>
      <c r="D19" s="1071"/>
      <c r="E19" s="1071"/>
      <c r="F19" s="884" t="s">
        <v>258</v>
      </c>
      <c r="G19" s="949" t="s">
        <v>2119</v>
      </c>
    </row>
    <row r="20" spans="1:8" s="1028" customFormat="1" ht="10.199999999999999" x14ac:dyDescent="0.25">
      <c r="A20" s="1033"/>
      <c r="B20" s="1033"/>
      <c r="C20" s="1033"/>
      <c r="D20" s="1033"/>
      <c r="E20" s="1033"/>
      <c r="F20" s="1102"/>
    </row>
    <row r="21" spans="1:8" s="1028" customFormat="1" ht="10.199999999999999" x14ac:dyDescent="0.25">
      <c r="A21" s="1033"/>
      <c r="B21" s="1033"/>
      <c r="C21" s="1033"/>
      <c r="D21" s="1033"/>
      <c r="E21" s="1033"/>
      <c r="F21" s="1102"/>
    </row>
    <row r="22" spans="1:8" s="1066" customFormat="1" ht="13.8" x14ac:dyDescent="0.25">
      <c r="A22" s="1064" t="s">
        <v>371</v>
      </c>
      <c r="B22" s="1064"/>
      <c r="C22" s="1064"/>
      <c r="D22" s="1064"/>
      <c r="E22" s="1064"/>
      <c r="F22" s="1110"/>
      <c r="G22" s="1064"/>
      <c r="H22" s="1064"/>
    </row>
    <row r="23" spans="1:8" s="1028" customFormat="1" ht="10.199999999999999" x14ac:dyDescent="0.25">
      <c r="A23" s="1033"/>
      <c r="B23" s="1033"/>
      <c r="C23" s="1033"/>
      <c r="D23" s="1033"/>
      <c r="E23" s="1033"/>
      <c r="F23" s="1102"/>
    </row>
    <row r="24" spans="1:8" s="1076" customFormat="1" x14ac:dyDescent="0.25">
      <c r="A24" s="1106" t="s">
        <v>283</v>
      </c>
      <c r="B24" s="1106"/>
      <c r="C24" s="1106"/>
      <c r="D24" s="1106"/>
      <c r="E24" s="1106"/>
      <c r="F24" s="1107"/>
      <c r="G24" s="1106"/>
      <c r="H24" s="1106"/>
    </row>
    <row r="25" spans="1:8" s="949" customFormat="1" x14ac:dyDescent="0.25">
      <c r="A25" s="885"/>
      <c r="B25" s="885"/>
      <c r="C25" s="885"/>
      <c r="D25" s="885"/>
      <c r="E25" s="885"/>
      <c r="F25" s="872">
        <v>288</v>
      </c>
      <c r="G25" s="949" t="s">
        <v>1303</v>
      </c>
    </row>
    <row r="26" spans="1:8" s="880" customFormat="1" x14ac:dyDescent="0.25">
      <c r="A26" s="1080"/>
      <c r="B26" s="1080"/>
      <c r="C26" s="1080"/>
      <c r="D26" s="1080"/>
      <c r="E26" s="1080"/>
      <c r="F26" s="1113">
        <v>664</v>
      </c>
      <c r="G26" s="1114" t="s">
        <v>1786</v>
      </c>
      <c r="H26" s="1114"/>
    </row>
    <row r="27" spans="1:8" s="1119" customFormat="1" ht="10.199999999999999" x14ac:dyDescent="0.2">
      <c r="A27" s="1063"/>
      <c r="B27" s="1063"/>
      <c r="C27" s="1063"/>
      <c r="D27" s="1063"/>
      <c r="E27" s="1063"/>
      <c r="F27" s="1115"/>
      <c r="G27" s="1116"/>
      <c r="H27" s="1116"/>
    </row>
    <row r="28" spans="1:8" s="1076" customFormat="1" x14ac:dyDescent="0.25">
      <c r="A28" s="1106" t="s">
        <v>337</v>
      </c>
      <c r="B28" s="1106"/>
      <c r="C28" s="1106"/>
      <c r="D28" s="1106"/>
      <c r="E28" s="1106"/>
      <c r="F28" s="1107"/>
      <c r="G28" s="1106"/>
      <c r="H28" s="1106"/>
    </row>
    <row r="29" spans="1:8" s="949" customFormat="1" ht="12.75" customHeight="1" x14ac:dyDescent="0.25">
      <c r="A29" s="885"/>
      <c r="B29" s="885"/>
      <c r="C29" s="885"/>
      <c r="D29" s="885"/>
      <c r="E29" s="885"/>
      <c r="F29" s="872" t="s">
        <v>1079</v>
      </c>
      <c r="G29" s="949" t="s">
        <v>1080</v>
      </c>
    </row>
    <row r="30" spans="1:8" s="949" customFormat="1" x14ac:dyDescent="0.25">
      <c r="A30" s="885"/>
      <c r="B30" s="885"/>
      <c r="C30" s="885"/>
      <c r="D30" s="885"/>
      <c r="E30" s="885"/>
      <c r="F30" s="872">
        <v>210</v>
      </c>
      <c r="G30" s="949" t="s">
        <v>2396</v>
      </c>
    </row>
    <row r="31" spans="1:8" s="949" customFormat="1" x14ac:dyDescent="0.25">
      <c r="A31" s="885"/>
      <c r="B31" s="885"/>
      <c r="C31" s="885"/>
      <c r="D31" s="885"/>
      <c r="E31" s="885"/>
      <c r="F31" s="872">
        <v>211</v>
      </c>
      <c r="G31" s="949" t="s">
        <v>1142</v>
      </c>
    </row>
    <row r="32" spans="1:8" s="949" customFormat="1" x14ac:dyDescent="0.25">
      <c r="A32" s="885"/>
      <c r="B32" s="885"/>
      <c r="C32" s="885"/>
      <c r="D32" s="885"/>
      <c r="E32" s="885"/>
      <c r="F32" s="872" t="s">
        <v>1143</v>
      </c>
      <c r="G32" s="949" t="s">
        <v>1144</v>
      </c>
    </row>
    <row r="33" spans="1:7" s="949" customFormat="1" x14ac:dyDescent="0.25">
      <c r="A33" s="885"/>
      <c r="B33" s="885"/>
      <c r="C33" s="885"/>
      <c r="D33" s="885"/>
      <c r="E33" s="885"/>
      <c r="F33" s="872">
        <v>213</v>
      </c>
      <c r="G33" s="949" t="s">
        <v>1145</v>
      </c>
    </row>
    <row r="34" spans="1:7" s="949" customFormat="1" x14ac:dyDescent="0.25">
      <c r="A34" s="885"/>
      <c r="B34" s="885"/>
      <c r="C34" s="885"/>
      <c r="D34" s="885"/>
      <c r="E34" s="885"/>
      <c r="F34" s="872" t="s">
        <v>1146</v>
      </c>
      <c r="G34" s="949" t="s">
        <v>1147</v>
      </c>
    </row>
    <row r="35" spans="1:7" s="949" customFormat="1" x14ac:dyDescent="0.25">
      <c r="A35" s="885"/>
      <c r="B35" s="885"/>
      <c r="C35" s="885"/>
      <c r="D35" s="885"/>
      <c r="E35" s="885"/>
      <c r="F35" s="872" t="s">
        <v>1152</v>
      </c>
      <c r="G35" s="949" t="s">
        <v>1153</v>
      </c>
    </row>
    <row r="36" spans="1:7" s="949" customFormat="1" x14ac:dyDescent="0.25">
      <c r="A36" s="885"/>
      <c r="B36" s="885"/>
      <c r="C36" s="885"/>
      <c r="D36" s="885"/>
      <c r="E36" s="885"/>
      <c r="F36" s="872" t="s">
        <v>1157</v>
      </c>
      <c r="G36" s="949" t="s">
        <v>1158</v>
      </c>
    </row>
    <row r="37" spans="1:7" s="949" customFormat="1" x14ac:dyDescent="0.25">
      <c r="A37" s="885"/>
      <c r="B37" s="885"/>
      <c r="C37" s="885"/>
      <c r="D37" s="885"/>
      <c r="E37" s="885"/>
      <c r="F37" s="872" t="s">
        <v>1159</v>
      </c>
      <c r="G37" s="949" t="s">
        <v>1160</v>
      </c>
    </row>
    <row r="38" spans="1:7" s="949" customFormat="1" x14ac:dyDescent="0.25">
      <c r="A38" s="885"/>
      <c r="B38" s="885"/>
      <c r="C38" s="885"/>
      <c r="D38" s="885"/>
      <c r="E38" s="885"/>
      <c r="F38" s="872" t="s">
        <v>1162</v>
      </c>
      <c r="G38" s="1083" t="s">
        <v>1163</v>
      </c>
    </row>
    <row r="39" spans="1:7" s="949" customFormat="1" x14ac:dyDescent="0.25">
      <c r="A39" s="885"/>
      <c r="B39" s="885"/>
      <c r="C39" s="885"/>
      <c r="D39" s="885"/>
      <c r="E39" s="885"/>
      <c r="F39" s="872">
        <v>224</v>
      </c>
      <c r="G39" s="949" t="s">
        <v>777</v>
      </c>
    </row>
    <row r="40" spans="1:7" s="949" customFormat="1" ht="12.75" customHeight="1" x14ac:dyDescent="0.25">
      <c r="A40" s="885"/>
      <c r="B40" s="885"/>
      <c r="C40" s="885"/>
      <c r="D40" s="885"/>
      <c r="E40" s="885"/>
      <c r="F40" s="872">
        <v>225</v>
      </c>
      <c r="G40" s="1083" t="s">
        <v>1167</v>
      </c>
    </row>
    <row r="41" spans="1:7" s="949" customFormat="1" x14ac:dyDescent="0.25">
      <c r="A41" s="885"/>
      <c r="B41" s="885"/>
      <c r="C41" s="885"/>
      <c r="D41" s="885"/>
      <c r="E41" s="885"/>
      <c r="F41" s="872" t="s">
        <v>1168</v>
      </c>
      <c r="G41" s="949" t="s">
        <v>1169</v>
      </c>
    </row>
    <row r="42" spans="1:7" s="949" customFormat="1" x14ac:dyDescent="0.25">
      <c r="A42" s="885"/>
      <c r="B42" s="885"/>
      <c r="C42" s="885"/>
      <c r="D42" s="885"/>
      <c r="E42" s="885"/>
      <c r="F42" s="884" t="s">
        <v>1170</v>
      </c>
      <c r="G42" s="1083" t="s">
        <v>2504</v>
      </c>
    </row>
    <row r="43" spans="1:7" s="949" customFormat="1" x14ac:dyDescent="0.25">
      <c r="A43" s="885"/>
      <c r="B43" s="885"/>
      <c r="C43" s="885"/>
      <c r="D43" s="885"/>
      <c r="E43" s="885"/>
      <c r="F43" s="872" t="s">
        <v>1172</v>
      </c>
      <c r="G43" s="1083" t="s">
        <v>1173</v>
      </c>
    </row>
    <row r="44" spans="1:7" s="949" customFormat="1" x14ac:dyDescent="0.25">
      <c r="A44" s="885"/>
      <c r="B44" s="885"/>
      <c r="C44" s="885"/>
      <c r="D44" s="885"/>
      <c r="E44" s="885"/>
      <c r="F44" s="872" t="s">
        <v>1175</v>
      </c>
      <c r="G44" s="949" t="s">
        <v>2505</v>
      </c>
    </row>
    <row r="45" spans="1:7" s="949" customFormat="1" x14ac:dyDescent="0.25">
      <c r="A45" s="885"/>
      <c r="B45" s="885"/>
      <c r="C45" s="885"/>
      <c r="D45" s="885"/>
      <c r="E45" s="885"/>
      <c r="F45" s="872" t="s">
        <v>1178</v>
      </c>
      <c r="G45" s="949" t="s">
        <v>2506</v>
      </c>
    </row>
    <row r="46" spans="1:7" s="949" customFormat="1" x14ac:dyDescent="0.25">
      <c r="A46" s="885"/>
      <c r="B46" s="885"/>
      <c r="C46" s="885"/>
      <c r="D46" s="885"/>
      <c r="E46" s="885"/>
      <c r="F46" s="872" t="s">
        <v>1180</v>
      </c>
      <c r="G46" s="949" t="s">
        <v>2507</v>
      </c>
    </row>
    <row r="47" spans="1:7" s="949" customFormat="1" x14ac:dyDescent="0.25">
      <c r="A47" s="885"/>
      <c r="B47" s="885"/>
      <c r="C47" s="885"/>
      <c r="D47" s="885"/>
      <c r="E47" s="885"/>
      <c r="F47" s="872" t="s">
        <v>1182</v>
      </c>
      <c r="G47" s="1083" t="s">
        <v>2508</v>
      </c>
    </row>
    <row r="48" spans="1:7" s="949" customFormat="1" ht="12.75" customHeight="1" x14ac:dyDescent="0.25">
      <c r="A48" s="885"/>
      <c r="B48" s="885"/>
      <c r="C48" s="885"/>
      <c r="D48" s="885"/>
      <c r="E48" s="885"/>
      <c r="F48" s="872" t="s">
        <v>128</v>
      </c>
      <c r="G48" s="949" t="s">
        <v>1186</v>
      </c>
    </row>
    <row r="49" spans="1:8" s="949" customFormat="1" x14ac:dyDescent="0.25">
      <c r="A49" s="885"/>
      <c r="B49" s="885"/>
      <c r="C49" s="885"/>
      <c r="D49" s="885"/>
      <c r="E49" s="885"/>
      <c r="F49" s="872" t="s">
        <v>143</v>
      </c>
      <c r="G49" s="949" t="s">
        <v>2509</v>
      </c>
    </row>
    <row r="50" spans="1:8" s="949" customFormat="1" x14ac:dyDescent="0.25">
      <c r="A50" s="885"/>
      <c r="B50" s="885"/>
      <c r="C50" s="885"/>
      <c r="D50" s="885"/>
      <c r="E50" s="885"/>
      <c r="F50" s="872" t="s">
        <v>131</v>
      </c>
      <c r="G50" s="949" t="s">
        <v>1194</v>
      </c>
    </row>
    <row r="51" spans="1:8" s="949" customFormat="1" x14ac:dyDescent="0.25">
      <c r="A51" s="885"/>
      <c r="B51" s="885"/>
      <c r="C51" s="885"/>
      <c r="D51" s="885"/>
      <c r="E51" s="885"/>
      <c r="F51" s="872" t="s">
        <v>146</v>
      </c>
      <c r="G51" s="949" t="s">
        <v>2510</v>
      </c>
    </row>
    <row r="52" spans="1:8" s="949" customFormat="1" ht="26.4" x14ac:dyDescent="0.25">
      <c r="A52" s="885"/>
      <c r="B52" s="885"/>
      <c r="C52" s="885"/>
      <c r="D52" s="885"/>
      <c r="E52" s="885"/>
      <c r="F52" s="872" t="s">
        <v>1199</v>
      </c>
      <c r="G52" s="949" t="s">
        <v>1200</v>
      </c>
    </row>
    <row r="53" spans="1:8" s="949" customFormat="1" ht="26.4" x14ac:dyDescent="0.25">
      <c r="A53" s="885"/>
      <c r="B53" s="885"/>
      <c r="C53" s="885"/>
      <c r="D53" s="885"/>
      <c r="E53" s="885"/>
      <c r="F53" s="872" t="s">
        <v>1204</v>
      </c>
      <c r="G53" s="949" t="s">
        <v>1205</v>
      </c>
    </row>
    <row r="54" spans="1:8" s="949" customFormat="1" ht="26.4" x14ac:dyDescent="0.25">
      <c r="A54" s="885"/>
      <c r="B54" s="885"/>
      <c r="C54" s="885"/>
      <c r="D54" s="885"/>
      <c r="E54" s="885"/>
      <c r="F54" s="872" t="s">
        <v>1206</v>
      </c>
      <c r="G54" s="949" t="s">
        <v>1207</v>
      </c>
    </row>
    <row r="55" spans="1:8" s="949" customFormat="1" ht="26.4" x14ac:dyDescent="0.25">
      <c r="A55" s="885"/>
      <c r="B55" s="885"/>
      <c r="C55" s="885"/>
      <c r="D55" s="885"/>
      <c r="E55" s="885"/>
      <c r="F55" s="872" t="s">
        <v>1208</v>
      </c>
      <c r="G55" s="949" t="s">
        <v>1209</v>
      </c>
    </row>
    <row r="56" spans="1:8" s="949" customFormat="1" ht="26.4" x14ac:dyDescent="0.25">
      <c r="A56" s="885"/>
      <c r="B56" s="885"/>
      <c r="C56" s="885"/>
      <c r="D56" s="885"/>
      <c r="E56" s="885"/>
      <c r="F56" s="872" t="s">
        <v>1211</v>
      </c>
      <c r="G56" s="949" t="s">
        <v>1212</v>
      </c>
    </row>
    <row r="57" spans="1:8" s="949" customFormat="1" ht="26.4" x14ac:dyDescent="0.25">
      <c r="A57" s="885"/>
      <c r="B57" s="885"/>
      <c r="C57" s="885"/>
      <c r="D57" s="885"/>
      <c r="E57" s="885"/>
      <c r="F57" s="872" t="s">
        <v>1213</v>
      </c>
      <c r="G57" s="949" t="s">
        <v>1214</v>
      </c>
    </row>
    <row r="58" spans="1:8" s="949" customFormat="1" x14ac:dyDescent="0.25">
      <c r="A58" s="885"/>
      <c r="B58" s="885"/>
      <c r="C58" s="885"/>
      <c r="D58" s="885"/>
      <c r="E58" s="885"/>
      <c r="F58" s="872" t="s">
        <v>152</v>
      </c>
      <c r="G58" s="1083" t="s">
        <v>2511</v>
      </c>
    </row>
    <row r="59" spans="1:8" s="949" customFormat="1" x14ac:dyDescent="0.25">
      <c r="A59" s="885"/>
      <c r="B59" s="885"/>
      <c r="C59" s="885"/>
      <c r="D59" s="885"/>
      <c r="E59" s="885"/>
      <c r="F59" s="872" t="s">
        <v>155</v>
      </c>
      <c r="G59" s="1083" t="s">
        <v>2512</v>
      </c>
    </row>
    <row r="60" spans="1:8" s="949" customFormat="1" x14ac:dyDescent="0.25">
      <c r="A60" s="885"/>
      <c r="B60" s="885"/>
      <c r="C60" s="885"/>
      <c r="D60" s="885"/>
      <c r="E60" s="885"/>
      <c r="F60" s="872" t="s">
        <v>1225</v>
      </c>
      <c r="G60" s="949" t="s">
        <v>1226</v>
      </c>
    </row>
    <row r="61" spans="1:8" s="949" customFormat="1" x14ac:dyDescent="0.25">
      <c r="A61" s="885"/>
      <c r="B61" s="885"/>
      <c r="C61" s="885"/>
      <c r="D61" s="885"/>
      <c r="E61" s="885"/>
      <c r="F61" s="872" t="s">
        <v>1230</v>
      </c>
      <c r="G61" s="949" t="s">
        <v>1231</v>
      </c>
    </row>
    <row r="62" spans="1:8" s="1012" customFormat="1" x14ac:dyDescent="0.25">
      <c r="A62" s="885"/>
      <c r="B62" s="885"/>
      <c r="C62" s="885"/>
      <c r="D62" s="885"/>
      <c r="E62" s="885"/>
      <c r="F62" s="872">
        <v>2800</v>
      </c>
      <c r="G62" s="885" t="s">
        <v>1235</v>
      </c>
      <c r="H62" s="949"/>
    </row>
    <row r="63" spans="1:8" s="949" customFormat="1" x14ac:dyDescent="0.25">
      <c r="A63" s="885"/>
      <c r="B63" s="885"/>
      <c r="C63" s="885"/>
      <c r="D63" s="885"/>
      <c r="E63" s="885"/>
      <c r="F63" s="872" t="s">
        <v>1241</v>
      </c>
      <c r="G63" s="949" t="s">
        <v>1242</v>
      </c>
    </row>
    <row r="64" spans="1:8" s="949" customFormat="1" ht="26.4" x14ac:dyDescent="0.25">
      <c r="A64" s="885"/>
      <c r="B64" s="885"/>
      <c r="C64" s="885"/>
      <c r="D64" s="885"/>
      <c r="E64" s="885"/>
      <c r="F64" s="872">
        <v>2810</v>
      </c>
      <c r="G64" s="949" t="s">
        <v>1250</v>
      </c>
    </row>
    <row r="65" spans="1:15" s="949" customFormat="1" ht="26.4" x14ac:dyDescent="0.25">
      <c r="A65" s="885"/>
      <c r="B65" s="885"/>
      <c r="C65" s="885"/>
      <c r="D65" s="885"/>
      <c r="E65" s="885"/>
      <c r="F65" s="872" t="s">
        <v>1256</v>
      </c>
      <c r="G65" s="949" t="s">
        <v>1257</v>
      </c>
    </row>
    <row r="66" spans="1:15" s="949" customFormat="1" x14ac:dyDescent="0.25">
      <c r="A66" s="885"/>
      <c r="B66" s="885"/>
      <c r="C66" s="885"/>
      <c r="D66" s="885"/>
      <c r="E66" s="885"/>
      <c r="F66" s="872" t="s">
        <v>1263</v>
      </c>
      <c r="G66" s="949" t="s">
        <v>1264</v>
      </c>
    </row>
    <row r="67" spans="1:15" s="1012" customFormat="1" x14ac:dyDescent="0.25">
      <c r="A67" s="885"/>
      <c r="B67" s="885"/>
      <c r="C67" s="885"/>
      <c r="D67" s="885"/>
      <c r="E67" s="885"/>
      <c r="F67" s="872" t="s">
        <v>1270</v>
      </c>
      <c r="G67" s="949" t="s">
        <v>1271</v>
      </c>
      <c r="H67" s="949"/>
    </row>
    <row r="68" spans="1:15" s="1012" customFormat="1" x14ac:dyDescent="0.25">
      <c r="A68" s="885"/>
      <c r="B68" s="885"/>
      <c r="C68" s="885"/>
      <c r="D68" s="885"/>
      <c r="E68" s="885"/>
      <c r="F68" s="872" t="s">
        <v>1280</v>
      </c>
      <c r="G68" s="949" t="s">
        <v>1281</v>
      </c>
      <c r="H68" s="949"/>
    </row>
    <row r="69" spans="1:15" s="1012" customFormat="1" x14ac:dyDescent="0.25">
      <c r="A69" s="885"/>
      <c r="B69" s="885"/>
      <c r="C69" s="885"/>
      <c r="D69" s="885"/>
      <c r="E69" s="885"/>
      <c r="F69" s="872" t="s">
        <v>1287</v>
      </c>
      <c r="G69" s="949" t="s">
        <v>1288</v>
      </c>
      <c r="H69" s="949"/>
    </row>
    <row r="70" spans="1:15" s="949" customFormat="1" x14ac:dyDescent="0.25">
      <c r="A70" s="885"/>
      <c r="B70" s="885"/>
      <c r="C70" s="885"/>
      <c r="D70" s="885"/>
      <c r="E70" s="885"/>
      <c r="F70" s="872" t="s">
        <v>1295</v>
      </c>
      <c r="G70" s="949" t="s">
        <v>1296</v>
      </c>
    </row>
    <row r="71" spans="1:15" s="949" customFormat="1" x14ac:dyDescent="0.25">
      <c r="A71" s="885"/>
      <c r="B71" s="885"/>
      <c r="C71" s="885"/>
      <c r="D71" s="885"/>
      <c r="E71" s="885"/>
      <c r="F71" s="872" t="s">
        <v>1297</v>
      </c>
      <c r="G71" s="949" t="s">
        <v>1298</v>
      </c>
    </row>
    <row r="72" spans="1:15" s="949" customFormat="1" x14ac:dyDescent="0.25">
      <c r="A72" s="885"/>
      <c r="B72" s="885"/>
      <c r="C72" s="885"/>
      <c r="D72" s="885"/>
      <c r="E72" s="885"/>
      <c r="F72" s="872">
        <v>288</v>
      </c>
      <c r="G72" s="949" t="s">
        <v>1303</v>
      </c>
    </row>
    <row r="73" spans="1:15" s="949" customFormat="1" ht="26.4" x14ac:dyDescent="0.25">
      <c r="A73" s="885"/>
      <c r="B73" s="885"/>
      <c r="C73" s="885"/>
      <c r="D73" s="885"/>
      <c r="E73" s="885"/>
      <c r="F73" s="872" t="s">
        <v>1543</v>
      </c>
      <c r="G73" s="949" t="s">
        <v>1544</v>
      </c>
    </row>
    <row r="74" spans="1:15" s="949" customFormat="1" ht="26.4" x14ac:dyDescent="0.25">
      <c r="A74" s="885"/>
      <c r="B74" s="885"/>
      <c r="C74" s="885"/>
      <c r="D74" s="885"/>
      <c r="E74" s="885"/>
      <c r="F74" s="872" t="s">
        <v>1545</v>
      </c>
      <c r="G74" s="949" t="s">
        <v>1546</v>
      </c>
    </row>
    <row r="75" spans="1:15" s="1028" customFormat="1" ht="10.199999999999999" x14ac:dyDescent="0.25">
      <c r="A75" s="1033"/>
      <c r="B75" s="1033"/>
      <c r="C75" s="1033"/>
      <c r="D75" s="1033"/>
      <c r="E75" s="1033"/>
      <c r="F75" s="1102"/>
    </row>
    <row r="76" spans="1:15" s="1119" customFormat="1" ht="10.199999999999999" x14ac:dyDescent="0.2">
      <c r="A76" s="1033"/>
      <c r="B76" s="1033"/>
      <c r="C76" s="1033"/>
      <c r="D76" s="1033"/>
      <c r="E76" s="1033"/>
      <c r="F76" s="1102"/>
      <c r="G76" s="1028"/>
      <c r="H76" s="1028"/>
    </row>
    <row r="77" spans="1:15" s="1076" customFormat="1" ht="13.8" x14ac:dyDescent="0.25">
      <c r="A77" s="1064" t="s">
        <v>400</v>
      </c>
      <c r="B77" s="1064"/>
      <c r="C77" s="1064"/>
      <c r="D77" s="1064"/>
      <c r="E77" s="1064"/>
      <c r="F77" s="1110"/>
      <c r="G77" s="1066"/>
      <c r="H77" s="1066"/>
    </row>
    <row r="78" spans="1:15" s="1119" customFormat="1" ht="10.199999999999999" x14ac:dyDescent="0.2">
      <c r="A78" s="1063"/>
      <c r="B78" s="1063"/>
      <c r="C78" s="1063"/>
      <c r="D78" s="1063"/>
      <c r="E78" s="1063"/>
      <c r="F78" s="1115"/>
      <c r="G78" s="1116"/>
      <c r="H78" s="1116"/>
    </row>
    <row r="79" spans="1:15" s="1076" customFormat="1" x14ac:dyDescent="0.25">
      <c r="B79" s="1076" t="s">
        <v>2415</v>
      </c>
      <c r="F79" s="1107"/>
      <c r="G79" s="1106"/>
      <c r="H79" s="1106"/>
      <c r="O79" s="1120"/>
    </row>
    <row r="80" spans="1:15" s="949" customFormat="1" x14ac:dyDescent="0.25">
      <c r="A80" s="885"/>
      <c r="B80" s="885"/>
      <c r="C80" s="885"/>
      <c r="D80" s="885"/>
      <c r="E80" s="885"/>
      <c r="F80" s="884" t="s">
        <v>420</v>
      </c>
      <c r="G80" s="1083" t="s">
        <v>1063</v>
      </c>
    </row>
    <row r="81" spans="1:17" s="949" customFormat="1" ht="26.4" x14ac:dyDescent="0.25">
      <c r="A81" s="885"/>
      <c r="B81" s="885"/>
      <c r="C81" s="885"/>
      <c r="D81" s="885"/>
      <c r="E81" s="885"/>
      <c r="F81" s="884" t="s">
        <v>1111</v>
      </c>
      <c r="G81" s="949" t="s">
        <v>1112</v>
      </c>
      <c r="I81" s="1165"/>
      <c r="J81" s="1075"/>
    </row>
    <row r="82" spans="1:17" s="949" customFormat="1" x14ac:dyDescent="0.25">
      <c r="A82" s="885"/>
      <c r="B82" s="885"/>
      <c r="C82" s="885"/>
      <c r="D82" s="885"/>
      <c r="E82" s="885"/>
      <c r="F82" s="884" t="s">
        <v>1113</v>
      </c>
      <c r="G82" s="949" t="s">
        <v>1114</v>
      </c>
      <c r="I82" s="1165"/>
      <c r="J82" s="1075"/>
    </row>
    <row r="83" spans="1:17" s="949" customFormat="1" x14ac:dyDescent="0.25">
      <c r="A83" s="885"/>
      <c r="B83" s="885"/>
      <c r="C83" s="885"/>
      <c r="D83" s="885"/>
      <c r="E83" s="885"/>
      <c r="F83" s="872" t="s">
        <v>1121</v>
      </c>
      <c r="G83" s="1083" t="s">
        <v>1122</v>
      </c>
    </row>
    <row r="84" spans="1:17" s="949" customFormat="1" x14ac:dyDescent="0.25">
      <c r="A84" s="885"/>
      <c r="B84" s="885"/>
      <c r="C84" s="885"/>
      <c r="D84" s="885"/>
      <c r="E84" s="885"/>
      <c r="F84" s="872" t="s">
        <v>1312</v>
      </c>
      <c r="G84" s="949" t="s">
        <v>1313</v>
      </c>
    </row>
    <row r="85" spans="1:17" s="949" customFormat="1" ht="12.75" customHeight="1" x14ac:dyDescent="0.25">
      <c r="A85" s="885"/>
      <c r="B85" s="885"/>
      <c r="C85" s="885"/>
      <c r="D85" s="885"/>
      <c r="E85" s="885"/>
      <c r="F85" s="872" t="s">
        <v>1316</v>
      </c>
      <c r="G85" s="949" t="s">
        <v>1317</v>
      </c>
    </row>
    <row r="86" spans="1:17" s="1076" customFormat="1" x14ac:dyDescent="0.25">
      <c r="A86" s="885"/>
      <c r="B86" s="885"/>
      <c r="C86" s="885"/>
      <c r="D86" s="885"/>
      <c r="E86" s="885"/>
      <c r="F86" s="872" t="s">
        <v>415</v>
      </c>
      <c r="G86" s="949" t="s">
        <v>1318</v>
      </c>
      <c r="H86" s="949"/>
    </row>
    <row r="87" spans="1:17" s="949" customFormat="1" x14ac:dyDescent="0.2">
      <c r="A87" s="885"/>
      <c r="B87" s="885"/>
      <c r="C87" s="885"/>
      <c r="D87" s="885"/>
      <c r="E87" s="885"/>
      <c r="F87" s="872" t="s">
        <v>418</v>
      </c>
      <c r="G87" s="949" t="s">
        <v>1320</v>
      </c>
      <c r="I87" s="1166"/>
      <c r="J87" s="1085"/>
    </row>
    <row r="88" spans="1:17" s="949" customFormat="1" ht="26.4" x14ac:dyDescent="0.2">
      <c r="A88" s="885"/>
      <c r="B88" s="885"/>
      <c r="C88" s="885"/>
      <c r="D88" s="885"/>
      <c r="E88" s="885"/>
      <c r="F88" s="872" t="s">
        <v>1438</v>
      </c>
      <c r="G88" s="949" t="s">
        <v>1112</v>
      </c>
      <c r="I88" s="1167"/>
      <c r="J88" s="1079"/>
      <c r="Q88" s="1120"/>
    </row>
    <row r="89" spans="1:17" s="949" customFormat="1" x14ac:dyDescent="0.2">
      <c r="A89" s="885"/>
      <c r="B89" s="885"/>
      <c r="C89" s="885"/>
      <c r="D89" s="885"/>
      <c r="E89" s="885"/>
      <c r="F89" s="872" t="s">
        <v>1439</v>
      </c>
      <c r="G89" s="949" t="s">
        <v>1114</v>
      </c>
      <c r="I89" s="1167"/>
      <c r="J89" s="1079"/>
      <c r="Q89" s="1120"/>
    </row>
    <row r="90" spans="1:17" s="949" customFormat="1" x14ac:dyDescent="0.25">
      <c r="A90" s="885"/>
      <c r="B90" s="885"/>
      <c r="C90" s="885"/>
      <c r="D90" s="885"/>
      <c r="E90" s="885"/>
      <c r="F90" s="872" t="s">
        <v>1443</v>
      </c>
      <c r="G90" s="1083" t="s">
        <v>1122</v>
      </c>
      <c r="O90" s="1120"/>
    </row>
    <row r="91" spans="1:17" s="949" customFormat="1" x14ac:dyDescent="0.25">
      <c r="A91" s="885"/>
      <c r="B91" s="885"/>
      <c r="C91" s="885"/>
      <c r="D91" s="885"/>
      <c r="E91" s="885"/>
      <c r="F91" s="872">
        <v>426</v>
      </c>
      <c r="G91" s="949" t="s">
        <v>1129</v>
      </c>
      <c r="I91" s="1167"/>
      <c r="J91" s="1100"/>
    </row>
    <row r="92" spans="1:17" s="949" customFormat="1" x14ac:dyDescent="0.25">
      <c r="A92" s="885"/>
      <c r="B92" s="885"/>
      <c r="C92" s="885"/>
      <c r="D92" s="885"/>
      <c r="E92" s="885"/>
      <c r="F92" s="872" t="s">
        <v>1447</v>
      </c>
      <c r="G92" s="949" t="s">
        <v>1130</v>
      </c>
      <c r="I92" s="1167"/>
      <c r="J92" s="1100"/>
    </row>
    <row r="94" spans="1:17" s="1076" customFormat="1" ht="21" customHeight="1" x14ac:dyDescent="0.25">
      <c r="B94" s="1076" t="s">
        <v>2425</v>
      </c>
      <c r="D94" s="1106"/>
      <c r="E94" s="1106"/>
      <c r="F94" s="1107"/>
    </row>
    <row r="95" spans="1:17" s="949" customFormat="1" x14ac:dyDescent="0.25">
      <c r="A95" s="885"/>
      <c r="B95" s="885"/>
      <c r="C95" s="885"/>
      <c r="D95" s="885"/>
      <c r="E95" s="885"/>
      <c r="F95" s="884" t="s">
        <v>438</v>
      </c>
      <c r="G95" s="1083" t="s">
        <v>2435</v>
      </c>
    </row>
    <row r="96" spans="1:17" s="949" customFormat="1" ht="26.4" x14ac:dyDescent="0.2">
      <c r="A96" s="885"/>
      <c r="B96" s="885"/>
      <c r="C96" s="885"/>
      <c r="D96" s="885"/>
      <c r="E96" s="885"/>
      <c r="F96" s="884" t="s">
        <v>607</v>
      </c>
      <c r="G96" s="1083" t="s">
        <v>2437</v>
      </c>
      <c r="I96" s="1168"/>
      <c r="J96" s="1100"/>
    </row>
    <row r="97" spans="1:10" s="949" customFormat="1" ht="26.4" x14ac:dyDescent="0.25">
      <c r="A97" s="885"/>
      <c r="B97" s="885"/>
      <c r="C97" s="885"/>
      <c r="D97" s="885"/>
      <c r="E97" s="885"/>
      <c r="F97" s="884" t="s">
        <v>1111</v>
      </c>
      <c r="G97" s="949" t="s">
        <v>1112</v>
      </c>
      <c r="I97" s="1165"/>
      <c r="J97" s="1075"/>
    </row>
    <row r="98" spans="1:10" s="949" customFormat="1" x14ac:dyDescent="0.25">
      <c r="A98" s="885"/>
      <c r="B98" s="885"/>
      <c r="C98" s="885"/>
      <c r="D98" s="885"/>
      <c r="E98" s="885"/>
      <c r="F98" s="884" t="s">
        <v>1113</v>
      </c>
      <c r="G98" s="949" t="s">
        <v>1114</v>
      </c>
      <c r="I98" s="1165"/>
      <c r="J98" s="1075"/>
    </row>
    <row r="99" spans="1:10" s="949" customFormat="1" x14ac:dyDescent="0.25">
      <c r="A99" s="885"/>
      <c r="B99" s="885"/>
      <c r="C99" s="885"/>
      <c r="D99" s="885"/>
      <c r="E99" s="885"/>
      <c r="F99" s="872" t="s">
        <v>1121</v>
      </c>
      <c r="G99" s="1083" t="s">
        <v>1122</v>
      </c>
    </row>
    <row r="100" spans="1:10" s="949" customFormat="1" x14ac:dyDescent="0.25">
      <c r="A100" s="1101"/>
      <c r="B100" s="885"/>
      <c r="C100" s="885"/>
      <c r="D100" s="885"/>
      <c r="E100" s="885"/>
      <c r="F100" s="872" t="s">
        <v>455</v>
      </c>
      <c r="G100" s="949" t="s">
        <v>1129</v>
      </c>
    </row>
    <row r="101" spans="1:10" s="949" customFormat="1" x14ac:dyDescent="0.25">
      <c r="A101" s="885"/>
      <c r="B101" s="885"/>
      <c r="C101" s="885"/>
      <c r="D101" s="885"/>
      <c r="E101" s="885"/>
      <c r="F101" s="872" t="s">
        <v>463</v>
      </c>
      <c r="G101" s="949" t="s">
        <v>1130</v>
      </c>
    </row>
    <row r="102" spans="1:10" s="949" customFormat="1" x14ac:dyDescent="0.25">
      <c r="A102" s="885"/>
      <c r="B102" s="885"/>
      <c r="C102" s="885"/>
      <c r="D102" s="885"/>
      <c r="E102" s="885"/>
      <c r="F102" s="872" t="s">
        <v>1312</v>
      </c>
      <c r="G102" s="949" t="s">
        <v>1313</v>
      </c>
    </row>
    <row r="103" spans="1:10" s="949" customFormat="1" ht="26.4" x14ac:dyDescent="0.25">
      <c r="A103" s="885"/>
      <c r="B103" s="885"/>
      <c r="C103" s="885"/>
      <c r="D103" s="885"/>
      <c r="E103" s="885"/>
      <c r="F103" s="872" t="s">
        <v>1316</v>
      </c>
      <c r="G103" s="949" t="s">
        <v>1317</v>
      </c>
    </row>
    <row r="104" spans="1:10" s="949" customFormat="1" x14ac:dyDescent="0.25">
      <c r="A104" s="885"/>
      <c r="B104" s="885"/>
      <c r="C104" s="885"/>
      <c r="D104" s="885"/>
      <c r="E104" s="885"/>
      <c r="F104" s="872" t="s">
        <v>1533</v>
      </c>
      <c r="G104" s="949" t="s">
        <v>1534</v>
      </c>
    </row>
    <row r="105" spans="1:10" s="949" customFormat="1" ht="26.4" x14ac:dyDescent="0.25">
      <c r="A105" s="885"/>
      <c r="B105" s="885"/>
      <c r="C105" s="885"/>
      <c r="D105" s="885"/>
      <c r="E105" s="885"/>
      <c r="F105" s="872" t="s">
        <v>1537</v>
      </c>
      <c r="G105" s="1083" t="s">
        <v>1538</v>
      </c>
    </row>
    <row r="106" spans="1:10" s="949" customFormat="1" x14ac:dyDescent="0.25">
      <c r="A106" s="885"/>
      <c r="B106" s="885"/>
      <c r="C106" s="885"/>
      <c r="D106" s="885"/>
      <c r="E106" s="885"/>
      <c r="F106" s="884" t="s">
        <v>434</v>
      </c>
      <c r="G106" s="1083" t="s">
        <v>1539</v>
      </c>
    </row>
    <row r="107" spans="1:10" s="1028" customFormat="1" ht="10.199999999999999" x14ac:dyDescent="0.25">
      <c r="A107" s="1033"/>
      <c r="B107" s="1033"/>
      <c r="C107" s="1033"/>
      <c r="D107" s="1033"/>
      <c r="E107" s="1033"/>
      <c r="F107" s="1102"/>
    </row>
    <row r="184" spans="1:15" s="1126" customFormat="1" x14ac:dyDescent="0.25">
      <c r="A184" s="885"/>
      <c r="B184" s="885"/>
      <c r="C184" s="885"/>
      <c r="D184" s="885"/>
      <c r="E184" s="885"/>
      <c r="F184" s="872"/>
      <c r="G184" s="1128"/>
      <c r="H184" s="1128"/>
      <c r="I184" s="885"/>
      <c r="J184" s="885"/>
      <c r="K184" s="885"/>
      <c r="L184" s="885"/>
      <c r="M184" s="885"/>
      <c r="N184" s="885"/>
      <c r="O184" s="885"/>
    </row>
    <row r="185" spans="1:15" s="1126" customFormat="1" x14ac:dyDescent="0.25">
      <c r="A185" s="885"/>
      <c r="B185" s="885"/>
      <c r="C185" s="885"/>
      <c r="D185" s="885"/>
      <c r="E185" s="885"/>
      <c r="F185" s="872"/>
      <c r="G185" s="1128"/>
      <c r="H185" s="1128"/>
      <c r="I185" s="885"/>
      <c r="J185" s="885"/>
      <c r="K185" s="885"/>
      <c r="L185" s="885"/>
      <c r="M185" s="885"/>
      <c r="N185" s="885"/>
      <c r="O185" s="885"/>
    </row>
    <row r="186" spans="1:15" s="1126" customFormat="1" x14ac:dyDescent="0.25">
      <c r="A186" s="885"/>
      <c r="B186" s="885"/>
      <c r="C186" s="885"/>
      <c r="D186" s="885"/>
      <c r="E186" s="885"/>
      <c r="F186" s="872"/>
      <c r="G186" s="1128"/>
      <c r="H186" s="1128"/>
      <c r="I186" s="885"/>
      <c r="J186" s="885"/>
      <c r="K186" s="885"/>
      <c r="L186" s="885"/>
      <c r="M186" s="885"/>
      <c r="N186" s="885"/>
      <c r="O186" s="885"/>
    </row>
    <row r="187" spans="1:15" s="1126" customFormat="1" x14ac:dyDescent="0.25">
      <c r="A187" s="885"/>
      <c r="B187" s="885"/>
      <c r="C187" s="885"/>
      <c r="D187" s="885"/>
      <c r="E187" s="885"/>
      <c r="F187" s="872"/>
      <c r="G187" s="1128"/>
      <c r="H187" s="1128"/>
      <c r="I187" s="885"/>
      <c r="J187" s="885"/>
      <c r="K187" s="885"/>
      <c r="L187" s="885"/>
      <c r="M187" s="885"/>
      <c r="N187" s="885"/>
      <c r="O187" s="885"/>
    </row>
    <row r="188" spans="1:15" s="1126" customFormat="1" x14ac:dyDescent="0.25">
      <c r="A188" s="885"/>
      <c r="B188" s="885"/>
      <c r="C188" s="885"/>
      <c r="D188" s="885"/>
      <c r="E188" s="885"/>
      <c r="F188" s="872"/>
      <c r="G188" s="1128"/>
      <c r="H188" s="1128"/>
      <c r="I188" s="885"/>
      <c r="J188" s="885"/>
      <c r="K188" s="885"/>
      <c r="L188" s="885"/>
      <c r="M188" s="885"/>
      <c r="N188" s="885"/>
      <c r="O188" s="885"/>
    </row>
    <row r="189" spans="1:15" s="1126" customFormat="1" x14ac:dyDescent="0.25">
      <c r="A189" s="885"/>
      <c r="B189" s="885"/>
      <c r="C189" s="885"/>
      <c r="D189" s="885"/>
      <c r="E189" s="885"/>
      <c r="F189" s="872"/>
      <c r="G189" s="1128"/>
      <c r="H189" s="1128"/>
      <c r="I189" s="885"/>
      <c r="J189" s="885"/>
      <c r="K189" s="885"/>
      <c r="L189" s="885"/>
      <c r="M189" s="885"/>
      <c r="N189" s="885"/>
      <c r="O189" s="885"/>
    </row>
    <row r="190" spans="1:15" s="1126" customFormat="1" x14ac:dyDescent="0.25">
      <c r="A190" s="885"/>
      <c r="B190" s="885"/>
      <c r="C190" s="885"/>
      <c r="D190" s="885"/>
      <c r="E190" s="885"/>
      <c r="F190" s="872"/>
      <c r="G190" s="1128"/>
      <c r="H190" s="1128"/>
      <c r="I190" s="885"/>
      <c r="J190" s="885"/>
      <c r="K190" s="885"/>
      <c r="L190" s="885"/>
      <c r="M190" s="885"/>
      <c r="N190" s="885"/>
      <c r="O190" s="885"/>
    </row>
    <row r="191" spans="1:15" s="1126" customFormat="1" x14ac:dyDescent="0.25">
      <c r="A191" s="885"/>
      <c r="B191" s="885"/>
      <c r="C191" s="885"/>
      <c r="D191" s="885"/>
      <c r="E191" s="885"/>
      <c r="F191" s="872"/>
      <c r="G191" s="1128"/>
      <c r="H191" s="1128"/>
      <c r="I191" s="885"/>
      <c r="J191" s="885"/>
      <c r="K191" s="885"/>
      <c r="L191" s="885"/>
      <c r="M191" s="885"/>
      <c r="N191" s="885"/>
      <c r="O191" s="885"/>
    </row>
    <row r="192" spans="1:15" s="1126" customFormat="1" x14ac:dyDescent="0.25">
      <c r="A192" s="885"/>
      <c r="B192" s="885"/>
      <c r="C192" s="885"/>
      <c r="D192" s="885"/>
      <c r="E192" s="885"/>
      <c r="F192" s="872"/>
      <c r="G192" s="1128"/>
      <c r="H192" s="1128"/>
      <c r="I192" s="885"/>
      <c r="J192" s="885"/>
      <c r="K192" s="885"/>
      <c r="L192" s="885"/>
      <c r="M192" s="885"/>
      <c r="N192" s="885"/>
      <c r="O192" s="885"/>
    </row>
    <row r="193" spans="1:15" s="1126" customFormat="1" x14ac:dyDescent="0.25">
      <c r="A193" s="885"/>
      <c r="B193" s="885"/>
      <c r="C193" s="885"/>
      <c r="D193" s="885"/>
      <c r="E193" s="885"/>
      <c r="F193" s="872"/>
      <c r="G193" s="1128"/>
      <c r="H193" s="1128"/>
      <c r="I193" s="885"/>
      <c r="J193" s="885"/>
      <c r="K193" s="885"/>
      <c r="L193" s="885"/>
      <c r="M193" s="885"/>
      <c r="N193" s="885"/>
      <c r="O193" s="885"/>
    </row>
    <row r="194" spans="1:15" s="1126" customFormat="1" x14ac:dyDescent="0.25">
      <c r="A194" s="885"/>
      <c r="B194" s="885"/>
      <c r="C194" s="885"/>
      <c r="D194" s="885"/>
      <c r="E194" s="885"/>
      <c r="F194" s="872"/>
      <c r="G194" s="1128"/>
      <c r="H194" s="1128"/>
      <c r="I194" s="885"/>
      <c r="J194" s="885"/>
      <c r="K194" s="885"/>
      <c r="L194" s="885"/>
      <c r="M194" s="885"/>
      <c r="N194" s="885"/>
      <c r="O194" s="885"/>
    </row>
    <row r="195" spans="1:15" s="1126" customFormat="1" x14ac:dyDescent="0.25">
      <c r="A195" s="885"/>
      <c r="B195" s="885"/>
      <c r="C195" s="885"/>
      <c r="D195" s="885"/>
      <c r="E195" s="885"/>
      <c r="F195" s="872"/>
      <c r="G195" s="1128"/>
      <c r="H195" s="1128"/>
      <c r="I195" s="885"/>
      <c r="J195" s="885"/>
      <c r="K195" s="885"/>
      <c r="L195" s="885"/>
      <c r="M195" s="885"/>
      <c r="N195" s="885"/>
      <c r="O195" s="885"/>
    </row>
    <row r="196" spans="1:15" s="1126" customFormat="1" x14ac:dyDescent="0.25">
      <c r="A196" s="885"/>
      <c r="B196" s="885"/>
      <c r="C196" s="885"/>
      <c r="D196" s="885"/>
      <c r="E196" s="885"/>
      <c r="F196" s="872"/>
      <c r="G196" s="1128"/>
      <c r="H196" s="1128"/>
      <c r="I196" s="885"/>
      <c r="J196" s="885"/>
      <c r="K196" s="885"/>
      <c r="L196" s="885"/>
      <c r="M196" s="885"/>
      <c r="N196" s="885"/>
      <c r="O196" s="885"/>
    </row>
    <row r="197" spans="1:15" s="1126" customFormat="1" x14ac:dyDescent="0.25">
      <c r="A197" s="885"/>
      <c r="B197" s="885"/>
      <c r="C197" s="885"/>
      <c r="D197" s="885"/>
      <c r="E197" s="885"/>
      <c r="F197" s="872"/>
      <c r="G197" s="1128"/>
      <c r="H197" s="1128"/>
      <c r="I197" s="885"/>
      <c r="J197" s="885"/>
      <c r="K197" s="885"/>
      <c r="L197" s="885"/>
      <c r="M197" s="885"/>
      <c r="N197" s="885"/>
      <c r="O197" s="885"/>
    </row>
  </sheetData>
  <mergeCells count="1">
    <mergeCell ref="A1:G1"/>
  </mergeCells>
  <conditionalFormatting sqref="A58:E58 G58:H58 G95:H95">
    <cfRule type="cellIs" dxfId="126" priority="22" stopIfTrue="1" operator="equal">
      <formula>"N"</formula>
    </cfRule>
  </conditionalFormatting>
  <conditionalFormatting sqref="F23 F103 F105:F106 F25 F108:F65213 F4:F5 F12:F21 F85:F86 F9:F10 F35:F71 F73:F76 F29:F33 F80 F95 F83 F90 F99:F101">
    <cfRule type="cellIs" dxfId="125" priority="23" stopIfTrue="1" operator="equal">
      <formula>"N"</formula>
    </cfRule>
  </conditionalFormatting>
  <conditionalFormatting sqref="F84">
    <cfRule type="cellIs" dxfId="124" priority="21" stopIfTrue="1" operator="equal">
      <formula>"N"</formula>
    </cfRule>
  </conditionalFormatting>
  <conditionalFormatting sqref="F102">
    <cfRule type="cellIs" dxfId="123" priority="20" stopIfTrue="1" operator="equal">
      <formula>"N"</formula>
    </cfRule>
  </conditionalFormatting>
  <conditionalFormatting sqref="F104">
    <cfRule type="cellIs" dxfId="122" priority="19" stopIfTrue="1" operator="equal">
      <formula>"N"</formula>
    </cfRule>
  </conditionalFormatting>
  <conditionalFormatting sqref="F34">
    <cfRule type="cellIs" dxfId="121" priority="18" stopIfTrue="1" operator="equal">
      <formula>"N"</formula>
    </cfRule>
  </conditionalFormatting>
  <conditionalFormatting sqref="F93">
    <cfRule type="cellIs" dxfId="120" priority="17" stopIfTrue="1" operator="equal">
      <formula>"N"</formula>
    </cfRule>
  </conditionalFormatting>
  <conditionalFormatting sqref="F107">
    <cfRule type="cellIs" dxfId="119" priority="16" stopIfTrue="1" operator="equal">
      <formula>"N"</formula>
    </cfRule>
  </conditionalFormatting>
  <conditionalFormatting sqref="F8">
    <cfRule type="cellIs" dxfId="118" priority="15" stopIfTrue="1" operator="equal">
      <formula>"N"</formula>
    </cfRule>
  </conditionalFormatting>
  <conditionalFormatting sqref="F7">
    <cfRule type="cellIs" dxfId="117" priority="14" stopIfTrue="1" operator="equal">
      <formula>"N"</formula>
    </cfRule>
  </conditionalFormatting>
  <conditionalFormatting sqref="F6">
    <cfRule type="cellIs" dxfId="116" priority="13" stopIfTrue="1" operator="equal">
      <formula>"N"</formula>
    </cfRule>
  </conditionalFormatting>
  <conditionalFormatting sqref="F72">
    <cfRule type="cellIs" dxfId="115" priority="12" stopIfTrue="1" operator="equal">
      <formula>"N"</formula>
    </cfRule>
  </conditionalFormatting>
  <conditionalFormatting sqref="G96:H96">
    <cfRule type="cellIs" dxfId="114" priority="10" stopIfTrue="1" operator="equal">
      <formula>"N"</formula>
    </cfRule>
  </conditionalFormatting>
  <conditionalFormatting sqref="F96">
    <cfRule type="cellIs" dxfId="113" priority="11" stopIfTrue="1" operator="equal">
      <formula>"N"</formula>
    </cfRule>
  </conditionalFormatting>
  <conditionalFormatting sqref="F81">
    <cfRule type="cellIs" dxfId="112" priority="9" stopIfTrue="1" operator="equal">
      <formula>"N"</formula>
    </cfRule>
  </conditionalFormatting>
  <conditionalFormatting sqref="F82">
    <cfRule type="cellIs" dxfId="111" priority="8" stopIfTrue="1" operator="equal">
      <formula>"N"</formula>
    </cfRule>
  </conditionalFormatting>
  <conditionalFormatting sqref="F88">
    <cfRule type="cellIs" dxfId="110" priority="7" stopIfTrue="1" operator="equal">
      <formula>"N"</formula>
    </cfRule>
  </conditionalFormatting>
  <conditionalFormatting sqref="F89">
    <cfRule type="cellIs" dxfId="109" priority="6" stopIfTrue="1" operator="equal">
      <formula>"N"</formula>
    </cfRule>
  </conditionalFormatting>
  <conditionalFormatting sqref="F91">
    <cfRule type="cellIs" dxfId="108" priority="4" stopIfTrue="1" operator="equal">
      <formula>"N"</formula>
    </cfRule>
  </conditionalFormatting>
  <conditionalFormatting sqref="F92">
    <cfRule type="cellIs" dxfId="107" priority="5" stopIfTrue="1" operator="equal">
      <formula>"N"</formula>
    </cfRule>
  </conditionalFormatting>
  <conditionalFormatting sqref="F87">
    <cfRule type="cellIs" dxfId="106" priority="3" stopIfTrue="1" operator="equal">
      <formula>"N"</formula>
    </cfRule>
  </conditionalFormatting>
  <conditionalFormatting sqref="F97">
    <cfRule type="cellIs" dxfId="105" priority="2" stopIfTrue="1" operator="equal">
      <formula>"N"</formula>
    </cfRule>
  </conditionalFormatting>
  <conditionalFormatting sqref="F98">
    <cfRule type="cellIs" dxfId="104" priority="1" stopIfTrue="1" operator="equal">
      <formula>"N"</formula>
    </cfRule>
  </conditionalFormatting>
  <pageMargins left="0.59055118110236227" right="0.59055118110236227" top="0.59055118110236227" bottom="0.59055118110236227" header="0.51181102362204722" footer="0.51181102362204722"/>
  <pageSetup paperSize="9" fitToHeight="4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C11"/>
  <sheetViews>
    <sheetView showGridLines="0" workbookViewId="0">
      <selection sqref="A1:C1"/>
    </sheetView>
  </sheetViews>
  <sheetFormatPr defaultColWidth="9.109375" defaultRowHeight="13.2" x14ac:dyDescent="0.25"/>
  <cols>
    <col min="1" max="1" width="6.6640625" style="1163" customWidth="1"/>
    <col min="2" max="2" width="62.6640625" style="1138" customWidth="1"/>
    <col min="3" max="3" width="19" style="1180" customWidth="1"/>
    <col min="4" max="16384" width="9.109375" style="765"/>
  </cols>
  <sheetData>
    <row r="1" spans="1:3" s="1134" customFormat="1" ht="17.399999999999999" x14ac:dyDescent="0.3">
      <c r="A1" s="1342" t="s">
        <v>2513</v>
      </c>
      <c r="B1" s="1342"/>
      <c r="C1" s="1342"/>
    </row>
    <row r="2" spans="1:3" x14ac:dyDescent="0.25">
      <c r="C2" s="1169" t="e">
        <f>#REF!</f>
        <v>#REF!</v>
      </c>
    </row>
    <row r="3" spans="1:3" s="1146" customFormat="1" ht="14.25" customHeight="1" x14ac:dyDescent="0.25">
      <c r="A3" s="1170" t="s">
        <v>448</v>
      </c>
      <c r="B3" s="1171" t="s">
        <v>729</v>
      </c>
      <c r="C3" s="1172"/>
    </row>
    <row r="4" spans="1:3" ht="14.25" customHeight="1" x14ac:dyDescent="0.25">
      <c r="A4" s="1147">
        <v>10</v>
      </c>
      <c r="B4" s="1173" t="s">
        <v>2514</v>
      </c>
      <c r="C4" s="1174"/>
    </row>
    <row r="5" spans="1:3" ht="14.25" customHeight="1" x14ac:dyDescent="0.25">
      <c r="A5" s="1151">
        <v>11</v>
      </c>
      <c r="B5" s="1175" t="s">
        <v>2515</v>
      </c>
      <c r="C5" s="1176"/>
    </row>
    <row r="6" spans="1:3" s="1154" customFormat="1" ht="14.25" customHeight="1" x14ac:dyDescent="0.25">
      <c r="A6" s="1151">
        <v>12</v>
      </c>
      <c r="B6" s="1175" t="s">
        <v>2516</v>
      </c>
      <c r="C6" s="1176"/>
    </row>
    <row r="7" spans="1:3" ht="14.25" customHeight="1" x14ac:dyDescent="0.25">
      <c r="A7" s="1151">
        <v>13</v>
      </c>
      <c r="B7" s="1175" t="s">
        <v>2517</v>
      </c>
      <c r="C7" s="1176"/>
    </row>
    <row r="8" spans="1:3" ht="14.25" customHeight="1" x14ac:dyDescent="0.25">
      <c r="A8" s="1151">
        <v>14</v>
      </c>
      <c r="B8" s="1175" t="s">
        <v>2518</v>
      </c>
      <c r="C8" s="1176"/>
    </row>
    <row r="9" spans="1:3" s="1139" customFormat="1" ht="14.25" customHeight="1" x14ac:dyDescent="0.25">
      <c r="A9" s="1151">
        <v>15</v>
      </c>
      <c r="B9" s="1175" t="s">
        <v>2519</v>
      </c>
      <c r="C9" s="1176"/>
    </row>
    <row r="10" spans="1:3" s="1139" customFormat="1" ht="14.25" customHeight="1" x14ac:dyDescent="0.25">
      <c r="A10" s="1151">
        <v>16</v>
      </c>
      <c r="B10" s="1175" t="s">
        <v>2520</v>
      </c>
      <c r="C10" s="1176"/>
    </row>
    <row r="11" spans="1:3" x14ac:dyDescent="0.25">
      <c r="A11" s="1177">
        <v>17</v>
      </c>
      <c r="B11" s="1178" t="s">
        <v>2521</v>
      </c>
      <c r="C11" s="1179"/>
    </row>
  </sheetData>
  <mergeCells count="1">
    <mergeCell ref="A1:C1"/>
  </mergeCells>
  <pageMargins left="0.59055118110236227" right="0.59055118110236227" top="0.59055118110236227" bottom="0.59055118110236227" header="0.51181102362204722" footer="0.51181102362204722"/>
  <pageSetup paperSize="9"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8"/>
  <sheetViews>
    <sheetView showGridLines="0" showZeros="0" zoomScale="90" zoomScaleNormal="90" workbookViewId="0">
      <pane ySplit="3" topLeftCell="A4" activePane="bottomLeft" state="frozen"/>
      <selection activeCell="B3" sqref="B3:C3"/>
      <selection pane="bottomLeft" sqref="A1:E1"/>
    </sheetView>
  </sheetViews>
  <sheetFormatPr defaultColWidth="9.109375" defaultRowHeight="13.2" x14ac:dyDescent="0.2"/>
  <cols>
    <col min="1" max="1" width="9.6640625" style="1223" customWidth="1"/>
    <col min="2" max="2" width="9.6640625" style="872" customWidth="1"/>
    <col min="3" max="3" width="80.88671875" style="949" customWidth="1"/>
    <col min="4" max="5" width="11.88671875" style="1222" customWidth="1"/>
    <col min="6" max="16384" width="9.109375" style="885"/>
  </cols>
  <sheetData>
    <row r="1" spans="1:10" s="891" customFormat="1" ht="54.75" customHeight="1" x14ac:dyDescent="0.25">
      <c r="A1" s="1343" t="s">
        <v>2522</v>
      </c>
      <c r="B1" s="1343"/>
      <c r="C1" s="1343"/>
      <c r="D1" s="1343"/>
      <c r="E1" s="1343"/>
      <c r="F1" s="1181"/>
      <c r="G1" s="1181"/>
      <c r="H1" s="1181"/>
      <c r="I1" s="1181"/>
      <c r="J1" s="1181"/>
    </row>
    <row r="2" spans="1:10" s="1050" customFormat="1" ht="17.399999999999999" x14ac:dyDescent="0.25">
      <c r="A2" s="1182"/>
      <c r="B2" s="1183"/>
      <c r="C2" s="1184"/>
      <c r="D2" s="1185"/>
      <c r="E2" s="1186" t="e">
        <f>#REF!</f>
        <v>#REF!</v>
      </c>
    </row>
    <row r="3" spans="1:10" s="1077" customFormat="1" ht="26.4" x14ac:dyDescent="0.25">
      <c r="A3" s="1187" t="s">
        <v>2523</v>
      </c>
      <c r="B3" s="1188" t="s">
        <v>2524</v>
      </c>
      <c r="C3" s="1189" t="s">
        <v>729</v>
      </c>
      <c r="D3" s="1190" t="s">
        <v>1057</v>
      </c>
      <c r="E3" s="1191" t="s">
        <v>1058</v>
      </c>
    </row>
    <row r="4" spans="1:10" s="1076" customFormat="1" x14ac:dyDescent="0.25">
      <c r="A4" s="1192"/>
      <c r="B4" s="1193"/>
      <c r="C4" s="1194"/>
      <c r="D4" s="1195"/>
      <c r="E4" s="1196"/>
    </row>
    <row r="5" spans="1:10" s="949" customFormat="1" x14ac:dyDescent="0.25">
      <c r="A5" s="1197">
        <v>15</v>
      </c>
      <c r="B5" s="1198"/>
      <c r="C5" s="1199"/>
      <c r="D5" s="1200"/>
      <c r="E5" s="1201"/>
    </row>
    <row r="6" spans="1:10" s="949" customFormat="1" x14ac:dyDescent="0.25">
      <c r="A6" s="1202"/>
      <c r="B6" s="1198" t="s">
        <v>1079</v>
      </c>
      <c r="C6" s="1199" t="s">
        <v>1080</v>
      </c>
      <c r="D6" s="1200" t="s">
        <v>1060</v>
      </c>
      <c r="E6" s="1203" t="s">
        <v>1083</v>
      </c>
    </row>
    <row r="7" spans="1:10" s="949" customFormat="1" x14ac:dyDescent="0.25">
      <c r="A7" s="1202"/>
      <c r="B7" s="1198" t="s">
        <v>1084</v>
      </c>
      <c r="C7" s="1199" t="s">
        <v>1085</v>
      </c>
      <c r="D7" s="1200" t="s">
        <v>1060</v>
      </c>
      <c r="E7" s="1201" t="s">
        <v>1060</v>
      </c>
    </row>
    <row r="8" spans="1:10" s="949" customFormat="1" x14ac:dyDescent="0.25">
      <c r="A8" s="1202"/>
      <c r="B8" s="1198" t="s">
        <v>1086</v>
      </c>
      <c r="C8" s="1199" t="s">
        <v>1087</v>
      </c>
      <c r="D8" s="1200" t="s">
        <v>1060</v>
      </c>
      <c r="E8" s="1201" t="s">
        <v>1060</v>
      </c>
    </row>
    <row r="9" spans="1:10" s="949" customFormat="1" ht="26.4" x14ac:dyDescent="0.25">
      <c r="A9" s="1202"/>
      <c r="B9" s="1198" t="s">
        <v>607</v>
      </c>
      <c r="C9" s="1199" t="s">
        <v>1088</v>
      </c>
      <c r="D9" s="1200" t="s">
        <v>1060</v>
      </c>
      <c r="E9" s="1203" t="s">
        <v>1089</v>
      </c>
    </row>
    <row r="10" spans="1:10" s="949" customFormat="1" x14ac:dyDescent="0.25">
      <c r="A10" s="1202"/>
      <c r="B10" s="1198" t="s">
        <v>1090</v>
      </c>
      <c r="C10" s="1199" t="s">
        <v>2525</v>
      </c>
      <c r="D10" s="1200" t="s">
        <v>1060</v>
      </c>
      <c r="E10" s="1201" t="s">
        <v>1060</v>
      </c>
    </row>
    <row r="11" spans="1:10" s="949" customFormat="1" x14ac:dyDescent="0.25">
      <c r="A11" s="1202"/>
      <c r="B11" s="1198"/>
      <c r="C11" s="1199"/>
      <c r="D11" s="1200"/>
      <c r="E11" s="1201"/>
    </row>
    <row r="12" spans="1:10" s="949" customFormat="1" x14ac:dyDescent="0.25">
      <c r="A12" s="1197">
        <v>172</v>
      </c>
      <c r="B12" s="1198"/>
      <c r="C12" s="1199"/>
      <c r="D12" s="1204"/>
      <c r="E12" s="1205"/>
    </row>
    <row r="13" spans="1:10" s="949" customFormat="1" x14ac:dyDescent="0.25">
      <c r="A13" s="1197"/>
      <c r="B13" s="1198" t="s">
        <v>1111</v>
      </c>
      <c r="C13" s="1199" t="s">
        <v>1112</v>
      </c>
      <c r="D13" s="1206" t="s">
        <v>1107</v>
      </c>
      <c r="E13" s="1203" t="s">
        <v>1108</v>
      </c>
    </row>
    <row r="14" spans="1:10" s="949" customFormat="1" x14ac:dyDescent="0.25">
      <c r="A14" s="1197"/>
      <c r="B14" s="1198" t="s">
        <v>1113</v>
      </c>
      <c r="C14" s="1199" t="s">
        <v>1114</v>
      </c>
      <c r="D14" s="1206" t="s">
        <v>1107</v>
      </c>
      <c r="E14" s="1203" t="s">
        <v>1108</v>
      </c>
    </row>
    <row r="15" spans="1:10" s="949" customFormat="1" x14ac:dyDescent="0.25">
      <c r="A15" s="1197"/>
      <c r="B15" s="1198"/>
      <c r="C15" s="1199"/>
      <c r="D15" s="1204"/>
      <c r="E15" s="1205"/>
    </row>
    <row r="16" spans="1:10" s="949" customFormat="1" x14ac:dyDescent="0.25">
      <c r="A16" s="1197" t="s">
        <v>1131</v>
      </c>
      <c r="B16" s="1198"/>
      <c r="C16" s="1199"/>
      <c r="D16" s="1204"/>
      <c r="E16" s="1205"/>
    </row>
    <row r="17" spans="1:5" s="949" customFormat="1" x14ac:dyDescent="0.25">
      <c r="A17" s="1197"/>
      <c r="B17" s="1198" t="s">
        <v>2526</v>
      </c>
      <c r="C17" s="1199" t="s">
        <v>1132</v>
      </c>
      <c r="D17" s="1200" t="s">
        <v>1060</v>
      </c>
      <c r="E17" s="1203" t="s">
        <v>2527</v>
      </c>
    </row>
    <row r="18" spans="1:5" s="949" customFormat="1" x14ac:dyDescent="0.25">
      <c r="A18" s="1197"/>
      <c r="B18" s="1198" t="s">
        <v>2528</v>
      </c>
      <c r="C18" s="1199" t="s">
        <v>1133</v>
      </c>
      <c r="D18" s="1200" t="s">
        <v>1060</v>
      </c>
      <c r="E18" s="1203" t="s">
        <v>2527</v>
      </c>
    </row>
    <row r="19" spans="1:5" s="949" customFormat="1" x14ac:dyDescent="0.25">
      <c r="A19" s="1197"/>
      <c r="B19" s="1198"/>
      <c r="C19" s="1199"/>
      <c r="D19" s="1204"/>
      <c r="E19" s="1205"/>
    </row>
    <row r="20" spans="1:5" s="949" customFormat="1" x14ac:dyDescent="0.25">
      <c r="A20" s="1197">
        <v>220</v>
      </c>
      <c r="B20" s="1198"/>
      <c r="C20" s="1199"/>
      <c r="D20" s="1204"/>
      <c r="E20" s="1205"/>
    </row>
    <row r="21" spans="1:5" s="949" customFormat="1" x14ac:dyDescent="0.25">
      <c r="A21" s="1197"/>
      <c r="B21" s="1198" t="s">
        <v>2529</v>
      </c>
      <c r="C21" s="1199" t="s">
        <v>1153</v>
      </c>
      <c r="D21" s="1206" t="s">
        <v>1155</v>
      </c>
      <c r="E21" s="1203" t="s">
        <v>1156</v>
      </c>
    </row>
    <row r="22" spans="1:5" s="949" customFormat="1" x14ac:dyDescent="0.25">
      <c r="A22" s="1197"/>
      <c r="B22" s="1198" t="s">
        <v>2530</v>
      </c>
      <c r="C22" s="1199" t="s">
        <v>1176</v>
      </c>
      <c r="D22" s="1206" t="s">
        <v>1155</v>
      </c>
      <c r="E22" s="1203" t="s">
        <v>1156</v>
      </c>
    </row>
    <row r="23" spans="1:5" s="949" customFormat="1" x14ac:dyDescent="0.25">
      <c r="A23" s="1197"/>
      <c r="B23" s="1198"/>
      <c r="C23" s="1199"/>
      <c r="D23" s="1206"/>
      <c r="E23" s="1203"/>
    </row>
    <row r="24" spans="1:5" s="949" customFormat="1" x14ac:dyDescent="0.25">
      <c r="A24" s="1197">
        <v>221</v>
      </c>
      <c r="B24" s="1198"/>
      <c r="C24" s="1199"/>
      <c r="D24" s="1204"/>
      <c r="E24" s="1205"/>
    </row>
    <row r="25" spans="1:5" s="949" customFormat="1" x14ac:dyDescent="0.25">
      <c r="A25" s="1197"/>
      <c r="B25" s="1198" t="s">
        <v>2531</v>
      </c>
      <c r="C25" s="1199" t="s">
        <v>1158</v>
      </c>
      <c r="D25" s="1206" t="s">
        <v>1155</v>
      </c>
      <c r="E25" s="1203" t="s">
        <v>1156</v>
      </c>
    </row>
    <row r="26" spans="1:5" s="949" customFormat="1" x14ac:dyDescent="0.25">
      <c r="A26" s="1197"/>
      <c r="B26" s="1198" t="s">
        <v>2532</v>
      </c>
      <c r="C26" s="1199" t="s">
        <v>1226</v>
      </c>
      <c r="D26" s="1206" t="s">
        <v>1228</v>
      </c>
      <c r="E26" s="1203" t="s">
        <v>1229</v>
      </c>
    </row>
    <row r="27" spans="1:5" s="949" customFormat="1" x14ac:dyDescent="0.25">
      <c r="A27" s="1197"/>
      <c r="B27" s="1198" t="s">
        <v>2533</v>
      </c>
      <c r="C27" s="1199" t="s">
        <v>1179</v>
      </c>
      <c r="D27" s="1206" t="s">
        <v>1155</v>
      </c>
      <c r="E27" s="1203" t="s">
        <v>1156</v>
      </c>
    </row>
    <row r="28" spans="1:5" s="949" customFormat="1" x14ac:dyDescent="0.25">
      <c r="A28" s="1197"/>
      <c r="B28" s="1198"/>
      <c r="C28" s="1199"/>
      <c r="D28" s="1206"/>
      <c r="E28" s="1203"/>
    </row>
    <row r="29" spans="1:5" s="949" customFormat="1" x14ac:dyDescent="0.25">
      <c r="A29" s="1197">
        <v>222</v>
      </c>
      <c r="B29" s="1198"/>
      <c r="C29" s="1199"/>
      <c r="D29" s="1204"/>
      <c r="E29" s="1205"/>
    </row>
    <row r="30" spans="1:5" s="949" customFormat="1" x14ac:dyDescent="0.25">
      <c r="A30" s="1197"/>
      <c r="B30" s="1198" t="s">
        <v>2534</v>
      </c>
      <c r="C30" s="1199" t="s">
        <v>1160</v>
      </c>
      <c r="D30" s="1206" t="s">
        <v>1155</v>
      </c>
      <c r="E30" s="1203" t="s">
        <v>1156</v>
      </c>
    </row>
    <row r="31" spans="1:5" s="949" customFormat="1" x14ac:dyDescent="0.25">
      <c r="A31" s="1197"/>
      <c r="B31" s="1198" t="s">
        <v>2535</v>
      </c>
      <c r="C31" s="1199" t="s">
        <v>777</v>
      </c>
      <c r="D31" s="1206" t="s">
        <v>1165</v>
      </c>
      <c r="E31" s="1203" t="s">
        <v>1166</v>
      </c>
    </row>
    <row r="32" spans="1:5" s="949" customFormat="1" x14ac:dyDescent="0.25">
      <c r="A32" s="1197"/>
      <c r="B32" s="1198" t="s">
        <v>2536</v>
      </c>
      <c r="C32" s="1199" t="s">
        <v>1167</v>
      </c>
      <c r="D32" s="1206" t="s">
        <v>1165</v>
      </c>
      <c r="E32" s="1203" t="s">
        <v>1166</v>
      </c>
    </row>
    <row r="33" spans="1:5" s="949" customFormat="1" x14ac:dyDescent="0.25">
      <c r="A33" s="1197"/>
      <c r="B33" s="1198" t="s">
        <v>2537</v>
      </c>
      <c r="C33" s="1199" t="s">
        <v>1169</v>
      </c>
      <c r="D33" s="1206" t="s">
        <v>1165</v>
      </c>
      <c r="E33" s="1203" t="s">
        <v>1166</v>
      </c>
    </row>
    <row r="34" spans="1:5" s="949" customFormat="1" x14ac:dyDescent="0.25">
      <c r="A34" s="1197"/>
      <c r="B34" s="1198" t="s">
        <v>2538</v>
      </c>
      <c r="C34" s="1199" t="s">
        <v>1171</v>
      </c>
      <c r="D34" s="1206" t="s">
        <v>1165</v>
      </c>
      <c r="E34" s="1203" t="s">
        <v>1166</v>
      </c>
    </row>
    <row r="35" spans="1:5" s="949" customFormat="1" x14ac:dyDescent="0.25">
      <c r="A35" s="1197"/>
      <c r="B35" s="1198" t="s">
        <v>2539</v>
      </c>
      <c r="C35" s="1199" t="s">
        <v>2540</v>
      </c>
      <c r="D35" s="1206" t="s">
        <v>1228</v>
      </c>
      <c r="E35" s="1203" t="s">
        <v>1229</v>
      </c>
    </row>
    <row r="36" spans="1:5" s="949" customFormat="1" x14ac:dyDescent="0.25">
      <c r="A36" s="1197"/>
      <c r="B36" s="1198" t="s">
        <v>2541</v>
      </c>
      <c r="C36" s="1199" t="s">
        <v>1173</v>
      </c>
      <c r="D36" s="1206" t="s">
        <v>1165</v>
      </c>
      <c r="E36" s="1203" t="s">
        <v>1166</v>
      </c>
    </row>
    <row r="37" spans="1:5" s="949" customFormat="1" x14ac:dyDescent="0.25">
      <c r="A37" s="1197"/>
      <c r="B37" s="1198" t="s">
        <v>2542</v>
      </c>
      <c r="C37" s="1199" t="s">
        <v>1181</v>
      </c>
      <c r="D37" s="1206" t="s">
        <v>1155</v>
      </c>
      <c r="E37" s="1203" t="s">
        <v>1156</v>
      </c>
    </row>
    <row r="38" spans="1:5" s="949" customFormat="1" x14ac:dyDescent="0.25">
      <c r="A38" s="1197"/>
      <c r="B38" s="1198"/>
      <c r="C38" s="1199"/>
      <c r="D38" s="1206"/>
      <c r="E38" s="1203"/>
    </row>
    <row r="39" spans="1:5" s="949" customFormat="1" x14ac:dyDescent="0.25">
      <c r="A39" s="1197">
        <v>223</v>
      </c>
      <c r="B39" s="1198"/>
      <c r="C39" s="1199"/>
      <c r="D39" s="1204"/>
      <c r="E39" s="1205"/>
    </row>
    <row r="40" spans="1:5" s="949" customFormat="1" x14ac:dyDescent="0.25">
      <c r="A40" s="1197"/>
      <c r="B40" s="1198" t="s">
        <v>2543</v>
      </c>
      <c r="C40" s="1199" t="s">
        <v>2544</v>
      </c>
      <c r="D40" s="1206" t="s">
        <v>1165</v>
      </c>
      <c r="E40" s="1203" t="s">
        <v>1166</v>
      </c>
    </row>
    <row r="41" spans="1:5" s="949" customFormat="1" x14ac:dyDescent="0.25">
      <c r="A41" s="1197"/>
      <c r="B41" s="1198" t="s">
        <v>2545</v>
      </c>
      <c r="C41" s="1199" t="s">
        <v>2546</v>
      </c>
      <c r="D41" s="1206" t="s">
        <v>1228</v>
      </c>
      <c r="E41" s="1203" t="s">
        <v>1229</v>
      </c>
    </row>
    <row r="42" spans="1:5" s="949" customFormat="1" x14ac:dyDescent="0.25">
      <c r="A42" s="1197"/>
      <c r="B42" s="1198" t="s">
        <v>2547</v>
      </c>
      <c r="C42" s="1199" t="s">
        <v>2548</v>
      </c>
      <c r="D42" s="1206" t="s">
        <v>1165</v>
      </c>
      <c r="E42" s="1203" t="s">
        <v>1166</v>
      </c>
    </row>
    <row r="43" spans="1:5" s="949" customFormat="1" x14ac:dyDescent="0.25">
      <c r="A43" s="1197"/>
      <c r="B43" s="1198"/>
      <c r="C43" s="1199"/>
      <c r="D43" s="1206"/>
      <c r="E43" s="1203"/>
    </row>
    <row r="44" spans="1:5" s="949" customFormat="1" x14ac:dyDescent="0.25">
      <c r="A44" s="1197">
        <v>23</v>
      </c>
      <c r="B44" s="1198"/>
      <c r="C44" s="1199"/>
      <c r="D44" s="1204"/>
      <c r="E44" s="1205"/>
    </row>
    <row r="45" spans="1:5" s="949" customFormat="1" x14ac:dyDescent="0.25">
      <c r="A45" s="1202"/>
      <c r="B45" s="1198" t="s">
        <v>2549</v>
      </c>
      <c r="C45" s="1199" t="s">
        <v>1186</v>
      </c>
      <c r="D45" s="1206" t="s">
        <v>1188</v>
      </c>
      <c r="E45" s="1203" t="s">
        <v>1189</v>
      </c>
    </row>
    <row r="46" spans="1:5" s="949" customFormat="1" x14ac:dyDescent="0.25">
      <c r="A46" s="1202"/>
      <c r="B46" s="1198" t="s">
        <v>2550</v>
      </c>
      <c r="C46" s="1199" t="s">
        <v>2551</v>
      </c>
      <c r="D46" s="1206" t="s">
        <v>1228</v>
      </c>
      <c r="E46" s="1203" t="s">
        <v>1229</v>
      </c>
    </row>
    <row r="47" spans="1:5" s="949" customFormat="1" x14ac:dyDescent="0.25">
      <c r="A47" s="1202"/>
      <c r="B47" s="1198" t="s">
        <v>2552</v>
      </c>
      <c r="C47" s="1199" t="s">
        <v>1190</v>
      </c>
      <c r="D47" s="1206" t="s">
        <v>1188</v>
      </c>
      <c r="E47" s="1203" t="s">
        <v>1189</v>
      </c>
    </row>
    <row r="48" spans="1:5" s="949" customFormat="1" x14ac:dyDescent="0.25">
      <c r="A48" s="1197"/>
      <c r="B48" s="1198"/>
      <c r="C48" s="1199"/>
      <c r="D48" s="1206"/>
      <c r="E48" s="1203"/>
    </row>
    <row r="49" spans="1:5" s="949" customFormat="1" x14ac:dyDescent="0.25">
      <c r="A49" s="1197">
        <v>24</v>
      </c>
      <c r="B49" s="1198"/>
      <c r="C49" s="1199"/>
      <c r="D49" s="1204"/>
      <c r="E49" s="1205"/>
    </row>
    <row r="50" spans="1:5" s="949" customFormat="1" x14ac:dyDescent="0.25">
      <c r="A50" s="1197"/>
      <c r="B50" s="1198" t="s">
        <v>2553</v>
      </c>
      <c r="C50" s="1199" t="s">
        <v>1194</v>
      </c>
      <c r="D50" s="1206" t="s">
        <v>1188</v>
      </c>
      <c r="E50" s="1203" t="s">
        <v>1189</v>
      </c>
    </row>
    <row r="51" spans="1:5" s="949" customFormat="1" x14ac:dyDescent="0.25">
      <c r="A51" s="1197"/>
      <c r="B51" s="1198" t="s">
        <v>2554</v>
      </c>
      <c r="C51" s="1199" t="s">
        <v>1231</v>
      </c>
      <c r="D51" s="1206" t="s">
        <v>1228</v>
      </c>
      <c r="E51" s="1203" t="s">
        <v>1229</v>
      </c>
    </row>
    <row r="52" spans="1:5" s="949" customFormat="1" x14ac:dyDescent="0.25">
      <c r="A52" s="1202"/>
      <c r="B52" s="1198" t="s">
        <v>2555</v>
      </c>
      <c r="C52" s="1199" t="s">
        <v>1196</v>
      </c>
      <c r="D52" s="1206" t="s">
        <v>1188</v>
      </c>
      <c r="E52" s="1203" t="s">
        <v>1189</v>
      </c>
    </row>
    <row r="53" spans="1:5" s="949" customFormat="1" x14ac:dyDescent="0.25">
      <c r="A53" s="1197"/>
      <c r="B53" s="1198"/>
      <c r="C53" s="1199"/>
      <c r="D53" s="1206"/>
      <c r="E53" s="1203"/>
    </row>
    <row r="54" spans="1:5" s="949" customFormat="1" x14ac:dyDescent="0.25">
      <c r="A54" s="1197">
        <v>250</v>
      </c>
      <c r="B54" s="1198"/>
      <c r="C54" s="1199"/>
      <c r="D54" s="1204"/>
      <c r="E54" s="1205"/>
    </row>
    <row r="55" spans="1:5" s="949" customFormat="1" ht="26.4" x14ac:dyDescent="0.25">
      <c r="A55" s="1197"/>
      <c r="B55" s="1198" t="s">
        <v>2556</v>
      </c>
      <c r="C55" s="1199" t="s">
        <v>1200</v>
      </c>
      <c r="D55" s="1206" t="s">
        <v>1202</v>
      </c>
      <c r="E55" s="1203" t="s">
        <v>1203</v>
      </c>
    </row>
    <row r="56" spans="1:5" s="949" customFormat="1" ht="26.4" x14ac:dyDescent="0.25">
      <c r="A56" s="1197"/>
      <c r="B56" s="1198" t="s">
        <v>2557</v>
      </c>
      <c r="C56" s="1199" t="s">
        <v>1209</v>
      </c>
      <c r="D56" s="1206" t="s">
        <v>1202</v>
      </c>
      <c r="E56" s="1203" t="s">
        <v>1203</v>
      </c>
    </row>
    <row r="57" spans="1:5" s="949" customFormat="1" x14ac:dyDescent="0.25">
      <c r="A57" s="1197"/>
      <c r="B57" s="1198"/>
      <c r="C57" s="1199"/>
      <c r="D57" s="1206"/>
      <c r="E57" s="1203"/>
    </row>
    <row r="58" spans="1:5" s="949" customFormat="1" x14ac:dyDescent="0.25">
      <c r="A58" s="1197">
        <v>251</v>
      </c>
      <c r="B58" s="1198"/>
      <c r="C58" s="1199"/>
      <c r="D58" s="1204"/>
      <c r="E58" s="1205"/>
    </row>
    <row r="59" spans="1:5" s="949" customFormat="1" ht="26.4" x14ac:dyDescent="0.25">
      <c r="A59" s="1197"/>
      <c r="B59" s="1198" t="s">
        <v>2558</v>
      </c>
      <c r="C59" s="1199" t="s">
        <v>1205</v>
      </c>
      <c r="D59" s="1206" t="s">
        <v>1202</v>
      </c>
      <c r="E59" s="1203" t="s">
        <v>1203</v>
      </c>
    </row>
    <row r="60" spans="1:5" s="949" customFormat="1" ht="26.4" x14ac:dyDescent="0.25">
      <c r="A60" s="1197"/>
      <c r="B60" s="1198" t="s">
        <v>2559</v>
      </c>
      <c r="C60" s="1199" t="s">
        <v>1212</v>
      </c>
      <c r="D60" s="1206" t="s">
        <v>1202</v>
      </c>
      <c r="E60" s="1203" t="s">
        <v>1203</v>
      </c>
    </row>
    <row r="61" spans="1:5" s="949" customFormat="1" x14ac:dyDescent="0.25">
      <c r="A61" s="1197"/>
      <c r="B61" s="1198"/>
      <c r="C61" s="1199"/>
      <c r="D61" s="1206"/>
      <c r="E61" s="1203"/>
    </row>
    <row r="62" spans="1:5" s="949" customFormat="1" x14ac:dyDescent="0.25">
      <c r="A62" s="1197">
        <v>252</v>
      </c>
      <c r="B62" s="1198"/>
      <c r="C62" s="1199"/>
      <c r="D62" s="1204"/>
      <c r="E62" s="1205"/>
    </row>
    <row r="63" spans="1:5" s="949" customFormat="1" ht="26.4" x14ac:dyDescent="0.25">
      <c r="A63" s="1197"/>
      <c r="B63" s="1198" t="s">
        <v>2560</v>
      </c>
      <c r="C63" s="1199" t="s">
        <v>1207</v>
      </c>
      <c r="D63" s="1206" t="s">
        <v>1202</v>
      </c>
      <c r="E63" s="1203" t="s">
        <v>1203</v>
      </c>
    </row>
    <row r="64" spans="1:5" s="949" customFormat="1" ht="26.4" x14ac:dyDescent="0.25">
      <c r="A64" s="1202"/>
      <c r="B64" s="1198" t="s">
        <v>2561</v>
      </c>
      <c r="C64" s="1199" t="s">
        <v>1214</v>
      </c>
      <c r="D64" s="1206" t="s">
        <v>1202</v>
      </c>
      <c r="E64" s="1203" t="s">
        <v>1203</v>
      </c>
    </row>
    <row r="65" spans="1:5" s="949" customFormat="1" x14ac:dyDescent="0.25">
      <c r="A65" s="1197"/>
      <c r="B65" s="1198"/>
      <c r="C65" s="1199"/>
      <c r="D65" s="1206"/>
      <c r="E65" s="1203"/>
    </row>
    <row r="66" spans="1:5" s="949" customFormat="1" x14ac:dyDescent="0.25">
      <c r="A66" s="1197">
        <v>26</v>
      </c>
      <c r="B66" s="1198"/>
      <c r="C66" s="1199"/>
      <c r="D66" s="1204"/>
      <c r="E66" s="1205"/>
    </row>
    <row r="67" spans="1:5" s="949" customFormat="1" x14ac:dyDescent="0.25">
      <c r="A67" s="1197"/>
      <c r="B67" s="1198" t="s">
        <v>152</v>
      </c>
      <c r="C67" s="1199" t="s">
        <v>1217</v>
      </c>
      <c r="D67" s="1206" t="s">
        <v>1219</v>
      </c>
      <c r="E67" s="1203" t="s">
        <v>1220</v>
      </c>
    </row>
    <row r="68" spans="1:5" s="949" customFormat="1" x14ac:dyDescent="0.25">
      <c r="A68" s="1202"/>
      <c r="B68" s="1198" t="s">
        <v>155</v>
      </c>
      <c r="C68" s="1199" t="s">
        <v>1221</v>
      </c>
      <c r="D68" s="1206" t="s">
        <v>1223</v>
      </c>
      <c r="E68" s="1203" t="s">
        <v>1224</v>
      </c>
    </row>
    <row r="69" spans="1:5" s="949" customFormat="1" x14ac:dyDescent="0.25">
      <c r="A69" s="1197"/>
      <c r="B69" s="1198"/>
      <c r="C69" s="1199"/>
      <c r="D69" s="1206"/>
      <c r="E69" s="1203"/>
    </row>
    <row r="70" spans="1:5" s="949" customFormat="1" x14ac:dyDescent="0.25">
      <c r="A70" s="1197">
        <v>27</v>
      </c>
      <c r="B70" s="1198"/>
      <c r="C70" s="1199"/>
      <c r="D70" s="1204"/>
      <c r="E70" s="1205"/>
    </row>
    <row r="71" spans="1:5" s="949" customFormat="1" x14ac:dyDescent="0.25">
      <c r="A71" s="1202"/>
      <c r="B71" s="1198" t="s">
        <v>2562</v>
      </c>
      <c r="C71" s="1199" t="s">
        <v>1138</v>
      </c>
      <c r="D71" s="1206" t="s">
        <v>1140</v>
      </c>
      <c r="E71" s="1203" t="s">
        <v>1141</v>
      </c>
    </row>
    <row r="72" spans="1:5" s="949" customFormat="1" x14ac:dyDescent="0.25">
      <c r="A72" s="1202"/>
      <c r="B72" s="1198" t="s">
        <v>2563</v>
      </c>
      <c r="C72" s="1199" t="s">
        <v>1153</v>
      </c>
      <c r="D72" s="1206" t="s">
        <v>1155</v>
      </c>
      <c r="E72" s="1203" t="s">
        <v>1156</v>
      </c>
    </row>
    <row r="73" spans="1:5" s="949" customFormat="1" x14ac:dyDescent="0.25">
      <c r="A73" s="1202"/>
      <c r="B73" s="1198" t="s">
        <v>2564</v>
      </c>
      <c r="C73" s="1199" t="s">
        <v>1176</v>
      </c>
      <c r="D73" s="1206" t="s">
        <v>1155</v>
      </c>
      <c r="E73" s="1203" t="s">
        <v>1156</v>
      </c>
    </row>
    <row r="74" spans="1:5" s="949" customFormat="1" x14ac:dyDescent="0.25">
      <c r="A74" s="1202"/>
      <c r="B74" s="1198" t="s">
        <v>2565</v>
      </c>
      <c r="C74" s="1199" t="s">
        <v>1158</v>
      </c>
      <c r="D74" s="1206" t="s">
        <v>1155</v>
      </c>
      <c r="E74" s="1203" t="s">
        <v>1156</v>
      </c>
    </row>
    <row r="75" spans="1:5" s="949" customFormat="1" x14ac:dyDescent="0.25">
      <c r="A75" s="1202"/>
      <c r="B75" s="1198" t="s">
        <v>2566</v>
      </c>
      <c r="C75" s="1199" t="s">
        <v>1226</v>
      </c>
      <c r="D75" s="1206" t="s">
        <v>1228</v>
      </c>
      <c r="E75" s="1203" t="s">
        <v>1229</v>
      </c>
    </row>
    <row r="76" spans="1:5" s="949" customFormat="1" x14ac:dyDescent="0.25">
      <c r="A76" s="1202"/>
      <c r="B76" s="1198" t="s">
        <v>2567</v>
      </c>
      <c r="C76" s="1199" t="s">
        <v>1179</v>
      </c>
      <c r="D76" s="1206" t="s">
        <v>1155</v>
      </c>
      <c r="E76" s="1203" t="s">
        <v>1156</v>
      </c>
    </row>
    <row r="77" spans="1:5" s="949" customFormat="1" x14ac:dyDescent="0.25">
      <c r="A77" s="1202"/>
      <c r="B77" s="1198" t="s">
        <v>2568</v>
      </c>
      <c r="C77" s="1199" t="s">
        <v>1160</v>
      </c>
      <c r="D77" s="1206" t="s">
        <v>1155</v>
      </c>
      <c r="E77" s="1203" t="s">
        <v>1156</v>
      </c>
    </row>
    <row r="78" spans="1:5" s="949" customFormat="1" x14ac:dyDescent="0.25">
      <c r="A78" s="1202"/>
      <c r="B78" s="1198" t="s">
        <v>2569</v>
      </c>
      <c r="C78" s="1199" t="s">
        <v>777</v>
      </c>
      <c r="D78" s="1206" t="s">
        <v>1165</v>
      </c>
      <c r="E78" s="1203" t="s">
        <v>1166</v>
      </c>
    </row>
    <row r="79" spans="1:5" s="949" customFormat="1" x14ac:dyDescent="0.25">
      <c r="A79" s="1202"/>
      <c r="B79" s="1198" t="s">
        <v>2570</v>
      </c>
      <c r="C79" s="1199" t="s">
        <v>1167</v>
      </c>
      <c r="D79" s="1206" t="s">
        <v>1165</v>
      </c>
      <c r="E79" s="1203" t="s">
        <v>1166</v>
      </c>
    </row>
    <row r="80" spans="1:5" s="949" customFormat="1" x14ac:dyDescent="0.25">
      <c r="A80" s="1202"/>
      <c r="B80" s="1198" t="s">
        <v>2571</v>
      </c>
      <c r="C80" s="1199" t="s">
        <v>1169</v>
      </c>
      <c r="D80" s="1206" t="s">
        <v>1165</v>
      </c>
      <c r="E80" s="1203" t="s">
        <v>1166</v>
      </c>
    </row>
    <row r="81" spans="1:5" s="949" customFormat="1" x14ac:dyDescent="0.25">
      <c r="A81" s="1202"/>
      <c r="B81" s="1198" t="s">
        <v>2572</v>
      </c>
      <c r="C81" s="1199" t="s">
        <v>1171</v>
      </c>
      <c r="D81" s="1206" t="s">
        <v>1165</v>
      </c>
      <c r="E81" s="1203" t="s">
        <v>1166</v>
      </c>
    </row>
    <row r="82" spans="1:5" s="949" customFormat="1" x14ac:dyDescent="0.25">
      <c r="A82" s="1202"/>
      <c r="B82" s="1198" t="s">
        <v>2573</v>
      </c>
      <c r="C82" s="1199" t="s">
        <v>1173</v>
      </c>
      <c r="D82" s="1206" t="s">
        <v>1165</v>
      </c>
      <c r="E82" s="1203" t="s">
        <v>1166</v>
      </c>
    </row>
    <row r="83" spans="1:5" s="949" customFormat="1" x14ac:dyDescent="0.25">
      <c r="A83" s="1202"/>
      <c r="B83" s="1198" t="s">
        <v>2574</v>
      </c>
      <c r="C83" s="1199" t="s">
        <v>1181</v>
      </c>
      <c r="D83" s="1206" t="s">
        <v>1155</v>
      </c>
      <c r="E83" s="1203" t="s">
        <v>1156</v>
      </c>
    </row>
    <row r="84" spans="1:5" s="949" customFormat="1" x14ac:dyDescent="0.25">
      <c r="A84" s="1202"/>
      <c r="B84" s="1198" t="s">
        <v>2575</v>
      </c>
      <c r="C84" s="1199" t="s">
        <v>2544</v>
      </c>
      <c r="D84" s="1206" t="s">
        <v>1155</v>
      </c>
      <c r="E84" s="1203" t="s">
        <v>1156</v>
      </c>
    </row>
    <row r="85" spans="1:5" s="949" customFormat="1" x14ac:dyDescent="0.25">
      <c r="A85" s="1202"/>
      <c r="B85" s="1198" t="s">
        <v>2576</v>
      </c>
      <c r="C85" s="1199" t="s">
        <v>2548</v>
      </c>
      <c r="D85" s="1206" t="s">
        <v>1155</v>
      </c>
      <c r="E85" s="1203" t="s">
        <v>1156</v>
      </c>
    </row>
    <row r="86" spans="1:5" s="949" customFormat="1" x14ac:dyDescent="0.25">
      <c r="A86" s="1202"/>
      <c r="B86" s="1198" t="s">
        <v>2577</v>
      </c>
      <c r="C86" s="1199" t="s">
        <v>1186</v>
      </c>
      <c r="D86" s="1206" t="s">
        <v>1188</v>
      </c>
      <c r="E86" s="1203" t="s">
        <v>1189</v>
      </c>
    </row>
    <row r="87" spans="1:5" s="949" customFormat="1" x14ac:dyDescent="0.25">
      <c r="A87" s="1202"/>
      <c r="B87" s="1198" t="s">
        <v>2578</v>
      </c>
      <c r="C87" s="1199" t="s">
        <v>1190</v>
      </c>
      <c r="D87" s="1206" t="s">
        <v>1188</v>
      </c>
      <c r="E87" s="1203" t="s">
        <v>1189</v>
      </c>
    </row>
    <row r="88" spans="1:5" s="949" customFormat="1" x14ac:dyDescent="0.25">
      <c r="A88" s="1202"/>
      <c r="B88" s="1198" t="s">
        <v>2579</v>
      </c>
      <c r="C88" s="1199" t="s">
        <v>1194</v>
      </c>
      <c r="D88" s="1206" t="s">
        <v>1188</v>
      </c>
      <c r="E88" s="1203" t="s">
        <v>1189</v>
      </c>
    </row>
    <row r="89" spans="1:5" s="949" customFormat="1" x14ac:dyDescent="0.25">
      <c r="A89" s="1202"/>
      <c r="B89" s="1198" t="s">
        <v>2580</v>
      </c>
      <c r="C89" s="1199" t="s">
        <v>1231</v>
      </c>
      <c r="D89" s="1206" t="s">
        <v>2581</v>
      </c>
      <c r="E89" s="1203" t="s">
        <v>2581</v>
      </c>
    </row>
    <row r="90" spans="1:5" s="949" customFormat="1" x14ac:dyDescent="0.25">
      <c r="A90" s="1202"/>
      <c r="B90" s="1198" t="s">
        <v>2582</v>
      </c>
      <c r="C90" s="1199" t="s">
        <v>1196</v>
      </c>
      <c r="D90" s="1206" t="s">
        <v>1188</v>
      </c>
      <c r="E90" s="1203" t="s">
        <v>1189</v>
      </c>
    </row>
    <row r="91" spans="1:5" s="949" customFormat="1" x14ac:dyDescent="0.25">
      <c r="A91" s="1202"/>
      <c r="B91" s="1198" t="s">
        <v>2583</v>
      </c>
      <c r="C91" s="1199" t="s">
        <v>1217</v>
      </c>
      <c r="D91" s="1206" t="s">
        <v>1219</v>
      </c>
      <c r="E91" s="1203" t="s">
        <v>1220</v>
      </c>
    </row>
    <row r="92" spans="1:5" s="949" customFormat="1" x14ac:dyDescent="0.25">
      <c r="A92" s="1202"/>
      <c r="B92" s="1198" t="s">
        <v>2584</v>
      </c>
      <c r="C92" s="1199" t="s">
        <v>1221</v>
      </c>
      <c r="D92" s="1206" t="s">
        <v>1223</v>
      </c>
      <c r="E92" s="1203" t="s">
        <v>1224</v>
      </c>
    </row>
    <row r="93" spans="1:5" s="949" customFormat="1" x14ac:dyDescent="0.25">
      <c r="A93" s="1197"/>
      <c r="B93" s="1198"/>
      <c r="C93" s="1199"/>
      <c r="D93" s="1206"/>
      <c r="E93" s="1203"/>
    </row>
    <row r="94" spans="1:5" s="949" customFormat="1" x14ac:dyDescent="0.25">
      <c r="A94" s="1197" t="s">
        <v>1327</v>
      </c>
      <c r="B94" s="1198"/>
      <c r="C94" s="1199"/>
      <c r="D94" s="1204"/>
      <c r="E94" s="1205"/>
    </row>
    <row r="95" spans="1:5" s="949" customFormat="1" x14ac:dyDescent="0.25">
      <c r="A95" s="1197"/>
      <c r="B95" s="1198" t="s">
        <v>2585</v>
      </c>
      <c r="C95" s="1207" t="s">
        <v>1313</v>
      </c>
      <c r="D95" s="931" t="s">
        <v>1314</v>
      </c>
      <c r="E95" s="936" t="s">
        <v>1315</v>
      </c>
    </row>
    <row r="96" spans="1:5" s="949" customFormat="1" x14ac:dyDescent="0.25">
      <c r="A96" s="1197"/>
      <c r="B96" s="1198" t="s">
        <v>2586</v>
      </c>
      <c r="C96" s="1207" t="s">
        <v>1317</v>
      </c>
      <c r="D96" s="931" t="s">
        <v>1314</v>
      </c>
      <c r="E96" s="936" t="s">
        <v>1315</v>
      </c>
    </row>
    <row r="97" spans="1:5" s="949" customFormat="1" x14ac:dyDescent="0.25">
      <c r="A97" s="1197"/>
      <c r="B97" s="1198" t="s">
        <v>416</v>
      </c>
      <c r="C97" s="1207" t="s">
        <v>1318</v>
      </c>
      <c r="D97" s="931" t="s">
        <v>1319</v>
      </c>
      <c r="E97" s="932" t="s">
        <v>1060</v>
      </c>
    </row>
    <row r="98" spans="1:5" s="949" customFormat="1" x14ac:dyDescent="0.25">
      <c r="A98" s="1197"/>
      <c r="B98" s="1198" t="s">
        <v>2587</v>
      </c>
      <c r="C98" s="1199" t="s">
        <v>1544</v>
      </c>
      <c r="D98" s="1200" t="s">
        <v>1060</v>
      </c>
      <c r="E98" s="1205" t="s">
        <v>1060</v>
      </c>
    </row>
    <row r="99" spans="1:5" s="949" customFormat="1" x14ac:dyDescent="0.25">
      <c r="A99" s="1197"/>
      <c r="B99" s="1198" t="s">
        <v>2588</v>
      </c>
      <c r="C99" s="1199" t="s">
        <v>1546</v>
      </c>
      <c r="D99" s="1200" t="s">
        <v>1060</v>
      </c>
      <c r="E99" s="1205" t="s">
        <v>1060</v>
      </c>
    </row>
    <row r="100" spans="1:5" s="949" customFormat="1" x14ac:dyDescent="0.25">
      <c r="A100" s="1197"/>
      <c r="B100" s="1198" t="s">
        <v>2589</v>
      </c>
      <c r="C100" s="1199" t="s">
        <v>2590</v>
      </c>
      <c r="D100" s="1204" t="s">
        <v>1060</v>
      </c>
      <c r="E100" s="1205" t="s">
        <v>1060</v>
      </c>
    </row>
    <row r="101" spans="1:5" s="949" customFormat="1" x14ac:dyDescent="0.25">
      <c r="A101" s="1197"/>
      <c r="B101" s="1198"/>
      <c r="C101" s="1199"/>
      <c r="D101" s="1204" t="s">
        <v>1060</v>
      </c>
      <c r="E101" s="1205" t="s">
        <v>1060</v>
      </c>
    </row>
    <row r="102" spans="1:5" s="949" customFormat="1" x14ac:dyDescent="0.25">
      <c r="A102" s="1197" t="s">
        <v>94</v>
      </c>
      <c r="B102" s="1198"/>
      <c r="C102" s="1199"/>
      <c r="D102" s="1200"/>
      <c r="E102" s="1201"/>
    </row>
    <row r="103" spans="1:5" s="949" customFormat="1" x14ac:dyDescent="0.25">
      <c r="A103" s="1197"/>
      <c r="B103" s="1198" t="s">
        <v>1379</v>
      </c>
      <c r="C103" s="1199" t="s">
        <v>1380</v>
      </c>
      <c r="D103" s="1200" t="s">
        <v>1060</v>
      </c>
      <c r="E103" s="1201" t="s">
        <v>1060</v>
      </c>
    </row>
    <row r="104" spans="1:5" s="949" customFormat="1" x14ac:dyDescent="0.25">
      <c r="A104" s="1197"/>
      <c r="B104" s="1198"/>
      <c r="C104" s="1199"/>
      <c r="D104" s="1200"/>
      <c r="E104" s="1201"/>
    </row>
    <row r="105" spans="1:5" s="949" customFormat="1" x14ac:dyDescent="0.25">
      <c r="A105" s="1197">
        <v>416</v>
      </c>
      <c r="B105" s="1198"/>
      <c r="C105" s="1199"/>
      <c r="D105" s="1204"/>
      <c r="E105" s="1205"/>
    </row>
    <row r="106" spans="1:5" s="949" customFormat="1" x14ac:dyDescent="0.25">
      <c r="A106" s="1197"/>
      <c r="B106" s="1198" t="s">
        <v>1418</v>
      </c>
      <c r="C106" s="1199" t="s">
        <v>1534</v>
      </c>
      <c r="D106" s="1200" t="s">
        <v>1060</v>
      </c>
      <c r="E106" s="1203" t="s">
        <v>1536</v>
      </c>
    </row>
    <row r="107" spans="1:5" s="949" customFormat="1" x14ac:dyDescent="0.25">
      <c r="A107" s="1197"/>
      <c r="B107" s="1198" t="s">
        <v>1420</v>
      </c>
      <c r="C107" s="1199" t="s">
        <v>1544</v>
      </c>
      <c r="D107" s="1200" t="s">
        <v>1060</v>
      </c>
      <c r="E107" s="1203" t="s">
        <v>1083</v>
      </c>
    </row>
    <row r="108" spans="1:5" s="949" customFormat="1" x14ac:dyDescent="0.25">
      <c r="A108" s="1197"/>
      <c r="B108" s="1198" t="s">
        <v>2591</v>
      </c>
      <c r="C108" s="1199" t="s">
        <v>1546</v>
      </c>
      <c r="D108" s="1200" t="s">
        <v>1060</v>
      </c>
      <c r="E108" s="1203" t="s">
        <v>1083</v>
      </c>
    </row>
    <row r="109" spans="1:5" s="949" customFormat="1" x14ac:dyDescent="0.25">
      <c r="A109" s="1197"/>
      <c r="B109" s="1198" t="s">
        <v>435</v>
      </c>
      <c r="C109" s="1199" t="s">
        <v>1539</v>
      </c>
      <c r="D109" s="1200" t="s">
        <v>1060</v>
      </c>
      <c r="E109" s="1203" t="s">
        <v>1540</v>
      </c>
    </row>
    <row r="110" spans="1:5" s="949" customFormat="1" x14ac:dyDescent="0.25">
      <c r="A110" s="1197"/>
      <c r="B110" s="1198" t="s">
        <v>2592</v>
      </c>
      <c r="C110" s="1199" t="s">
        <v>1538</v>
      </c>
      <c r="D110" s="1200" t="s">
        <v>1060</v>
      </c>
      <c r="E110" s="1203" t="s">
        <v>1536</v>
      </c>
    </row>
    <row r="111" spans="1:5" s="949" customFormat="1" x14ac:dyDescent="0.25">
      <c r="A111" s="1197"/>
      <c r="B111" s="1198" t="s">
        <v>2593</v>
      </c>
      <c r="C111" s="1199" t="s">
        <v>2590</v>
      </c>
      <c r="D111" s="1204" t="s">
        <v>1060</v>
      </c>
      <c r="E111" s="1205" t="s">
        <v>1060</v>
      </c>
    </row>
    <row r="112" spans="1:5" s="949" customFormat="1" x14ac:dyDescent="0.25">
      <c r="A112" s="1197"/>
      <c r="B112" s="1198"/>
      <c r="C112" s="1199"/>
      <c r="D112" s="1204" t="s">
        <v>1060</v>
      </c>
      <c r="E112" s="1205" t="s">
        <v>1060</v>
      </c>
    </row>
    <row r="113" spans="1:5" s="949" customFormat="1" x14ac:dyDescent="0.25">
      <c r="A113" s="1197" t="s">
        <v>1457</v>
      </c>
      <c r="B113" s="1198"/>
      <c r="C113" s="1199"/>
      <c r="D113" s="1200"/>
      <c r="E113" s="1201"/>
    </row>
    <row r="114" spans="1:5" s="949" customFormat="1" x14ac:dyDescent="0.25">
      <c r="A114" s="1197"/>
      <c r="B114" s="1198" t="s">
        <v>1476</v>
      </c>
      <c r="C114" s="1199" t="s">
        <v>1380</v>
      </c>
      <c r="D114" s="1200" t="s">
        <v>1060</v>
      </c>
      <c r="E114" s="1201" t="s">
        <v>1060</v>
      </c>
    </row>
    <row r="115" spans="1:5" s="949" customFormat="1" x14ac:dyDescent="0.25">
      <c r="A115" s="1197"/>
      <c r="B115" s="1198"/>
      <c r="C115" s="1199"/>
      <c r="D115" s="1204"/>
      <c r="E115" s="1205"/>
    </row>
    <row r="116" spans="1:5" s="949" customFormat="1" x14ac:dyDescent="0.25">
      <c r="A116" s="1197" t="s">
        <v>1589</v>
      </c>
      <c r="B116" s="1198"/>
      <c r="C116" s="1199"/>
      <c r="D116" s="1204"/>
      <c r="E116" s="1205"/>
    </row>
    <row r="117" spans="1:5" s="949" customFormat="1" x14ac:dyDescent="0.25">
      <c r="A117" s="1197"/>
      <c r="B117" s="1198" t="s">
        <v>1593</v>
      </c>
      <c r="C117" s="1199" t="s">
        <v>1594</v>
      </c>
      <c r="D117" s="1206" t="s">
        <v>1578</v>
      </c>
      <c r="E117" s="1201" t="s">
        <v>1060</v>
      </c>
    </row>
    <row r="118" spans="1:5" s="949" customFormat="1" x14ac:dyDescent="0.25">
      <c r="A118" s="1197"/>
      <c r="B118" s="1198" t="s">
        <v>1599</v>
      </c>
      <c r="C118" s="1199" t="s">
        <v>1596</v>
      </c>
      <c r="D118" s="1206" t="s">
        <v>1578</v>
      </c>
      <c r="E118" s="1201" t="s">
        <v>1060</v>
      </c>
    </row>
    <row r="119" spans="1:5" s="949" customFormat="1" x14ac:dyDescent="0.25">
      <c r="A119" s="1197"/>
      <c r="B119" s="1198" t="s">
        <v>2594</v>
      </c>
      <c r="C119" s="1199" t="s">
        <v>2595</v>
      </c>
      <c r="D119" s="1206" t="s">
        <v>1578</v>
      </c>
      <c r="E119" s="1201" t="s">
        <v>1060</v>
      </c>
    </row>
    <row r="120" spans="1:5" s="949" customFormat="1" x14ac:dyDescent="0.25">
      <c r="A120" s="1197"/>
      <c r="B120" s="1198" t="s">
        <v>2596</v>
      </c>
      <c r="C120" s="1199" t="s">
        <v>1600</v>
      </c>
      <c r="D120" s="1206" t="s">
        <v>1578</v>
      </c>
      <c r="E120" s="1201" t="s">
        <v>1060</v>
      </c>
    </row>
    <row r="121" spans="1:5" s="949" customFormat="1" x14ac:dyDescent="0.25">
      <c r="A121" s="1197"/>
      <c r="B121" s="1198" t="s">
        <v>2597</v>
      </c>
      <c r="C121" s="1199" t="s">
        <v>1602</v>
      </c>
      <c r="D121" s="1206" t="s">
        <v>1578</v>
      </c>
      <c r="E121" s="1201" t="s">
        <v>1060</v>
      </c>
    </row>
    <row r="122" spans="1:5" s="1012" customFormat="1" x14ac:dyDescent="0.25">
      <c r="A122" s="1197"/>
      <c r="B122" s="1198" t="s">
        <v>2598</v>
      </c>
      <c r="C122" s="1199" t="s">
        <v>1604</v>
      </c>
      <c r="D122" s="1206" t="s">
        <v>1578</v>
      </c>
      <c r="E122" s="1201" t="s">
        <v>1060</v>
      </c>
    </row>
    <row r="123" spans="1:5" s="949" customFormat="1" x14ac:dyDescent="0.25">
      <c r="A123" s="1197"/>
      <c r="B123" s="1198" t="s">
        <v>2599</v>
      </c>
      <c r="C123" s="1199" t="s">
        <v>1606</v>
      </c>
      <c r="D123" s="1206" t="s">
        <v>1578</v>
      </c>
      <c r="E123" s="1201" t="s">
        <v>1060</v>
      </c>
    </row>
    <row r="124" spans="1:5" s="949" customFormat="1" x14ac:dyDescent="0.25">
      <c r="A124" s="1197"/>
      <c r="B124" s="1198" t="s">
        <v>2600</v>
      </c>
      <c r="C124" s="1199" t="s">
        <v>1608</v>
      </c>
      <c r="D124" s="1206" t="s">
        <v>1578</v>
      </c>
      <c r="E124" s="1201" t="s">
        <v>1060</v>
      </c>
    </row>
    <row r="125" spans="1:5" s="949" customFormat="1" x14ac:dyDescent="0.25">
      <c r="A125" s="1197"/>
      <c r="B125" s="1198" t="s">
        <v>2601</v>
      </c>
      <c r="C125" s="1199" t="s">
        <v>2602</v>
      </c>
      <c r="D125" s="1206" t="s">
        <v>1578</v>
      </c>
      <c r="E125" s="1201" t="s">
        <v>1060</v>
      </c>
    </row>
    <row r="126" spans="1:5" s="949" customFormat="1" x14ac:dyDescent="0.25">
      <c r="A126" s="1197"/>
      <c r="B126" s="1198" t="s">
        <v>1613</v>
      </c>
      <c r="C126" s="1199" t="s">
        <v>1619</v>
      </c>
      <c r="D126" s="1204" t="s">
        <v>1060</v>
      </c>
      <c r="E126" s="1205" t="s">
        <v>1060</v>
      </c>
    </row>
    <row r="127" spans="1:5" s="949" customFormat="1" x14ac:dyDescent="0.25">
      <c r="A127" s="1197"/>
      <c r="B127" s="1198"/>
      <c r="C127" s="1199"/>
      <c r="D127" s="1204"/>
      <c r="E127" s="1203"/>
    </row>
    <row r="128" spans="1:5" s="949" customFormat="1" x14ac:dyDescent="0.25">
      <c r="A128" s="1197" t="s">
        <v>1622</v>
      </c>
      <c r="B128" s="1198"/>
      <c r="C128" s="1199"/>
      <c r="D128" s="1204"/>
      <c r="E128" s="1205"/>
    </row>
    <row r="129" spans="1:5" s="949" customFormat="1" x14ac:dyDescent="0.25">
      <c r="A129" s="1197"/>
      <c r="B129" s="1198" t="s">
        <v>2603</v>
      </c>
      <c r="C129" s="1199" t="s">
        <v>2604</v>
      </c>
      <c r="D129" s="1206" t="s">
        <v>1628</v>
      </c>
      <c r="E129" s="1201" t="s">
        <v>1060</v>
      </c>
    </row>
    <row r="130" spans="1:5" s="949" customFormat="1" x14ac:dyDescent="0.25">
      <c r="A130" s="1197"/>
      <c r="B130" s="1198" t="s">
        <v>2605</v>
      </c>
      <c r="C130" s="1199" t="s">
        <v>2606</v>
      </c>
      <c r="D130" s="1206" t="s">
        <v>1631</v>
      </c>
      <c r="E130" s="1201" t="s">
        <v>1060</v>
      </c>
    </row>
    <row r="131" spans="1:5" s="949" customFormat="1" x14ac:dyDescent="0.25">
      <c r="A131" s="1197"/>
      <c r="B131" s="1198"/>
      <c r="C131" s="1199"/>
      <c r="D131" s="1204"/>
      <c r="E131" s="1203"/>
    </row>
    <row r="132" spans="1:5" s="949" customFormat="1" x14ac:dyDescent="0.25">
      <c r="A132" s="1197" t="s">
        <v>1626</v>
      </c>
      <c r="B132" s="1198"/>
      <c r="C132" s="1199"/>
      <c r="D132" s="1204"/>
      <c r="E132" s="1205"/>
    </row>
    <row r="133" spans="1:5" s="949" customFormat="1" x14ac:dyDescent="0.25">
      <c r="A133" s="1197"/>
      <c r="B133" s="1198" t="s">
        <v>2607</v>
      </c>
      <c r="C133" s="1199" t="s">
        <v>2604</v>
      </c>
      <c r="D133" s="1206" t="s">
        <v>1628</v>
      </c>
      <c r="E133" s="1201" t="s">
        <v>1060</v>
      </c>
    </row>
    <row r="134" spans="1:5" s="949" customFormat="1" x14ac:dyDescent="0.25">
      <c r="A134" s="1197"/>
      <c r="B134" s="1198" t="s">
        <v>2608</v>
      </c>
      <c r="C134" s="1199" t="s">
        <v>2606</v>
      </c>
      <c r="D134" s="1206" t="s">
        <v>1631</v>
      </c>
      <c r="E134" s="1201" t="s">
        <v>1060</v>
      </c>
    </row>
    <row r="135" spans="1:5" s="949" customFormat="1" x14ac:dyDescent="0.25">
      <c r="A135" s="1197"/>
      <c r="B135" s="1198"/>
      <c r="C135" s="1199"/>
      <c r="D135" s="1204"/>
      <c r="E135" s="1203"/>
    </row>
    <row r="136" spans="1:5" s="949" customFormat="1" x14ac:dyDescent="0.25">
      <c r="A136" s="1208" t="s">
        <v>2609</v>
      </c>
      <c r="B136" s="1209"/>
      <c r="C136" s="1199"/>
      <c r="D136" s="1204"/>
      <c r="E136" s="1205"/>
    </row>
    <row r="137" spans="1:5" s="949" customFormat="1" x14ac:dyDescent="0.25">
      <c r="A137" s="1197"/>
      <c r="B137" s="1209" t="s">
        <v>2610</v>
      </c>
      <c r="C137" s="1199" t="s">
        <v>2604</v>
      </c>
      <c r="D137" s="1206" t="s">
        <v>1628</v>
      </c>
      <c r="E137" s="1201" t="s">
        <v>1060</v>
      </c>
    </row>
    <row r="138" spans="1:5" s="949" customFormat="1" x14ac:dyDescent="0.25">
      <c r="A138" s="1208"/>
      <c r="B138" s="1209" t="s">
        <v>2611</v>
      </c>
      <c r="C138" s="1199" t="s">
        <v>2606</v>
      </c>
      <c r="D138" s="1206" t="s">
        <v>1631</v>
      </c>
      <c r="E138" s="1201" t="s">
        <v>1060</v>
      </c>
    </row>
    <row r="139" spans="1:5" s="949" customFormat="1" x14ac:dyDescent="0.25">
      <c r="A139" s="1197"/>
      <c r="B139" s="1198"/>
      <c r="C139" s="1199"/>
      <c r="D139" s="1204"/>
      <c r="E139" s="1203"/>
    </row>
    <row r="140" spans="1:5" s="949" customFormat="1" x14ac:dyDescent="0.25">
      <c r="A140" s="1208" t="s">
        <v>2612</v>
      </c>
      <c r="B140" s="1209"/>
      <c r="C140" s="1199"/>
      <c r="D140" s="1204"/>
      <c r="E140" s="1205"/>
    </row>
    <row r="141" spans="1:5" s="949" customFormat="1" x14ac:dyDescent="0.25">
      <c r="A141" s="1208"/>
      <c r="B141" s="1209" t="s">
        <v>2613</v>
      </c>
      <c r="C141" s="1199" t="s">
        <v>2604</v>
      </c>
      <c r="D141" s="1206" t="s">
        <v>1628</v>
      </c>
      <c r="E141" s="1201" t="s">
        <v>1060</v>
      </c>
    </row>
    <row r="142" spans="1:5" s="949" customFormat="1" x14ac:dyDescent="0.25">
      <c r="A142" s="1208"/>
      <c r="B142" s="1209" t="s">
        <v>2614</v>
      </c>
      <c r="C142" s="1199" t="s">
        <v>2606</v>
      </c>
      <c r="D142" s="1206" t="s">
        <v>1631</v>
      </c>
      <c r="E142" s="1201" t="s">
        <v>1060</v>
      </c>
    </row>
    <row r="143" spans="1:5" s="949" customFormat="1" x14ac:dyDescent="0.25">
      <c r="A143" s="1197"/>
      <c r="B143" s="1198"/>
      <c r="C143" s="1199"/>
      <c r="D143" s="1204"/>
      <c r="E143" s="1203"/>
    </row>
    <row r="144" spans="1:5" s="949" customFormat="1" x14ac:dyDescent="0.25">
      <c r="A144" s="1197" t="s">
        <v>2615</v>
      </c>
      <c r="B144" s="1198"/>
      <c r="C144" s="1199"/>
      <c r="D144" s="1204"/>
      <c r="E144" s="1205"/>
    </row>
    <row r="145" spans="1:5" s="949" customFormat="1" x14ac:dyDescent="0.25">
      <c r="A145" s="1208"/>
      <c r="B145" s="1209" t="s">
        <v>2616</v>
      </c>
      <c r="C145" s="1199" t="s">
        <v>2604</v>
      </c>
      <c r="D145" s="1206" t="s">
        <v>1628</v>
      </c>
      <c r="E145" s="1201" t="s">
        <v>1060</v>
      </c>
    </row>
    <row r="146" spans="1:5" s="949" customFormat="1" x14ac:dyDescent="0.25">
      <c r="A146" s="1208"/>
      <c r="B146" s="1209" t="s">
        <v>2617</v>
      </c>
      <c r="C146" s="1199" t="s">
        <v>2606</v>
      </c>
      <c r="D146" s="1206" t="s">
        <v>1631</v>
      </c>
      <c r="E146" s="1201" t="s">
        <v>1060</v>
      </c>
    </row>
    <row r="147" spans="1:5" s="949" customFormat="1" x14ac:dyDescent="0.25">
      <c r="A147" s="1197"/>
      <c r="B147" s="1198"/>
      <c r="C147" s="1199"/>
      <c r="D147" s="1204"/>
      <c r="E147" s="1203"/>
    </row>
    <row r="148" spans="1:5" s="949" customFormat="1" x14ac:dyDescent="0.25">
      <c r="A148" s="1197">
        <v>621</v>
      </c>
      <c r="B148" s="1198"/>
      <c r="C148" s="1199"/>
      <c r="D148" s="1204"/>
      <c r="E148" s="1205"/>
    </row>
    <row r="149" spans="1:5" s="949" customFormat="1" x14ac:dyDescent="0.25">
      <c r="A149" s="1202"/>
      <c r="B149" s="1198" t="s">
        <v>1642</v>
      </c>
      <c r="C149" s="1199" t="s">
        <v>2618</v>
      </c>
      <c r="D149" s="931" t="s">
        <v>1628</v>
      </c>
      <c r="E149" s="932" t="s">
        <v>1060</v>
      </c>
    </row>
    <row r="150" spans="1:5" s="949" customFormat="1" x14ac:dyDescent="0.25">
      <c r="A150" s="1202"/>
      <c r="B150" s="1198" t="s">
        <v>2619</v>
      </c>
      <c r="C150" s="1199" t="s">
        <v>2620</v>
      </c>
      <c r="D150" s="931" t="s">
        <v>1631</v>
      </c>
      <c r="E150" s="932" t="s">
        <v>1060</v>
      </c>
    </row>
    <row r="151" spans="1:5" s="949" customFormat="1" x14ac:dyDescent="0.25">
      <c r="A151" s="1202"/>
      <c r="B151" s="1198" t="s">
        <v>1650</v>
      </c>
      <c r="C151" s="1199" t="s">
        <v>1651</v>
      </c>
      <c r="D151" s="931" t="s">
        <v>1628</v>
      </c>
      <c r="E151" s="932" t="s">
        <v>1060</v>
      </c>
    </row>
    <row r="152" spans="1:5" s="949" customFormat="1" x14ac:dyDescent="0.25">
      <c r="A152" s="1202"/>
      <c r="B152" s="1198"/>
      <c r="C152" s="1199"/>
      <c r="D152" s="1204"/>
      <c r="E152" s="1205"/>
    </row>
    <row r="153" spans="1:5" s="949" customFormat="1" x14ac:dyDescent="0.25">
      <c r="A153" s="1197">
        <v>622</v>
      </c>
      <c r="B153" s="1198"/>
      <c r="C153" s="1199"/>
      <c r="D153" s="1204"/>
      <c r="E153" s="1205"/>
    </row>
    <row r="154" spans="1:5" s="949" customFormat="1" x14ac:dyDescent="0.25">
      <c r="A154" s="1202"/>
      <c r="B154" s="1198" t="s">
        <v>1656</v>
      </c>
      <c r="C154" s="1199" t="s">
        <v>1657</v>
      </c>
      <c r="D154" s="931" t="s">
        <v>1628</v>
      </c>
      <c r="E154" s="932" t="s">
        <v>1060</v>
      </c>
    </row>
    <row r="155" spans="1:5" s="949" customFormat="1" x14ac:dyDescent="0.25">
      <c r="A155" s="1202"/>
      <c r="B155" s="1198" t="s">
        <v>2621</v>
      </c>
      <c r="C155" s="1199" t="s">
        <v>1659</v>
      </c>
      <c r="D155" s="931" t="s">
        <v>1631</v>
      </c>
      <c r="E155" s="932" t="s">
        <v>1060</v>
      </c>
    </row>
    <row r="156" spans="1:5" s="949" customFormat="1" x14ac:dyDescent="0.25">
      <c r="A156" s="1202"/>
      <c r="B156" s="1198"/>
      <c r="C156" s="1199"/>
      <c r="D156" s="1204"/>
      <c r="E156" s="1205"/>
    </row>
    <row r="157" spans="1:5" s="949" customFormat="1" x14ac:dyDescent="0.25">
      <c r="A157" s="1197" t="s">
        <v>2622</v>
      </c>
      <c r="B157" s="1198"/>
      <c r="C157" s="1199"/>
      <c r="D157" s="1204"/>
      <c r="E157" s="1205"/>
    </row>
    <row r="158" spans="1:5" s="949" customFormat="1" x14ac:dyDescent="0.25">
      <c r="A158" s="1197"/>
      <c r="B158" s="1198" t="s">
        <v>1721</v>
      </c>
      <c r="C158" s="1199" t="s">
        <v>2623</v>
      </c>
      <c r="D158" s="1204" t="s">
        <v>1060</v>
      </c>
      <c r="E158" s="1205" t="s">
        <v>1060</v>
      </c>
    </row>
    <row r="159" spans="1:5" s="949" customFormat="1" x14ac:dyDescent="0.25">
      <c r="A159" s="1197"/>
      <c r="B159" s="1198" t="s">
        <v>1723</v>
      </c>
      <c r="C159" s="1199" t="s">
        <v>2624</v>
      </c>
      <c r="D159" s="1204" t="s">
        <v>1060</v>
      </c>
      <c r="E159" s="1205" t="s">
        <v>1060</v>
      </c>
    </row>
    <row r="160" spans="1:5" s="949" customFormat="1" x14ac:dyDescent="0.25">
      <c r="A160" s="1197"/>
      <c r="B160" s="1198" t="s">
        <v>2625</v>
      </c>
      <c r="C160" s="1199" t="s">
        <v>2626</v>
      </c>
      <c r="D160" s="1204" t="s">
        <v>1060</v>
      </c>
      <c r="E160" s="1205" t="s">
        <v>1060</v>
      </c>
    </row>
    <row r="161" spans="1:5" s="949" customFormat="1" x14ac:dyDescent="0.25">
      <c r="A161" s="1197"/>
      <c r="B161" s="1198" t="s">
        <v>2627</v>
      </c>
      <c r="C161" s="1199" t="s">
        <v>2628</v>
      </c>
      <c r="D161" s="1204" t="s">
        <v>1060</v>
      </c>
      <c r="E161" s="1205" t="s">
        <v>1060</v>
      </c>
    </row>
    <row r="162" spans="1:5" s="949" customFormat="1" x14ac:dyDescent="0.25">
      <c r="A162" s="1202"/>
      <c r="B162" s="1198"/>
      <c r="C162" s="1199"/>
      <c r="D162" s="1204"/>
      <c r="E162" s="1205"/>
    </row>
    <row r="163" spans="1:5" s="949" customFormat="1" x14ac:dyDescent="0.25">
      <c r="A163" s="1197" t="s">
        <v>2629</v>
      </c>
      <c r="B163" s="1198"/>
      <c r="C163" s="1199"/>
      <c r="D163" s="1204"/>
      <c r="E163" s="1205"/>
    </row>
    <row r="164" spans="1:5" s="949" customFormat="1" x14ac:dyDescent="0.25">
      <c r="A164" s="1202"/>
      <c r="B164" s="1198" t="s">
        <v>214</v>
      </c>
      <c r="C164" s="1199" t="s">
        <v>1741</v>
      </c>
      <c r="D164" s="931" t="s">
        <v>1745</v>
      </c>
      <c r="E164" s="932" t="s">
        <v>1060</v>
      </c>
    </row>
    <row r="165" spans="1:5" s="949" customFormat="1" x14ac:dyDescent="0.25">
      <c r="A165" s="1202"/>
      <c r="B165" s="1198" t="s">
        <v>2630</v>
      </c>
      <c r="C165" s="1199" t="s">
        <v>2631</v>
      </c>
      <c r="D165" s="931" t="s">
        <v>1729</v>
      </c>
      <c r="E165" s="932" t="s">
        <v>1060</v>
      </c>
    </row>
    <row r="166" spans="1:5" s="949" customFormat="1" x14ac:dyDescent="0.25">
      <c r="A166" s="1202"/>
      <c r="B166" s="1198"/>
      <c r="C166" s="1199"/>
      <c r="D166" s="1204"/>
      <c r="E166" s="1205"/>
    </row>
    <row r="167" spans="1:5" s="949" customFormat="1" x14ac:dyDescent="0.25">
      <c r="A167" s="1197" t="s">
        <v>2632</v>
      </c>
      <c r="B167" s="1198"/>
      <c r="C167" s="1199"/>
      <c r="D167" s="1204" t="s">
        <v>1060</v>
      </c>
      <c r="E167" s="1205" t="s">
        <v>1060</v>
      </c>
    </row>
    <row r="168" spans="1:5" s="949" customFormat="1" x14ac:dyDescent="0.25">
      <c r="A168" s="1202"/>
      <c r="B168" s="1198" t="s">
        <v>225</v>
      </c>
      <c r="C168" s="1199" t="s">
        <v>1786</v>
      </c>
      <c r="D168" s="931" t="s">
        <v>1788</v>
      </c>
      <c r="E168" s="932" t="s">
        <v>1060</v>
      </c>
    </row>
    <row r="169" spans="1:5" s="949" customFormat="1" x14ac:dyDescent="0.25">
      <c r="A169" s="1202"/>
      <c r="B169" s="1198" t="s">
        <v>2633</v>
      </c>
      <c r="C169" s="1199" t="s">
        <v>2634</v>
      </c>
      <c r="D169" s="931" t="s">
        <v>1729</v>
      </c>
      <c r="E169" s="932" t="s">
        <v>1060</v>
      </c>
    </row>
    <row r="170" spans="1:5" s="949" customFormat="1" x14ac:dyDescent="0.25">
      <c r="A170" s="1197"/>
      <c r="B170" s="1198"/>
      <c r="C170" s="1199"/>
      <c r="D170" s="1204"/>
      <c r="E170" s="1205"/>
    </row>
    <row r="171" spans="1:5" x14ac:dyDescent="0.25">
      <c r="A171" s="1197" t="s">
        <v>340</v>
      </c>
      <c r="B171" s="1198"/>
      <c r="C171" s="1199"/>
      <c r="D171" s="1204"/>
      <c r="E171" s="1205"/>
    </row>
    <row r="172" spans="1:5" s="1071" customFormat="1" x14ac:dyDescent="0.25">
      <c r="A172" s="1197"/>
      <c r="B172" s="938" t="s">
        <v>1804</v>
      </c>
      <c r="C172" s="1207" t="s">
        <v>1805</v>
      </c>
      <c r="D172" s="935" t="s">
        <v>1060</v>
      </c>
      <c r="E172" s="936" t="s">
        <v>1807</v>
      </c>
    </row>
    <row r="173" spans="1:5" x14ac:dyDescent="0.25">
      <c r="A173" s="1197"/>
      <c r="B173" s="938" t="s">
        <v>1808</v>
      </c>
      <c r="C173" s="1210" t="s">
        <v>1747</v>
      </c>
      <c r="D173" s="935" t="s">
        <v>1060</v>
      </c>
      <c r="E173" s="936" t="s">
        <v>1807</v>
      </c>
    </row>
    <row r="174" spans="1:5" x14ac:dyDescent="0.25">
      <c r="A174" s="1197"/>
      <c r="B174" s="1198" t="s">
        <v>1811</v>
      </c>
      <c r="C174" s="1199" t="s">
        <v>1614</v>
      </c>
      <c r="D174" s="1204" t="s">
        <v>1060</v>
      </c>
      <c r="E174" s="1205" t="s">
        <v>1060</v>
      </c>
    </row>
    <row r="175" spans="1:5" x14ac:dyDescent="0.25">
      <c r="A175" s="1202"/>
      <c r="B175" s="1198"/>
      <c r="C175" s="1199"/>
      <c r="D175" s="1204"/>
      <c r="E175" s="1205"/>
    </row>
    <row r="176" spans="1:5" x14ac:dyDescent="0.25">
      <c r="A176" s="1197">
        <v>740</v>
      </c>
      <c r="B176" s="1198"/>
      <c r="C176" s="1199"/>
      <c r="D176" s="1204"/>
      <c r="E176" s="1205"/>
    </row>
    <row r="177" spans="1:5" x14ac:dyDescent="0.25">
      <c r="A177" s="1202"/>
      <c r="B177" s="1198" t="s">
        <v>236</v>
      </c>
      <c r="C177" s="1199" t="s">
        <v>265</v>
      </c>
      <c r="D177" s="935" t="s">
        <v>1060</v>
      </c>
      <c r="E177" s="936" t="s">
        <v>2063</v>
      </c>
    </row>
    <row r="178" spans="1:5" x14ac:dyDescent="0.25">
      <c r="A178" s="1202"/>
      <c r="B178" s="1198" t="s">
        <v>238</v>
      </c>
      <c r="C178" s="1199" t="s">
        <v>2067</v>
      </c>
      <c r="D178" s="935" t="s">
        <v>1060</v>
      </c>
      <c r="E178" s="936" t="s">
        <v>2069</v>
      </c>
    </row>
    <row r="179" spans="1:5" x14ac:dyDescent="0.25">
      <c r="A179" s="1197"/>
      <c r="B179" s="1198"/>
      <c r="C179" s="1199"/>
      <c r="D179" s="1204" t="s">
        <v>1060</v>
      </c>
      <c r="E179" s="1205" t="s">
        <v>1060</v>
      </c>
    </row>
    <row r="180" spans="1:5" x14ac:dyDescent="0.25">
      <c r="A180" s="1197">
        <v>753</v>
      </c>
      <c r="B180" s="1198"/>
      <c r="C180" s="1199"/>
      <c r="D180" s="1204"/>
      <c r="E180" s="1205"/>
    </row>
    <row r="181" spans="1:5" x14ac:dyDescent="0.25">
      <c r="A181" s="1202"/>
      <c r="B181" s="1198" t="s">
        <v>2103</v>
      </c>
      <c r="C181" s="1199" t="s">
        <v>2104</v>
      </c>
      <c r="D181" s="935" t="s">
        <v>1060</v>
      </c>
      <c r="E181" s="932" t="s">
        <v>1060</v>
      </c>
    </row>
    <row r="182" spans="1:5" x14ac:dyDescent="0.25">
      <c r="A182" s="1202"/>
      <c r="B182" s="1198" t="s">
        <v>2105</v>
      </c>
      <c r="C182" s="1199" t="s">
        <v>2106</v>
      </c>
      <c r="D182" s="935" t="s">
        <v>1060</v>
      </c>
      <c r="E182" s="936" t="s">
        <v>2098</v>
      </c>
    </row>
    <row r="183" spans="1:5" x14ac:dyDescent="0.25">
      <c r="A183" s="1197"/>
      <c r="B183" s="1198"/>
      <c r="C183" s="1199"/>
      <c r="D183" s="1204" t="s">
        <v>1060</v>
      </c>
      <c r="E183" s="1205" t="s">
        <v>1060</v>
      </c>
    </row>
    <row r="184" spans="1:5" x14ac:dyDescent="0.25">
      <c r="A184" s="1197" t="s">
        <v>2245</v>
      </c>
      <c r="B184" s="1198"/>
      <c r="C184" s="1199"/>
      <c r="D184" s="1204"/>
      <c r="E184" s="1205"/>
    </row>
    <row r="185" spans="1:5" x14ac:dyDescent="0.25">
      <c r="A185" s="1211"/>
      <c r="B185" s="993" t="s">
        <v>2249</v>
      </c>
      <c r="C185" s="1212" t="s">
        <v>2250</v>
      </c>
      <c r="D185" s="935" t="s">
        <v>2251</v>
      </c>
      <c r="E185" s="932" t="s">
        <v>1060</v>
      </c>
    </row>
    <row r="186" spans="1:5" x14ac:dyDescent="0.25">
      <c r="A186" s="1213"/>
      <c r="B186" s="993" t="s">
        <v>2252</v>
      </c>
      <c r="C186" s="1212" t="s">
        <v>2250</v>
      </c>
      <c r="D186" s="935" t="s">
        <v>1060</v>
      </c>
      <c r="E186" s="932" t="s">
        <v>1060</v>
      </c>
    </row>
    <row r="187" spans="1:5" x14ac:dyDescent="0.25">
      <c r="A187" s="1213"/>
      <c r="B187" s="993" t="s">
        <v>2253</v>
      </c>
      <c r="C187" s="1212" t="s">
        <v>2254</v>
      </c>
      <c r="D187" s="935" t="s">
        <v>1060</v>
      </c>
      <c r="E187" s="932" t="s">
        <v>1060</v>
      </c>
    </row>
    <row r="188" spans="1:5" x14ac:dyDescent="0.25">
      <c r="A188" s="1213"/>
      <c r="B188" s="993" t="s">
        <v>441</v>
      </c>
      <c r="C188" s="1212" t="s">
        <v>2254</v>
      </c>
      <c r="D188" s="935" t="s">
        <v>1060</v>
      </c>
      <c r="E188" s="932" t="s">
        <v>2251</v>
      </c>
    </row>
    <row r="189" spans="1:5" x14ac:dyDescent="0.25">
      <c r="A189" s="1213"/>
      <c r="B189" s="1214" t="s">
        <v>2255</v>
      </c>
      <c r="C189" s="1215" t="s">
        <v>2256</v>
      </c>
      <c r="D189" s="935" t="s">
        <v>1060</v>
      </c>
      <c r="E189" s="932" t="s">
        <v>1060</v>
      </c>
    </row>
    <row r="190" spans="1:5" x14ac:dyDescent="0.25">
      <c r="A190" s="1216"/>
      <c r="B190" s="1217"/>
      <c r="C190" s="1218"/>
      <c r="D190" s="1219"/>
      <c r="E190" s="1220"/>
    </row>
    <row r="191" spans="1:5" x14ac:dyDescent="0.25">
      <c r="A191" s="1221"/>
    </row>
    <row r="192" spans="1:5" x14ac:dyDescent="0.25">
      <c r="A192" s="1221"/>
    </row>
    <row r="193" spans="1:1" x14ac:dyDescent="0.25">
      <c r="A193" s="1221"/>
    </row>
    <row r="194" spans="1:1" x14ac:dyDescent="0.25">
      <c r="A194" s="1221"/>
    </row>
    <row r="195" spans="1:1" x14ac:dyDescent="0.25">
      <c r="A195" s="1221"/>
    </row>
    <row r="196" spans="1:1" x14ac:dyDescent="0.25">
      <c r="A196" s="1221"/>
    </row>
    <row r="197" spans="1:1" x14ac:dyDescent="0.25">
      <c r="A197" s="1221"/>
    </row>
    <row r="198" spans="1:1" x14ac:dyDescent="0.25">
      <c r="A198" s="1221"/>
    </row>
    <row r="199" spans="1:1" x14ac:dyDescent="0.25">
      <c r="A199" s="1221"/>
    </row>
    <row r="200" spans="1:1" x14ac:dyDescent="0.25">
      <c r="A200" s="1221"/>
    </row>
    <row r="201" spans="1:1" x14ac:dyDescent="0.25">
      <c r="A201" s="1221"/>
    </row>
    <row r="202" spans="1:1" x14ac:dyDescent="0.25">
      <c r="A202" s="1221"/>
    </row>
    <row r="203" spans="1:1" x14ac:dyDescent="0.25">
      <c r="A203" s="1221"/>
    </row>
    <row r="204" spans="1:1" x14ac:dyDescent="0.25">
      <c r="A204" s="1221"/>
    </row>
    <row r="205" spans="1:1" x14ac:dyDescent="0.25">
      <c r="A205" s="1221"/>
    </row>
    <row r="206" spans="1:1" x14ac:dyDescent="0.25">
      <c r="A206" s="1221"/>
    </row>
    <row r="207" spans="1:1" x14ac:dyDescent="0.25">
      <c r="A207" s="1221"/>
    </row>
    <row r="208" spans="1:1" x14ac:dyDescent="0.25">
      <c r="A208" s="1221"/>
    </row>
    <row r="209" spans="1:1" x14ac:dyDescent="0.25">
      <c r="A209" s="1221"/>
    </row>
    <row r="210" spans="1:1" x14ac:dyDescent="0.25">
      <c r="A210" s="1221"/>
    </row>
    <row r="211" spans="1:1" x14ac:dyDescent="0.25">
      <c r="A211" s="1221"/>
    </row>
    <row r="212" spans="1:1" x14ac:dyDescent="0.25">
      <c r="A212" s="1221"/>
    </row>
    <row r="213" spans="1:1" x14ac:dyDescent="0.25">
      <c r="A213" s="1221"/>
    </row>
    <row r="214" spans="1:1" x14ac:dyDescent="0.25">
      <c r="A214" s="1221"/>
    </row>
    <row r="215" spans="1:1" x14ac:dyDescent="0.25">
      <c r="A215" s="1221"/>
    </row>
    <row r="216" spans="1:1" x14ac:dyDescent="0.25">
      <c r="A216" s="1221"/>
    </row>
    <row r="217" spans="1:1" x14ac:dyDescent="0.25">
      <c r="A217" s="1221"/>
    </row>
    <row r="218" spans="1:1" x14ac:dyDescent="0.25">
      <c r="A218" s="1221"/>
    </row>
    <row r="219" spans="1:1" x14ac:dyDescent="0.25">
      <c r="A219" s="1221"/>
    </row>
    <row r="220" spans="1:1" x14ac:dyDescent="0.25">
      <c r="A220" s="1221"/>
    </row>
    <row r="221" spans="1:1" x14ac:dyDescent="0.25">
      <c r="A221" s="1221"/>
    </row>
    <row r="222" spans="1:1" x14ac:dyDescent="0.25">
      <c r="A222" s="1221"/>
    </row>
    <row r="223" spans="1:1" x14ac:dyDescent="0.25">
      <c r="A223" s="1221"/>
    </row>
    <row r="224" spans="1:1" x14ac:dyDescent="0.25">
      <c r="A224" s="1221"/>
    </row>
    <row r="225" spans="1:1" x14ac:dyDescent="0.25">
      <c r="A225" s="1221"/>
    </row>
    <row r="226" spans="1:1" x14ac:dyDescent="0.25">
      <c r="A226" s="1221"/>
    </row>
    <row r="227" spans="1:1" x14ac:dyDescent="0.25">
      <c r="A227" s="1221"/>
    </row>
    <row r="228" spans="1:1" x14ac:dyDescent="0.25">
      <c r="A228" s="1221"/>
    </row>
    <row r="229" spans="1:1" x14ac:dyDescent="0.25">
      <c r="A229" s="1221"/>
    </row>
    <row r="230" spans="1:1" x14ac:dyDescent="0.25">
      <c r="A230" s="1221"/>
    </row>
    <row r="231" spans="1:1" x14ac:dyDescent="0.25">
      <c r="A231" s="1221"/>
    </row>
    <row r="232" spans="1:1" x14ac:dyDescent="0.25">
      <c r="A232" s="1221"/>
    </row>
    <row r="233" spans="1:1" x14ac:dyDescent="0.25">
      <c r="A233" s="1221"/>
    </row>
    <row r="234" spans="1:1" x14ac:dyDescent="0.25">
      <c r="A234" s="1221"/>
    </row>
    <row r="235" spans="1:1" x14ac:dyDescent="0.25">
      <c r="A235" s="1221"/>
    </row>
    <row r="236" spans="1:1" x14ac:dyDescent="0.25">
      <c r="A236" s="1221"/>
    </row>
    <row r="237" spans="1:1" x14ac:dyDescent="0.25">
      <c r="A237" s="1221"/>
    </row>
    <row r="238" spans="1:1" x14ac:dyDescent="0.25">
      <c r="A238" s="1221"/>
    </row>
    <row r="239" spans="1:1" x14ac:dyDescent="0.25">
      <c r="A239" s="1221"/>
    </row>
    <row r="240" spans="1:1" x14ac:dyDescent="0.25">
      <c r="A240" s="1221"/>
    </row>
    <row r="241" spans="1:1" x14ac:dyDescent="0.25">
      <c r="A241" s="1221"/>
    </row>
    <row r="242" spans="1:1" x14ac:dyDescent="0.25">
      <c r="A242" s="1221"/>
    </row>
    <row r="243" spans="1:1" x14ac:dyDescent="0.25">
      <c r="A243" s="1221"/>
    </row>
    <row r="244" spans="1:1" x14ac:dyDescent="0.25">
      <c r="A244" s="1221"/>
    </row>
    <row r="245" spans="1:1" x14ac:dyDescent="0.25">
      <c r="A245" s="1221"/>
    </row>
    <row r="246" spans="1:1" x14ac:dyDescent="0.25">
      <c r="A246" s="1221"/>
    </row>
    <row r="247" spans="1:1" x14ac:dyDescent="0.25">
      <c r="A247" s="1221"/>
    </row>
    <row r="248" spans="1:1" x14ac:dyDescent="0.25">
      <c r="A248" s="1221"/>
    </row>
    <row r="249" spans="1:1" x14ac:dyDescent="0.25">
      <c r="A249" s="1221"/>
    </row>
    <row r="250" spans="1:1" x14ac:dyDescent="0.25">
      <c r="A250" s="1221"/>
    </row>
    <row r="251" spans="1:1" x14ac:dyDescent="0.25">
      <c r="A251" s="1221"/>
    </row>
    <row r="252" spans="1:1" x14ac:dyDescent="0.25">
      <c r="A252" s="1221"/>
    </row>
    <row r="253" spans="1:1" x14ac:dyDescent="0.25">
      <c r="A253" s="1221"/>
    </row>
    <row r="254" spans="1:1" x14ac:dyDescent="0.25">
      <c r="A254" s="1221"/>
    </row>
    <row r="255" spans="1:1" x14ac:dyDescent="0.25">
      <c r="A255" s="1221"/>
    </row>
    <row r="256" spans="1:1" x14ac:dyDescent="0.25">
      <c r="A256" s="1221"/>
    </row>
    <row r="257" spans="1:1" x14ac:dyDescent="0.25">
      <c r="A257" s="1221"/>
    </row>
    <row r="258" spans="1:1" x14ac:dyDescent="0.25">
      <c r="A258" s="1221"/>
    </row>
    <row r="259" spans="1:1" x14ac:dyDescent="0.25">
      <c r="A259" s="1221"/>
    </row>
    <row r="260" spans="1:1" x14ac:dyDescent="0.25">
      <c r="A260" s="1221"/>
    </row>
    <row r="261" spans="1:1" x14ac:dyDescent="0.25">
      <c r="A261" s="1221"/>
    </row>
    <row r="262" spans="1:1" x14ac:dyDescent="0.25">
      <c r="A262" s="1221"/>
    </row>
    <row r="263" spans="1:1" x14ac:dyDescent="0.25">
      <c r="A263" s="1221"/>
    </row>
    <row r="264" spans="1:1" x14ac:dyDescent="0.25">
      <c r="A264" s="1221"/>
    </row>
    <row r="265" spans="1:1" x14ac:dyDescent="0.25">
      <c r="A265" s="1221"/>
    </row>
    <row r="266" spans="1:1" x14ac:dyDescent="0.25">
      <c r="A266" s="1221"/>
    </row>
    <row r="267" spans="1:1" x14ac:dyDescent="0.25">
      <c r="A267" s="1221"/>
    </row>
    <row r="268" spans="1:1" x14ac:dyDescent="0.25">
      <c r="A268" s="1221"/>
    </row>
    <row r="269" spans="1:1" x14ac:dyDescent="0.25">
      <c r="A269" s="1221"/>
    </row>
    <row r="270" spans="1:1" x14ac:dyDescent="0.25">
      <c r="A270" s="1221"/>
    </row>
    <row r="271" spans="1:1" x14ac:dyDescent="0.25">
      <c r="A271" s="1221"/>
    </row>
    <row r="272" spans="1:1" x14ac:dyDescent="0.25">
      <c r="A272" s="1221"/>
    </row>
    <row r="273" spans="1:1" x14ac:dyDescent="0.25">
      <c r="A273" s="1221"/>
    </row>
    <row r="274" spans="1:1" x14ac:dyDescent="0.25">
      <c r="A274" s="1221"/>
    </row>
    <row r="275" spans="1:1" x14ac:dyDescent="0.25">
      <c r="A275" s="1221"/>
    </row>
    <row r="276" spans="1:1" x14ac:dyDescent="0.25">
      <c r="A276" s="1221"/>
    </row>
    <row r="277" spans="1:1" x14ac:dyDescent="0.25">
      <c r="A277" s="1221"/>
    </row>
    <row r="278" spans="1:1" x14ac:dyDescent="0.25">
      <c r="A278" s="1221"/>
    </row>
    <row r="279" spans="1:1" x14ac:dyDescent="0.25">
      <c r="A279" s="1221"/>
    </row>
    <row r="280" spans="1:1" x14ac:dyDescent="0.25">
      <c r="A280" s="1221"/>
    </row>
    <row r="281" spans="1:1" x14ac:dyDescent="0.25">
      <c r="A281" s="1221"/>
    </row>
    <row r="282" spans="1:1" x14ac:dyDescent="0.25">
      <c r="A282" s="1221"/>
    </row>
    <row r="283" spans="1:1" x14ac:dyDescent="0.25">
      <c r="A283" s="1221"/>
    </row>
    <row r="284" spans="1:1" x14ac:dyDescent="0.25">
      <c r="A284" s="1221"/>
    </row>
    <row r="285" spans="1:1" x14ac:dyDescent="0.25">
      <c r="A285" s="1221"/>
    </row>
    <row r="286" spans="1:1" x14ac:dyDescent="0.25">
      <c r="A286" s="1221"/>
    </row>
    <row r="287" spans="1:1" x14ac:dyDescent="0.25">
      <c r="A287" s="1221"/>
    </row>
    <row r="288" spans="1:1" x14ac:dyDescent="0.25">
      <c r="A288" s="1221"/>
    </row>
    <row r="289" spans="1:1" x14ac:dyDescent="0.25">
      <c r="A289" s="1221"/>
    </row>
    <row r="290" spans="1:1" x14ac:dyDescent="0.25">
      <c r="A290" s="1221"/>
    </row>
    <row r="291" spans="1:1" x14ac:dyDescent="0.25">
      <c r="A291" s="1221"/>
    </row>
    <row r="292" spans="1:1" x14ac:dyDescent="0.25">
      <c r="A292" s="1221"/>
    </row>
    <row r="293" spans="1:1" x14ac:dyDescent="0.25">
      <c r="A293" s="1221"/>
    </row>
    <row r="294" spans="1:1" x14ac:dyDescent="0.25">
      <c r="A294" s="1221"/>
    </row>
    <row r="295" spans="1:1" x14ac:dyDescent="0.25">
      <c r="A295" s="1221"/>
    </row>
    <row r="296" spans="1:1" x14ac:dyDescent="0.25">
      <c r="A296" s="1221"/>
    </row>
    <row r="297" spans="1:1" x14ac:dyDescent="0.25">
      <c r="A297" s="1221"/>
    </row>
    <row r="298" spans="1:1" x14ac:dyDescent="0.25">
      <c r="A298" s="1221"/>
    </row>
    <row r="299" spans="1:1" x14ac:dyDescent="0.25">
      <c r="A299" s="1221"/>
    </row>
    <row r="300" spans="1:1" x14ac:dyDescent="0.25">
      <c r="A300" s="1221"/>
    </row>
    <row r="301" spans="1:1" x14ac:dyDescent="0.25">
      <c r="A301" s="1221"/>
    </row>
    <row r="302" spans="1:1" x14ac:dyDescent="0.25">
      <c r="A302" s="1221"/>
    </row>
    <row r="303" spans="1:1" x14ac:dyDescent="0.25">
      <c r="A303" s="1221"/>
    </row>
    <row r="304" spans="1:1" x14ac:dyDescent="0.25">
      <c r="A304" s="1221"/>
    </row>
    <row r="305" spans="1:1" x14ac:dyDescent="0.25">
      <c r="A305" s="1221"/>
    </row>
    <row r="306" spans="1:1" x14ac:dyDescent="0.25">
      <c r="A306" s="1221"/>
    </row>
    <row r="307" spans="1:1" x14ac:dyDescent="0.25">
      <c r="A307" s="1221"/>
    </row>
    <row r="308" spans="1:1" x14ac:dyDescent="0.25">
      <c r="A308" s="1221"/>
    </row>
    <row r="309" spans="1:1" x14ac:dyDescent="0.25">
      <c r="A309" s="1221"/>
    </row>
    <row r="310" spans="1:1" x14ac:dyDescent="0.25">
      <c r="A310" s="1221"/>
    </row>
    <row r="311" spans="1:1" x14ac:dyDescent="0.25">
      <c r="A311" s="1221"/>
    </row>
    <row r="312" spans="1:1" x14ac:dyDescent="0.25">
      <c r="A312" s="1221"/>
    </row>
    <row r="313" spans="1:1" x14ac:dyDescent="0.25">
      <c r="A313" s="1221"/>
    </row>
    <row r="314" spans="1:1" x14ac:dyDescent="0.25">
      <c r="A314" s="1221"/>
    </row>
    <row r="315" spans="1:1" x14ac:dyDescent="0.25">
      <c r="A315" s="1221"/>
    </row>
    <row r="316" spans="1:1" x14ac:dyDescent="0.25">
      <c r="A316" s="1221"/>
    </row>
    <row r="317" spans="1:1" x14ac:dyDescent="0.25">
      <c r="A317" s="1221"/>
    </row>
    <row r="318" spans="1:1" x14ac:dyDescent="0.25">
      <c r="A318" s="1221"/>
    </row>
    <row r="319" spans="1:1" x14ac:dyDescent="0.25">
      <c r="A319" s="1221"/>
    </row>
    <row r="320" spans="1:1" x14ac:dyDescent="0.25">
      <c r="A320" s="1221"/>
    </row>
    <row r="321" spans="1:1" x14ac:dyDescent="0.25">
      <c r="A321" s="1221"/>
    </row>
    <row r="322" spans="1:1" x14ac:dyDescent="0.25">
      <c r="A322" s="1221"/>
    </row>
    <row r="323" spans="1:1" x14ac:dyDescent="0.25">
      <c r="A323" s="1221"/>
    </row>
    <row r="324" spans="1:1" x14ac:dyDescent="0.25">
      <c r="A324" s="1221"/>
    </row>
    <row r="325" spans="1:1" x14ac:dyDescent="0.25">
      <c r="A325" s="1221"/>
    </row>
    <row r="326" spans="1:1" x14ac:dyDescent="0.25">
      <c r="A326" s="1221"/>
    </row>
    <row r="327" spans="1:1" x14ac:dyDescent="0.25">
      <c r="A327" s="1221"/>
    </row>
    <row r="328" spans="1:1" x14ac:dyDescent="0.25">
      <c r="A328" s="1221"/>
    </row>
    <row r="329" spans="1:1" x14ac:dyDescent="0.25">
      <c r="A329" s="1221"/>
    </row>
    <row r="330" spans="1:1" x14ac:dyDescent="0.25">
      <c r="A330" s="1221"/>
    </row>
    <row r="331" spans="1:1" x14ac:dyDescent="0.25">
      <c r="A331" s="1221"/>
    </row>
    <row r="332" spans="1:1" x14ac:dyDescent="0.25">
      <c r="A332" s="1221"/>
    </row>
    <row r="333" spans="1:1" x14ac:dyDescent="0.25">
      <c r="A333" s="1221"/>
    </row>
    <row r="334" spans="1:1" x14ac:dyDescent="0.25">
      <c r="A334" s="1221"/>
    </row>
    <row r="335" spans="1:1" x14ac:dyDescent="0.25">
      <c r="A335" s="1221"/>
    </row>
    <row r="336" spans="1:1" x14ac:dyDescent="0.25">
      <c r="A336" s="1221"/>
    </row>
    <row r="337" spans="1:1" x14ac:dyDescent="0.25">
      <c r="A337" s="1221"/>
    </row>
    <row r="338" spans="1:1" x14ac:dyDescent="0.25">
      <c r="A338" s="1221"/>
    </row>
  </sheetData>
  <autoFilter ref="A4:E4"/>
  <mergeCells count="1">
    <mergeCell ref="A1:E1"/>
  </mergeCells>
  <conditionalFormatting sqref="B172 B185:B189">
    <cfRule type="cellIs" dxfId="103" priority="2" stopIfTrue="1" operator="equal">
      <formula>"N"</formula>
    </cfRule>
  </conditionalFormatting>
  <conditionalFormatting sqref="B173">
    <cfRule type="cellIs" dxfId="102" priority="1" stopIfTrue="1" operator="equal">
      <formula>"N"</formula>
    </cfRule>
  </conditionalFormatting>
  <pageMargins left="0.59055118110236227" right="0.59055118110236227" top="0.59055118110236227" bottom="0.59055118110236227" header="0.51181102362204722" footer="0.51181102362204722"/>
  <pageSetup paperSize="9" scale="70" fitToHeight="42"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44"/>
  <sheetViews>
    <sheetView showGridLines="0" zoomScaleNormal="100" workbookViewId="0">
      <selection sqref="A1:I1"/>
    </sheetView>
  </sheetViews>
  <sheetFormatPr defaultColWidth="9.109375" defaultRowHeight="13.2" x14ac:dyDescent="0.25"/>
  <cols>
    <col min="1" max="5" width="2.33203125" style="981" customWidth="1"/>
    <col min="6" max="6" width="7.6640625" style="1008" customWidth="1"/>
    <col min="7" max="7" width="65.88671875" style="924" bestFit="1" customWidth="1"/>
    <col min="8" max="8" width="2.33203125" style="924" customWidth="1"/>
    <col min="9" max="9" width="3.5546875" style="1270" bestFit="1" customWidth="1"/>
    <col min="10" max="10" width="1" style="1270" customWidth="1"/>
    <col min="11" max="12" width="9.109375" style="981"/>
    <col min="13" max="13" width="45.44140625" style="981" customWidth="1"/>
    <col min="14" max="16384" width="9.109375" style="981"/>
  </cols>
  <sheetData>
    <row r="1" spans="1:17" s="891" customFormat="1" ht="75.599999999999994" customHeight="1" x14ac:dyDescent="0.25">
      <c r="A1" s="1343" t="s">
        <v>2635</v>
      </c>
      <c r="B1" s="1343"/>
      <c r="C1" s="1343"/>
      <c r="D1" s="1343"/>
      <c r="E1" s="1343"/>
      <c r="F1" s="1343"/>
      <c r="G1" s="1343"/>
      <c r="H1" s="1343"/>
      <c r="I1" s="1343"/>
      <c r="J1" s="1181"/>
    </row>
    <row r="2" spans="1:17" s="1224" customFormat="1" ht="12" x14ac:dyDescent="0.2">
      <c r="F2" s="1225"/>
      <c r="G2" s="1226"/>
      <c r="H2" s="1226"/>
      <c r="I2" s="1227"/>
      <c r="J2" s="1228">
        <v>0</v>
      </c>
    </row>
    <row r="3" spans="1:17" s="1231" customFormat="1" ht="25.5" customHeight="1" x14ac:dyDescent="0.25">
      <c r="A3" s="1344" t="s">
        <v>2342</v>
      </c>
      <c r="B3" s="1344"/>
      <c r="C3" s="1344"/>
      <c r="D3" s="1344"/>
      <c r="E3" s="1344"/>
      <c r="F3" s="1229" t="s">
        <v>448</v>
      </c>
      <c r="G3" s="1230" t="s">
        <v>729</v>
      </c>
      <c r="H3" s="1345" t="s">
        <v>1056</v>
      </c>
      <c r="I3" s="1345"/>
      <c r="K3" s="1232"/>
      <c r="L3" s="1232"/>
      <c r="M3" s="1232"/>
      <c r="N3" s="1232"/>
      <c r="O3" s="1232"/>
      <c r="P3" s="1232"/>
    </row>
    <row r="4" spans="1:17" s="1237" customFormat="1" ht="10.199999999999999" x14ac:dyDescent="0.2">
      <c r="A4" s="1233"/>
      <c r="B4" s="1233"/>
      <c r="C4" s="1233"/>
      <c r="D4" s="1233"/>
      <c r="E4" s="1233"/>
      <c r="F4" s="1234"/>
      <c r="G4" s="1235"/>
      <c r="H4" s="1235"/>
      <c r="I4" s="1236"/>
      <c r="J4" s="1236"/>
      <c r="L4" s="1238"/>
      <c r="M4" s="1238"/>
      <c r="N4" s="1238"/>
      <c r="O4" s="1238"/>
      <c r="P4" s="1238"/>
      <c r="Q4" s="1238"/>
    </row>
    <row r="5" spans="1:17" s="1232" customFormat="1" ht="13.8" x14ac:dyDescent="0.25">
      <c r="A5" s="1239" t="s">
        <v>282</v>
      </c>
      <c r="B5" s="1239"/>
      <c r="C5" s="1239"/>
      <c r="D5" s="1239"/>
      <c r="E5" s="1239"/>
      <c r="F5" s="1240"/>
      <c r="I5" s="1241"/>
      <c r="J5" s="1241"/>
    </row>
    <row r="6" spans="1:17" s="1243" customFormat="1" ht="10.199999999999999" x14ac:dyDescent="0.25">
      <c r="A6" s="894"/>
      <c r="B6" s="894"/>
      <c r="C6" s="894"/>
      <c r="D6" s="894"/>
      <c r="E6" s="894"/>
      <c r="F6" s="1242"/>
      <c r="I6" s="1244"/>
      <c r="J6" s="1244"/>
      <c r="L6" s="894"/>
      <c r="M6" s="894"/>
      <c r="N6" s="894"/>
      <c r="O6" s="894"/>
      <c r="P6" s="894"/>
      <c r="Q6" s="894"/>
    </row>
    <row r="7" spans="1:17" s="962" customFormat="1" x14ac:dyDescent="0.25">
      <c r="A7" s="918" t="s">
        <v>283</v>
      </c>
      <c r="B7" s="918"/>
      <c r="C7" s="918"/>
      <c r="D7" s="918"/>
      <c r="E7" s="918"/>
      <c r="F7" s="1245"/>
      <c r="I7" s="1246"/>
      <c r="J7" s="1246"/>
      <c r="L7" s="918"/>
      <c r="M7" s="918"/>
      <c r="N7" s="918"/>
      <c r="O7" s="918"/>
      <c r="P7" s="918"/>
      <c r="Q7" s="918"/>
    </row>
    <row r="8" spans="1:17" s="1243" customFormat="1" ht="10.199999999999999" x14ac:dyDescent="0.25">
      <c r="A8" s="894"/>
      <c r="B8" s="894"/>
      <c r="C8" s="894"/>
      <c r="D8" s="894"/>
      <c r="E8" s="894"/>
      <c r="F8" s="1242"/>
      <c r="I8" s="1244"/>
      <c r="J8" s="1244"/>
      <c r="L8" s="894"/>
      <c r="M8" s="894"/>
      <c r="N8" s="894"/>
      <c r="O8" s="894"/>
      <c r="P8" s="894"/>
      <c r="Q8" s="894"/>
    </row>
    <row r="9" spans="1:17" s="924" customFormat="1" x14ac:dyDescent="0.25">
      <c r="A9" s="918"/>
      <c r="B9" s="918" t="s">
        <v>2343</v>
      </c>
      <c r="C9" s="918"/>
      <c r="D9" s="918"/>
      <c r="E9" s="918"/>
      <c r="F9" s="1245"/>
      <c r="G9" s="962"/>
      <c r="H9" s="962"/>
      <c r="I9" s="1075"/>
      <c r="J9" s="1075"/>
      <c r="L9" s="981"/>
      <c r="M9" s="981"/>
      <c r="N9" s="981"/>
      <c r="O9" s="981"/>
      <c r="P9" s="981"/>
      <c r="Q9" s="981"/>
    </row>
    <row r="10" spans="1:17" s="1092" customFormat="1" ht="18" customHeight="1" x14ac:dyDescent="0.25">
      <c r="A10" s="910"/>
      <c r="B10" s="910"/>
      <c r="C10" s="910" t="s">
        <v>2344</v>
      </c>
      <c r="D10" s="910"/>
      <c r="E10" s="910"/>
      <c r="F10" s="1247"/>
      <c r="G10" s="902"/>
      <c r="H10" s="902"/>
      <c r="I10" s="1079"/>
      <c r="J10" s="1079"/>
      <c r="L10" s="1248"/>
      <c r="M10" s="1248"/>
      <c r="N10" s="1248"/>
      <c r="O10" s="1248"/>
      <c r="P10" s="1248"/>
      <c r="Q10" s="1248"/>
    </row>
    <row r="11" spans="1:17" s="924" customFormat="1" x14ac:dyDescent="0.25">
      <c r="A11" s="981"/>
      <c r="B11" s="981"/>
      <c r="C11" s="981"/>
      <c r="D11" s="981"/>
      <c r="E11" s="981"/>
      <c r="F11" s="1008">
        <v>600</v>
      </c>
      <c r="G11" s="924" t="s">
        <v>2636</v>
      </c>
      <c r="I11" s="1075"/>
      <c r="J11" s="1075"/>
      <c r="L11" s="981"/>
      <c r="M11" s="981"/>
      <c r="N11" s="981"/>
      <c r="O11" s="981"/>
      <c r="P11" s="981"/>
      <c r="Q11" s="981"/>
    </row>
    <row r="12" spans="1:17" s="924" customFormat="1" x14ac:dyDescent="0.25">
      <c r="A12" s="981"/>
      <c r="B12" s="981"/>
      <c r="C12" s="981"/>
      <c r="D12" s="981"/>
      <c r="E12" s="981"/>
      <c r="F12" s="1008">
        <v>601</v>
      </c>
      <c r="G12" s="924" t="s">
        <v>2637</v>
      </c>
      <c r="I12" s="1075"/>
      <c r="J12" s="1075"/>
      <c r="L12" s="981"/>
      <c r="M12" s="981"/>
      <c r="N12" s="981"/>
      <c r="O12" s="981"/>
      <c r="P12" s="981"/>
      <c r="Q12" s="981"/>
    </row>
    <row r="13" spans="1:17" s="924" customFormat="1" x14ac:dyDescent="0.25">
      <c r="A13" s="981"/>
      <c r="B13" s="981"/>
      <c r="C13" s="981"/>
      <c r="D13" s="981"/>
      <c r="E13" s="981"/>
      <c r="F13" s="1008">
        <v>602</v>
      </c>
      <c r="G13" s="924" t="s">
        <v>2638</v>
      </c>
      <c r="I13" s="1075"/>
      <c r="J13" s="1075"/>
      <c r="L13" s="981"/>
      <c r="M13" s="981"/>
      <c r="N13" s="981"/>
      <c r="O13" s="981"/>
      <c r="P13" s="981"/>
      <c r="Q13" s="981"/>
    </row>
    <row r="14" spans="1:17" s="924" customFormat="1" x14ac:dyDescent="0.25">
      <c r="A14" s="981"/>
      <c r="B14" s="981"/>
      <c r="C14" s="981"/>
      <c r="D14" s="981"/>
      <c r="E14" s="981"/>
      <c r="F14" s="1008">
        <v>603</v>
      </c>
      <c r="G14" s="924" t="s">
        <v>2639</v>
      </c>
      <c r="I14" s="1075"/>
      <c r="J14" s="1075"/>
      <c r="L14" s="981"/>
      <c r="M14" s="981"/>
      <c r="N14" s="981"/>
      <c r="O14" s="981"/>
      <c r="P14" s="981"/>
      <c r="Q14" s="981"/>
    </row>
    <row r="15" spans="1:17" s="924" customFormat="1" x14ac:dyDescent="0.25">
      <c r="A15" s="981"/>
      <c r="B15" s="981"/>
      <c r="C15" s="981"/>
      <c r="D15" s="981"/>
      <c r="E15" s="981"/>
      <c r="F15" s="1008">
        <v>604</v>
      </c>
      <c r="G15" s="924" t="s">
        <v>2640</v>
      </c>
      <c r="I15" s="1075"/>
      <c r="J15" s="1075"/>
      <c r="L15" s="981"/>
      <c r="M15" s="981"/>
      <c r="N15" s="981"/>
      <c r="O15" s="981"/>
      <c r="P15" s="981"/>
      <c r="Q15" s="981"/>
    </row>
    <row r="16" spans="1:17" s="924" customFormat="1" x14ac:dyDescent="0.25">
      <c r="A16" s="981"/>
      <c r="B16" s="981"/>
      <c r="C16" s="981"/>
      <c r="D16" s="981"/>
      <c r="E16" s="981"/>
      <c r="F16" s="1008">
        <v>605</v>
      </c>
      <c r="G16" s="924" t="s">
        <v>1579</v>
      </c>
      <c r="I16" s="1075"/>
      <c r="J16" s="1075"/>
      <c r="L16" s="981"/>
      <c r="M16" s="981"/>
      <c r="N16" s="981"/>
      <c r="O16" s="981"/>
      <c r="P16" s="981"/>
      <c r="Q16" s="981"/>
    </row>
    <row r="17" spans="1:17" s="924" customFormat="1" x14ac:dyDescent="0.25">
      <c r="A17" s="981"/>
      <c r="B17" s="981"/>
      <c r="C17" s="981"/>
      <c r="D17" s="981"/>
      <c r="E17" s="981"/>
      <c r="F17" s="1008">
        <v>608</v>
      </c>
      <c r="G17" s="924" t="s">
        <v>1580</v>
      </c>
      <c r="I17" s="1082"/>
      <c r="J17" s="1082"/>
      <c r="L17" s="981"/>
      <c r="M17" s="981"/>
      <c r="N17" s="981"/>
      <c r="O17" s="981"/>
      <c r="P17" s="981"/>
      <c r="Q17" s="981"/>
    </row>
    <row r="18" spans="1:17" s="924" customFormat="1" ht="26.4" x14ac:dyDescent="0.25">
      <c r="A18" s="981"/>
      <c r="B18" s="981"/>
      <c r="C18" s="981"/>
      <c r="D18" s="981"/>
      <c r="E18" s="981"/>
      <c r="F18" s="1008" t="s">
        <v>1593</v>
      </c>
      <c r="G18" s="1096" t="s">
        <v>1594</v>
      </c>
      <c r="I18" s="1075"/>
      <c r="J18" s="1075"/>
      <c r="L18" s="981"/>
      <c r="M18" s="981"/>
      <c r="N18" s="981"/>
      <c r="O18" s="981"/>
      <c r="P18" s="981"/>
      <c r="Q18" s="981"/>
    </row>
    <row r="19" spans="1:17" s="924" customFormat="1" x14ac:dyDescent="0.25">
      <c r="A19" s="981"/>
      <c r="B19" s="981"/>
      <c r="C19" s="981"/>
      <c r="D19" s="981"/>
      <c r="E19" s="981"/>
      <c r="F19" s="1008" t="s">
        <v>1599</v>
      </c>
      <c r="G19" s="1096" t="s">
        <v>1596</v>
      </c>
      <c r="I19" s="1075"/>
      <c r="J19" s="1075"/>
      <c r="L19" s="981"/>
      <c r="M19" s="981"/>
      <c r="N19" s="981"/>
      <c r="O19" s="981"/>
      <c r="P19" s="981"/>
      <c r="Q19" s="981"/>
    </row>
    <row r="20" spans="1:17" s="924" customFormat="1" x14ac:dyDescent="0.25">
      <c r="A20" s="981"/>
      <c r="B20" s="981"/>
      <c r="C20" s="981"/>
      <c r="D20" s="981"/>
      <c r="E20" s="981"/>
      <c r="F20" s="1008" t="s">
        <v>2594</v>
      </c>
      <c r="G20" s="1096" t="s">
        <v>2595</v>
      </c>
      <c r="I20" s="1075"/>
      <c r="J20" s="1075"/>
      <c r="L20" s="981"/>
      <c r="M20" s="981"/>
      <c r="N20" s="981"/>
      <c r="O20" s="981"/>
      <c r="P20" s="981"/>
      <c r="Q20" s="981"/>
    </row>
    <row r="21" spans="1:17" s="924" customFormat="1" x14ac:dyDescent="0.25">
      <c r="A21" s="981"/>
      <c r="B21" s="981"/>
      <c r="C21" s="981"/>
      <c r="D21" s="981"/>
      <c r="E21" s="981"/>
      <c r="F21" s="1008" t="s">
        <v>2596</v>
      </c>
      <c r="G21" s="1096" t="s">
        <v>1600</v>
      </c>
      <c r="I21" s="1075"/>
      <c r="J21" s="1075"/>
      <c r="L21" s="981"/>
      <c r="M21" s="981"/>
      <c r="N21" s="981"/>
      <c r="O21" s="981"/>
      <c r="P21" s="981"/>
      <c r="Q21" s="981"/>
    </row>
    <row r="22" spans="1:17" s="924" customFormat="1" x14ac:dyDescent="0.25">
      <c r="A22" s="981"/>
      <c r="B22" s="981"/>
      <c r="C22" s="981"/>
      <c r="D22" s="981"/>
      <c r="E22" s="981"/>
      <c r="F22" s="1008" t="s">
        <v>2597</v>
      </c>
      <c r="G22" s="1096" t="s">
        <v>1602</v>
      </c>
      <c r="I22" s="1075"/>
      <c r="J22" s="1075"/>
      <c r="L22" s="981"/>
      <c r="M22" s="981"/>
      <c r="N22" s="981"/>
      <c r="O22" s="981"/>
      <c r="P22" s="981"/>
      <c r="Q22" s="981"/>
    </row>
    <row r="23" spans="1:17" s="924" customFormat="1" x14ac:dyDescent="0.25">
      <c r="A23" s="981"/>
      <c r="B23" s="981"/>
      <c r="C23" s="981"/>
      <c r="D23" s="981"/>
      <c r="E23" s="981"/>
      <c r="F23" s="1008" t="s">
        <v>2598</v>
      </c>
      <c r="G23" s="1096" t="s">
        <v>1604</v>
      </c>
      <c r="I23" s="1075"/>
      <c r="J23" s="1075"/>
      <c r="L23" s="981"/>
      <c r="M23" s="981"/>
      <c r="N23" s="981"/>
      <c r="O23" s="981"/>
      <c r="P23" s="981"/>
      <c r="Q23" s="981"/>
    </row>
    <row r="24" spans="1:17" s="924" customFormat="1" x14ac:dyDescent="0.25">
      <c r="A24" s="981"/>
      <c r="B24" s="981"/>
      <c r="C24" s="981"/>
      <c r="D24" s="981"/>
      <c r="E24" s="981"/>
      <c r="F24" s="1008" t="s">
        <v>2599</v>
      </c>
      <c r="G24" s="1096" t="s">
        <v>1606</v>
      </c>
      <c r="I24" s="1075"/>
      <c r="J24" s="1075"/>
      <c r="L24" s="981"/>
      <c r="M24" s="981"/>
      <c r="N24" s="981"/>
      <c r="O24" s="981"/>
      <c r="P24" s="981"/>
      <c r="Q24" s="981"/>
    </row>
    <row r="25" spans="1:17" s="924" customFormat="1" x14ac:dyDescent="0.25">
      <c r="A25" s="981"/>
      <c r="B25" s="981"/>
      <c r="C25" s="981"/>
      <c r="D25" s="981"/>
      <c r="E25" s="981"/>
      <c r="F25" s="1008" t="s">
        <v>2600</v>
      </c>
      <c r="G25" s="1096" t="s">
        <v>1608</v>
      </c>
      <c r="I25" s="1075"/>
      <c r="J25" s="1075"/>
      <c r="L25" s="981"/>
      <c r="M25" s="981"/>
      <c r="N25" s="981"/>
      <c r="O25" s="981"/>
      <c r="P25" s="981"/>
      <c r="Q25" s="981"/>
    </row>
    <row r="26" spans="1:17" s="924" customFormat="1" x14ac:dyDescent="0.25">
      <c r="A26" s="981"/>
      <c r="B26" s="981"/>
      <c r="C26" s="981"/>
      <c r="D26" s="981"/>
      <c r="E26" s="981"/>
      <c r="F26" s="1095" t="s">
        <v>2601</v>
      </c>
      <c r="G26" s="1096" t="s">
        <v>2602</v>
      </c>
      <c r="I26" s="1075"/>
      <c r="J26" s="1075"/>
      <c r="L26" s="981"/>
      <c r="M26" s="981"/>
      <c r="N26" s="981"/>
      <c r="O26" s="981"/>
      <c r="P26" s="981"/>
      <c r="Q26" s="981"/>
    </row>
    <row r="27" spans="1:17" s="924" customFormat="1" x14ac:dyDescent="0.25">
      <c r="A27" s="981"/>
      <c r="B27" s="981"/>
      <c r="C27" s="981"/>
      <c r="D27" s="981"/>
      <c r="E27" s="981"/>
      <c r="F27" s="1008">
        <v>617</v>
      </c>
      <c r="G27" s="924" t="s">
        <v>2641</v>
      </c>
      <c r="I27" s="1075"/>
      <c r="J27" s="1075"/>
      <c r="L27" s="981"/>
      <c r="M27" s="981"/>
      <c r="N27" s="981"/>
      <c r="O27" s="981"/>
      <c r="P27" s="981"/>
      <c r="Q27" s="981"/>
    </row>
    <row r="28" spans="1:17" s="924" customFormat="1" ht="39.6" x14ac:dyDescent="0.25">
      <c r="A28" s="981"/>
      <c r="B28" s="981"/>
      <c r="C28" s="981"/>
      <c r="D28" s="981"/>
      <c r="E28" s="981"/>
      <c r="F28" s="1008">
        <v>618</v>
      </c>
      <c r="G28" s="924" t="s">
        <v>2642</v>
      </c>
      <c r="I28" s="1094"/>
      <c r="J28" s="1094"/>
      <c r="L28" s="981"/>
      <c r="M28" s="981"/>
      <c r="N28" s="981"/>
      <c r="O28" s="981"/>
      <c r="P28" s="981"/>
      <c r="Q28" s="981"/>
    </row>
    <row r="29" spans="1:17" s="1092" customFormat="1" ht="18" customHeight="1" x14ac:dyDescent="0.25">
      <c r="A29" s="910"/>
      <c r="B29" s="910"/>
      <c r="C29" s="910" t="s">
        <v>2346</v>
      </c>
      <c r="D29" s="910"/>
      <c r="E29" s="910"/>
      <c r="F29" s="1089"/>
      <c r="G29" s="902"/>
      <c r="H29" s="902"/>
      <c r="I29" s="1091"/>
      <c r="J29" s="1091"/>
      <c r="L29" s="981"/>
      <c r="M29" s="981"/>
      <c r="N29" s="1248"/>
      <c r="O29" s="1248"/>
      <c r="P29" s="1248"/>
      <c r="Q29" s="1248"/>
    </row>
    <row r="30" spans="1:17" s="1092" customFormat="1" x14ac:dyDescent="0.25">
      <c r="A30" s="910"/>
      <c r="B30" s="910"/>
      <c r="C30" s="910"/>
      <c r="D30" s="981" t="s">
        <v>2348</v>
      </c>
      <c r="E30" s="981"/>
      <c r="F30" s="1089"/>
      <c r="G30" s="902"/>
      <c r="H30" s="902"/>
      <c r="I30" s="1091"/>
      <c r="J30" s="1091"/>
    </row>
    <row r="31" spans="1:17" s="924" customFormat="1" ht="26.4" x14ac:dyDescent="0.25">
      <c r="B31" s="981"/>
      <c r="C31" s="981"/>
      <c r="D31" s="981"/>
      <c r="E31" s="981"/>
      <c r="F31" s="1095" t="s">
        <v>2603</v>
      </c>
      <c r="G31" s="1096" t="s">
        <v>2643</v>
      </c>
      <c r="L31" s="1248"/>
      <c r="M31" s="1248"/>
      <c r="N31" s="981"/>
      <c r="O31" s="981"/>
      <c r="P31" s="981"/>
      <c r="Q31" s="981"/>
    </row>
    <row r="32" spans="1:17" s="924" customFormat="1" ht="26.4" x14ac:dyDescent="0.25">
      <c r="B32" s="981"/>
      <c r="C32" s="981"/>
      <c r="D32" s="981"/>
      <c r="E32" s="981"/>
      <c r="F32" s="1095" t="s">
        <v>2607</v>
      </c>
      <c r="G32" s="1096" t="s">
        <v>2644</v>
      </c>
      <c r="L32" s="981"/>
      <c r="M32" s="981"/>
      <c r="N32" s="981"/>
      <c r="O32" s="981"/>
      <c r="P32" s="981"/>
      <c r="Q32" s="981"/>
    </row>
    <row r="33" spans="1:17" s="924" customFormat="1" ht="26.4" x14ac:dyDescent="0.25">
      <c r="B33" s="981"/>
      <c r="C33" s="981"/>
      <c r="D33" s="981"/>
      <c r="E33" s="981"/>
      <c r="F33" s="1249" t="s">
        <v>2610</v>
      </c>
      <c r="G33" s="1096" t="s">
        <v>2645</v>
      </c>
      <c r="L33" s="981"/>
      <c r="M33" s="981"/>
      <c r="N33" s="981"/>
      <c r="O33" s="981"/>
      <c r="P33" s="981"/>
      <c r="Q33" s="981"/>
    </row>
    <row r="34" spans="1:17" s="924" customFormat="1" ht="26.4" x14ac:dyDescent="0.25">
      <c r="B34" s="981"/>
      <c r="C34" s="981"/>
      <c r="D34" s="981"/>
      <c r="E34" s="981"/>
      <c r="F34" s="1249" t="s">
        <v>2613</v>
      </c>
      <c r="G34" s="1096" t="s">
        <v>2646</v>
      </c>
      <c r="L34" s="981"/>
      <c r="M34" s="981"/>
      <c r="N34" s="981"/>
      <c r="O34" s="981"/>
      <c r="P34" s="981"/>
      <c r="Q34" s="981"/>
    </row>
    <row r="35" spans="1:17" s="924" customFormat="1" ht="26.4" x14ac:dyDescent="0.25">
      <c r="B35" s="981"/>
      <c r="C35" s="981"/>
      <c r="D35" s="981"/>
      <c r="E35" s="981"/>
      <c r="F35" s="1249" t="s">
        <v>2616</v>
      </c>
      <c r="G35" s="1096" t="s">
        <v>2647</v>
      </c>
      <c r="L35" s="981"/>
      <c r="M35" s="981"/>
      <c r="N35" s="981"/>
      <c r="O35" s="981"/>
      <c r="P35" s="981"/>
      <c r="Q35" s="981"/>
    </row>
    <row r="36" spans="1:17" s="924" customFormat="1" x14ac:dyDescent="0.25">
      <c r="B36" s="981"/>
      <c r="C36" s="981"/>
      <c r="D36" s="981"/>
      <c r="E36" s="981"/>
      <c r="F36" s="1008" t="s">
        <v>1642</v>
      </c>
      <c r="G36" s="924" t="s">
        <v>1643</v>
      </c>
      <c r="L36" s="981"/>
      <c r="M36" s="981"/>
      <c r="N36" s="981"/>
      <c r="O36" s="981"/>
      <c r="P36" s="981"/>
      <c r="Q36" s="981"/>
    </row>
    <row r="37" spans="1:17" s="924" customFormat="1" x14ac:dyDescent="0.25">
      <c r="A37" s="981"/>
      <c r="B37" s="981"/>
      <c r="C37" s="981"/>
      <c r="D37" s="981"/>
      <c r="E37" s="981"/>
      <c r="F37" s="1095" t="s">
        <v>1650</v>
      </c>
      <c r="G37" s="924" t="s">
        <v>1651</v>
      </c>
      <c r="I37" s="1093"/>
      <c r="J37" s="1094"/>
    </row>
    <row r="38" spans="1:17" s="924" customFormat="1" ht="26.4" x14ac:dyDescent="0.25">
      <c r="B38" s="981"/>
      <c r="C38" s="981"/>
      <c r="D38" s="981"/>
      <c r="E38" s="981"/>
      <c r="F38" s="1008" t="s">
        <v>1656</v>
      </c>
      <c r="G38" s="924" t="s">
        <v>1657</v>
      </c>
      <c r="L38" s="981"/>
      <c r="M38" s="981"/>
      <c r="N38" s="981"/>
      <c r="O38" s="981"/>
      <c r="P38" s="981"/>
      <c r="Q38" s="981"/>
    </row>
    <row r="39" spans="1:17" s="1092" customFormat="1" x14ac:dyDescent="0.25">
      <c r="A39" s="910"/>
      <c r="B39" s="910"/>
      <c r="C39" s="910"/>
      <c r="D39" s="981" t="s">
        <v>2349</v>
      </c>
      <c r="E39" s="981"/>
      <c r="F39" s="1089"/>
      <c r="G39" s="902"/>
      <c r="H39" s="902"/>
      <c r="I39" s="1091"/>
      <c r="J39" s="1091"/>
    </row>
    <row r="40" spans="1:17" s="924" customFormat="1" ht="26.4" x14ac:dyDescent="0.25">
      <c r="B40" s="981"/>
      <c r="C40" s="981"/>
      <c r="D40" s="981"/>
      <c r="E40" s="981"/>
      <c r="F40" s="1095" t="s">
        <v>2605</v>
      </c>
      <c r="G40" s="1096" t="s">
        <v>2648</v>
      </c>
      <c r="L40" s="1248"/>
      <c r="M40" s="1248"/>
      <c r="N40" s="981"/>
      <c r="O40" s="981"/>
      <c r="P40" s="981"/>
      <c r="Q40" s="981"/>
    </row>
    <row r="41" spans="1:17" s="924" customFormat="1" ht="26.4" x14ac:dyDescent="0.25">
      <c r="B41" s="981"/>
      <c r="C41" s="981"/>
      <c r="D41" s="981"/>
      <c r="E41" s="981"/>
      <c r="F41" s="1249" t="s">
        <v>2608</v>
      </c>
      <c r="G41" s="1096" t="s">
        <v>2649</v>
      </c>
      <c r="L41" s="981"/>
      <c r="M41" s="981"/>
      <c r="N41" s="981"/>
      <c r="O41" s="981"/>
      <c r="P41" s="981"/>
      <c r="Q41" s="981"/>
    </row>
    <row r="42" spans="1:17" s="924" customFormat="1" ht="26.4" x14ac:dyDescent="0.25">
      <c r="B42" s="981"/>
      <c r="C42" s="981"/>
      <c r="D42" s="981"/>
      <c r="E42" s="981"/>
      <c r="F42" s="1249" t="s">
        <v>2611</v>
      </c>
      <c r="G42" s="1096" t="s">
        <v>2650</v>
      </c>
      <c r="L42" s="981"/>
      <c r="M42" s="981"/>
      <c r="N42" s="981"/>
      <c r="O42" s="981"/>
      <c r="P42" s="981"/>
      <c r="Q42" s="981"/>
    </row>
    <row r="43" spans="1:17" s="924" customFormat="1" ht="26.4" x14ac:dyDescent="0.25">
      <c r="B43" s="981"/>
      <c r="C43" s="981"/>
      <c r="D43" s="981"/>
      <c r="E43" s="981"/>
      <c r="F43" s="1249" t="s">
        <v>2614</v>
      </c>
      <c r="G43" s="1096" t="s">
        <v>2651</v>
      </c>
      <c r="L43" s="981"/>
      <c r="M43" s="981"/>
      <c r="N43" s="981"/>
      <c r="O43" s="981"/>
      <c r="P43" s="981"/>
      <c r="Q43" s="981"/>
    </row>
    <row r="44" spans="1:17" s="924" customFormat="1" ht="26.4" x14ac:dyDescent="0.25">
      <c r="B44" s="981"/>
      <c r="C44" s="981"/>
      <c r="D44" s="981"/>
      <c r="E44" s="981"/>
      <c r="F44" s="1249" t="s">
        <v>2617</v>
      </c>
      <c r="G44" s="1096" t="s">
        <v>2652</v>
      </c>
      <c r="L44" s="981"/>
      <c r="M44" s="981"/>
      <c r="N44" s="981"/>
      <c r="O44" s="981"/>
      <c r="P44" s="981"/>
      <c r="Q44" s="981"/>
    </row>
    <row r="45" spans="1:17" s="924" customFormat="1" x14ac:dyDescent="0.25">
      <c r="B45" s="981"/>
      <c r="C45" s="981"/>
      <c r="D45" s="981"/>
      <c r="E45" s="981"/>
      <c r="F45" s="1095" t="s">
        <v>2619</v>
      </c>
      <c r="G45" s="981" t="s">
        <v>1645</v>
      </c>
      <c r="L45" s="981"/>
      <c r="M45" s="981"/>
      <c r="N45" s="981"/>
      <c r="O45" s="981"/>
      <c r="P45" s="981"/>
      <c r="Q45" s="981"/>
    </row>
    <row r="46" spans="1:17" s="924" customFormat="1" x14ac:dyDescent="0.25">
      <c r="B46" s="981"/>
      <c r="C46" s="981"/>
      <c r="D46" s="981"/>
      <c r="E46" s="981"/>
      <c r="F46" s="1095" t="s">
        <v>1650</v>
      </c>
      <c r="G46" s="981" t="s">
        <v>1651</v>
      </c>
      <c r="L46" s="981"/>
      <c r="M46" s="981"/>
      <c r="N46" s="981"/>
      <c r="O46" s="981"/>
      <c r="P46" s="981"/>
      <c r="Q46" s="981"/>
    </row>
    <row r="47" spans="1:17" s="924" customFormat="1" x14ac:dyDescent="0.25">
      <c r="B47" s="981"/>
      <c r="C47" s="981"/>
      <c r="D47" s="981"/>
      <c r="E47" s="981"/>
      <c r="F47" s="1095" t="s">
        <v>2621</v>
      </c>
      <c r="G47" s="981" t="s">
        <v>1659</v>
      </c>
      <c r="L47" s="981"/>
      <c r="M47" s="981"/>
      <c r="N47" s="981"/>
      <c r="O47" s="981"/>
      <c r="P47" s="981"/>
      <c r="Q47" s="981"/>
    </row>
    <row r="48" spans="1:17" s="1092" customFormat="1" x14ac:dyDescent="0.25">
      <c r="A48" s="910"/>
      <c r="B48" s="910"/>
      <c r="C48" s="910"/>
      <c r="D48" s="885" t="s">
        <v>2352</v>
      </c>
      <c r="E48" s="885"/>
      <c r="F48" s="1089"/>
      <c r="G48" s="902"/>
      <c r="H48" s="902"/>
      <c r="I48" s="1091"/>
      <c r="J48" s="1091"/>
      <c r="L48" s="981"/>
      <c r="M48" s="981"/>
      <c r="N48" s="1248"/>
      <c r="O48" s="1248"/>
      <c r="P48" s="1248"/>
      <c r="Q48" s="1248"/>
    </row>
    <row r="49" spans="1:17" s="924" customFormat="1" x14ac:dyDescent="0.25">
      <c r="B49" s="981"/>
      <c r="C49" s="981"/>
      <c r="D49" s="981"/>
      <c r="E49" s="981"/>
      <c r="F49" s="1008">
        <v>623</v>
      </c>
      <c r="G49" s="924" t="s">
        <v>2653</v>
      </c>
      <c r="L49" s="981"/>
      <c r="M49" s="981"/>
      <c r="N49" s="981"/>
      <c r="O49" s="981"/>
      <c r="P49" s="981"/>
      <c r="Q49" s="981"/>
    </row>
    <row r="50" spans="1:17" s="1092" customFormat="1" x14ac:dyDescent="0.25">
      <c r="A50" s="910"/>
      <c r="B50" s="910"/>
      <c r="C50" s="910"/>
      <c r="D50" s="885" t="s">
        <v>2353</v>
      </c>
      <c r="E50" s="885"/>
      <c r="F50" s="1089"/>
      <c r="G50" s="902"/>
      <c r="H50" s="902"/>
      <c r="I50" s="1091"/>
      <c r="J50" s="1091"/>
      <c r="L50" s="1248"/>
      <c r="M50" s="1248"/>
      <c r="N50" s="1248"/>
      <c r="O50" s="1248"/>
      <c r="P50" s="1248"/>
      <c r="Q50" s="1248"/>
    </row>
    <row r="51" spans="1:17" s="924" customFormat="1" x14ac:dyDescent="0.25">
      <c r="B51" s="981"/>
      <c r="C51" s="981"/>
      <c r="D51" s="981"/>
      <c r="E51" s="981"/>
      <c r="F51" s="1008" t="s">
        <v>1667</v>
      </c>
      <c r="G51" s="1096" t="s">
        <v>2654</v>
      </c>
      <c r="L51" s="981"/>
      <c r="M51" s="981"/>
      <c r="N51" s="981"/>
      <c r="O51" s="981"/>
      <c r="P51" s="981"/>
      <c r="Q51" s="981"/>
    </row>
    <row r="52" spans="1:17" s="924" customFormat="1" x14ac:dyDescent="0.25">
      <c r="B52" s="981"/>
      <c r="C52" s="981"/>
      <c r="D52" s="981"/>
      <c r="E52" s="981"/>
      <c r="F52" s="1008" t="s">
        <v>1670</v>
      </c>
      <c r="G52" s="1096" t="s">
        <v>2655</v>
      </c>
      <c r="L52" s="981"/>
      <c r="M52" s="981"/>
      <c r="N52" s="981"/>
      <c r="O52" s="981"/>
      <c r="P52" s="981"/>
      <c r="Q52" s="981"/>
    </row>
    <row r="53" spans="1:17" s="1092" customFormat="1" ht="18" customHeight="1" x14ac:dyDescent="0.25">
      <c r="A53" s="910"/>
      <c r="B53" s="910"/>
      <c r="C53" s="910" t="s">
        <v>2355</v>
      </c>
      <c r="D53" s="910"/>
      <c r="E53" s="910"/>
      <c r="F53" s="1247"/>
      <c r="G53" s="902"/>
      <c r="H53" s="902"/>
      <c r="I53" s="1098"/>
      <c r="J53" s="1091"/>
      <c r="L53" s="981"/>
      <c r="M53" s="981"/>
      <c r="N53" s="1248"/>
      <c r="O53" s="1248"/>
      <c r="P53" s="1248"/>
      <c r="Q53" s="1248"/>
    </row>
    <row r="54" spans="1:17" s="924" customFormat="1" x14ac:dyDescent="0.25">
      <c r="A54" s="918"/>
      <c r="B54" s="918"/>
      <c r="C54" s="918"/>
      <c r="D54" s="918"/>
      <c r="E54" s="918"/>
      <c r="F54" s="1095" t="s">
        <v>214</v>
      </c>
      <c r="G54" s="1096" t="s">
        <v>1741</v>
      </c>
      <c r="I54" s="1082"/>
      <c r="J54" s="1250"/>
      <c r="L54" s="981"/>
      <c r="M54" s="981"/>
      <c r="N54" s="981"/>
      <c r="O54" s="981"/>
      <c r="P54" s="981"/>
      <c r="Q54" s="981"/>
    </row>
    <row r="55" spans="1:17" s="1092" customFormat="1" ht="18" customHeight="1" x14ac:dyDescent="0.25">
      <c r="A55" s="910"/>
      <c r="B55" s="910"/>
      <c r="C55" s="910" t="s">
        <v>2356</v>
      </c>
      <c r="D55" s="910"/>
      <c r="E55" s="910"/>
      <c r="F55" s="1247"/>
      <c r="G55" s="902"/>
      <c r="H55" s="902"/>
      <c r="I55" s="1079"/>
      <c r="J55" s="1079"/>
      <c r="L55" s="1248"/>
      <c r="M55" s="1248"/>
      <c r="N55" s="1248"/>
      <c r="O55" s="1248"/>
      <c r="P55" s="1248"/>
      <c r="Q55" s="1248"/>
    </row>
    <row r="56" spans="1:17" s="924" customFormat="1" x14ac:dyDescent="0.25">
      <c r="B56" s="918"/>
      <c r="C56" s="918"/>
      <c r="D56" s="918"/>
      <c r="E56" s="918"/>
      <c r="F56" s="1008">
        <v>640</v>
      </c>
      <c r="G56" s="1096" t="s">
        <v>1931</v>
      </c>
      <c r="L56" s="981"/>
      <c r="M56" s="981"/>
      <c r="N56" s="981"/>
      <c r="O56" s="981"/>
      <c r="P56" s="981"/>
      <c r="Q56" s="981"/>
    </row>
    <row r="57" spans="1:17" s="924" customFormat="1" x14ac:dyDescent="0.25">
      <c r="B57" s="981"/>
      <c r="C57" s="981"/>
      <c r="D57" s="981"/>
      <c r="E57" s="981"/>
      <c r="F57" s="1008">
        <v>642</v>
      </c>
      <c r="G57" s="1096" t="s">
        <v>2656</v>
      </c>
      <c r="L57" s="1248"/>
      <c r="M57" s="1248"/>
      <c r="N57" s="981"/>
      <c r="O57" s="981"/>
      <c r="P57" s="981"/>
      <c r="Q57" s="981"/>
    </row>
    <row r="58" spans="1:17" s="924" customFormat="1" x14ac:dyDescent="0.25">
      <c r="B58" s="981"/>
      <c r="C58" s="981"/>
      <c r="D58" s="981"/>
      <c r="E58" s="981"/>
      <c r="F58" s="1095" t="s">
        <v>2630</v>
      </c>
      <c r="G58" s="1251" t="s">
        <v>2631</v>
      </c>
      <c r="L58" s="981"/>
      <c r="M58" s="981"/>
      <c r="N58" s="981"/>
      <c r="O58" s="981"/>
      <c r="P58" s="981"/>
      <c r="Q58" s="981"/>
    </row>
    <row r="59" spans="1:17" s="924" customFormat="1" x14ac:dyDescent="0.25">
      <c r="B59" s="981"/>
      <c r="C59" s="981"/>
      <c r="D59" s="981"/>
      <c r="E59" s="981"/>
      <c r="F59" s="1095" t="s">
        <v>2657</v>
      </c>
      <c r="G59" s="1251" t="s">
        <v>2634</v>
      </c>
      <c r="L59" s="981"/>
      <c r="M59" s="981"/>
      <c r="N59" s="981"/>
      <c r="O59" s="981"/>
      <c r="P59" s="981"/>
      <c r="Q59" s="981"/>
    </row>
    <row r="60" spans="1:17" s="924" customFormat="1" x14ac:dyDescent="0.25">
      <c r="B60" s="981"/>
      <c r="C60" s="981"/>
      <c r="D60" s="981"/>
      <c r="E60" s="981"/>
      <c r="F60" s="1008" t="s">
        <v>2658</v>
      </c>
      <c r="G60" s="1096" t="s">
        <v>2659</v>
      </c>
      <c r="L60" s="1248"/>
      <c r="M60" s="1248"/>
      <c r="N60" s="981"/>
      <c r="O60" s="981"/>
      <c r="P60" s="981"/>
      <c r="Q60" s="981"/>
    </row>
    <row r="61" spans="1:17" s="924" customFormat="1" x14ac:dyDescent="0.25">
      <c r="B61" s="981"/>
      <c r="C61" s="981"/>
      <c r="D61" s="981"/>
      <c r="E61" s="981"/>
      <c r="F61" s="1008" t="s">
        <v>2660</v>
      </c>
      <c r="G61" s="1096" t="s">
        <v>2661</v>
      </c>
      <c r="L61" s="981"/>
      <c r="M61" s="981"/>
      <c r="N61" s="981"/>
      <c r="O61" s="981"/>
      <c r="P61" s="981"/>
      <c r="Q61" s="981"/>
    </row>
    <row r="62" spans="1:17" s="924" customFormat="1" x14ac:dyDescent="0.25">
      <c r="B62" s="981"/>
      <c r="C62" s="981"/>
      <c r="D62" s="981"/>
      <c r="E62" s="981"/>
      <c r="F62" s="1008" t="s">
        <v>2662</v>
      </c>
      <c r="G62" s="1096" t="s">
        <v>2663</v>
      </c>
      <c r="L62" s="1248"/>
      <c r="M62" s="1248"/>
      <c r="N62" s="981"/>
      <c r="O62" s="981"/>
      <c r="P62" s="981"/>
      <c r="Q62" s="981"/>
    </row>
    <row r="63" spans="1:17" s="924" customFormat="1" x14ac:dyDescent="0.25">
      <c r="B63" s="981"/>
      <c r="C63" s="981"/>
      <c r="D63" s="981"/>
      <c r="E63" s="981"/>
      <c r="F63" s="1008" t="s">
        <v>2664</v>
      </c>
      <c r="G63" s="1096" t="s">
        <v>2665</v>
      </c>
      <c r="L63" s="981"/>
      <c r="M63" s="981"/>
      <c r="N63" s="981"/>
      <c r="O63" s="981"/>
      <c r="P63" s="981"/>
      <c r="Q63" s="981"/>
    </row>
    <row r="64" spans="1:17" s="924" customFormat="1" x14ac:dyDescent="0.25">
      <c r="B64" s="981"/>
      <c r="C64" s="981"/>
      <c r="D64" s="981"/>
      <c r="E64" s="981"/>
      <c r="F64" s="1252" t="s">
        <v>2666</v>
      </c>
      <c r="G64" s="1253" t="s">
        <v>2667</v>
      </c>
      <c r="L64" s="981"/>
      <c r="M64" s="981"/>
      <c r="N64" s="981"/>
      <c r="O64" s="981"/>
      <c r="P64" s="981"/>
      <c r="Q64" s="981"/>
    </row>
    <row r="65" spans="1:17" s="924" customFormat="1" x14ac:dyDescent="0.25">
      <c r="B65" s="981"/>
      <c r="C65" s="981"/>
      <c r="D65" s="981"/>
      <c r="E65" s="981"/>
      <c r="F65" s="1252">
        <v>672</v>
      </c>
      <c r="G65" s="1092" t="s">
        <v>2668</v>
      </c>
      <c r="L65" s="981"/>
      <c r="M65" s="981"/>
      <c r="N65" s="981"/>
      <c r="O65" s="981"/>
      <c r="P65" s="981"/>
      <c r="Q65" s="981"/>
    </row>
    <row r="66" spans="1:17" s="924" customFormat="1" x14ac:dyDescent="0.25">
      <c r="B66" s="981"/>
      <c r="C66" s="981"/>
      <c r="D66" s="981"/>
      <c r="E66" s="981"/>
      <c r="F66" s="1252">
        <v>673</v>
      </c>
      <c r="G66" s="1092" t="s">
        <v>2669</v>
      </c>
      <c r="L66" s="981"/>
      <c r="M66" s="981"/>
      <c r="N66" s="981"/>
      <c r="O66" s="981"/>
      <c r="P66" s="981"/>
      <c r="Q66" s="981"/>
    </row>
    <row r="67" spans="1:17" s="924" customFormat="1" x14ac:dyDescent="0.25">
      <c r="B67" s="981"/>
      <c r="C67" s="981"/>
      <c r="D67" s="981"/>
      <c r="E67" s="981"/>
      <c r="F67" s="1252" t="s">
        <v>2670</v>
      </c>
      <c r="G67" s="1092" t="s">
        <v>2671</v>
      </c>
      <c r="L67" s="981"/>
      <c r="M67" s="981"/>
      <c r="N67" s="981"/>
      <c r="O67" s="981"/>
      <c r="P67" s="981"/>
      <c r="Q67" s="981"/>
    </row>
    <row r="68" spans="1:17" s="924" customFormat="1" x14ac:dyDescent="0.25">
      <c r="B68" s="981"/>
      <c r="C68" s="981"/>
      <c r="D68" s="981"/>
      <c r="E68" s="981"/>
      <c r="F68" s="1252" t="s">
        <v>2672</v>
      </c>
      <c r="G68" s="1092" t="s">
        <v>2673</v>
      </c>
      <c r="L68" s="981"/>
      <c r="M68" s="981"/>
      <c r="N68" s="981"/>
      <c r="O68" s="981"/>
      <c r="P68" s="981"/>
      <c r="Q68" s="981"/>
    </row>
    <row r="69" spans="1:17" s="924" customFormat="1" x14ac:dyDescent="0.25">
      <c r="B69" s="981"/>
      <c r="C69" s="981"/>
      <c r="D69" s="981"/>
      <c r="E69" s="981"/>
      <c r="F69" s="1252">
        <v>773</v>
      </c>
      <c r="G69" s="1092" t="s">
        <v>2674</v>
      </c>
      <c r="L69" s="981"/>
      <c r="M69" s="981"/>
      <c r="N69" s="981"/>
      <c r="O69" s="981"/>
      <c r="P69" s="981"/>
      <c r="Q69" s="981"/>
    </row>
    <row r="70" spans="1:17" s="1092" customFormat="1" ht="21" customHeight="1" x14ac:dyDescent="0.25">
      <c r="A70" s="910"/>
      <c r="B70" s="910" t="s">
        <v>2357</v>
      </c>
      <c r="C70" s="910"/>
      <c r="D70" s="910"/>
      <c r="E70" s="910"/>
      <c r="F70" s="1247"/>
      <c r="G70" s="902"/>
      <c r="H70" s="902"/>
      <c r="I70" s="1079"/>
      <c r="J70" s="1079"/>
      <c r="L70" s="981"/>
      <c r="M70" s="981"/>
      <c r="N70" s="1248"/>
      <c r="O70" s="1248"/>
      <c r="P70" s="1248"/>
      <c r="Q70" s="1248"/>
    </row>
    <row r="71" spans="1:17" s="1092" customFormat="1" ht="18" customHeight="1" x14ac:dyDescent="0.25">
      <c r="A71" s="910"/>
      <c r="B71" s="910"/>
      <c r="C71" s="910" t="s">
        <v>2358</v>
      </c>
      <c r="D71" s="910"/>
      <c r="E71" s="910"/>
      <c r="F71" s="1247"/>
      <c r="G71" s="902"/>
      <c r="H71" s="902"/>
      <c r="I71" s="1079"/>
      <c r="J71" s="1079"/>
      <c r="L71" s="1248"/>
      <c r="M71" s="1248"/>
      <c r="N71" s="1248"/>
      <c r="O71" s="1248"/>
      <c r="P71" s="1248"/>
      <c r="Q71" s="1248"/>
    </row>
    <row r="72" spans="1:17" s="924" customFormat="1" x14ac:dyDescent="0.25">
      <c r="A72" s="918"/>
      <c r="B72" s="918"/>
      <c r="C72" s="918"/>
      <c r="D72" s="918"/>
      <c r="E72" s="918"/>
      <c r="F72" s="1008" t="s">
        <v>328</v>
      </c>
      <c r="G72" s="924" t="s">
        <v>1753</v>
      </c>
      <c r="I72" s="1094"/>
      <c r="J72" s="1094"/>
      <c r="L72" s="981"/>
      <c r="M72" s="981"/>
      <c r="N72" s="981"/>
      <c r="O72" s="981"/>
      <c r="P72" s="981"/>
      <c r="Q72" s="981"/>
    </row>
    <row r="73" spans="1:17" s="1092" customFormat="1" ht="18" customHeight="1" x14ac:dyDescent="0.25">
      <c r="A73" s="910"/>
      <c r="B73" s="910"/>
      <c r="C73" s="910" t="s">
        <v>2359</v>
      </c>
      <c r="D73" s="910"/>
      <c r="E73" s="910"/>
      <c r="F73" s="1247"/>
      <c r="G73" s="902"/>
      <c r="H73" s="902"/>
      <c r="I73" s="1079"/>
      <c r="J73" s="1079"/>
      <c r="L73" s="1248"/>
      <c r="M73" s="1248"/>
      <c r="N73" s="1248"/>
      <c r="O73" s="1248"/>
      <c r="P73" s="1248"/>
      <c r="Q73" s="1248"/>
    </row>
    <row r="74" spans="1:17" s="924" customFormat="1" x14ac:dyDescent="0.25">
      <c r="A74" s="918"/>
      <c r="B74" s="918"/>
      <c r="C74" s="918"/>
      <c r="D74" s="918"/>
      <c r="E74" s="918"/>
      <c r="F74" s="1008" t="s">
        <v>1759</v>
      </c>
      <c r="G74" s="924" t="s">
        <v>1760</v>
      </c>
      <c r="I74" s="1094"/>
      <c r="J74" s="1094"/>
      <c r="L74" s="981"/>
      <c r="M74" s="981"/>
      <c r="N74" s="981"/>
      <c r="O74" s="981"/>
      <c r="P74" s="981"/>
      <c r="Q74" s="981"/>
    </row>
    <row r="75" spans="1:17" s="924" customFormat="1" x14ac:dyDescent="0.25">
      <c r="A75" s="918"/>
      <c r="B75" s="918"/>
      <c r="C75" s="918"/>
      <c r="D75" s="918"/>
      <c r="E75" s="918"/>
      <c r="F75" s="1008" t="s">
        <v>2360</v>
      </c>
      <c r="G75" s="924" t="s">
        <v>1771</v>
      </c>
      <c r="I75" s="1082"/>
      <c r="J75" s="1082"/>
      <c r="L75" s="981"/>
      <c r="M75" s="981"/>
      <c r="N75" s="981"/>
      <c r="O75" s="981"/>
      <c r="P75" s="981"/>
      <c r="Q75" s="981"/>
    </row>
    <row r="76" spans="1:17" s="924" customFormat="1" x14ac:dyDescent="0.25">
      <c r="A76" s="918"/>
      <c r="B76" s="918"/>
      <c r="C76" s="918"/>
      <c r="D76" s="918"/>
      <c r="E76" s="918"/>
      <c r="F76" s="1008">
        <v>653</v>
      </c>
      <c r="G76" s="924" t="s">
        <v>1772</v>
      </c>
      <c r="I76" s="1094"/>
      <c r="J76" s="1094"/>
      <c r="L76" s="981"/>
      <c r="M76" s="981"/>
      <c r="N76" s="981"/>
      <c r="O76" s="981"/>
      <c r="P76" s="981"/>
      <c r="Q76" s="981"/>
    </row>
    <row r="77" spans="1:17" s="924" customFormat="1" x14ac:dyDescent="0.25">
      <c r="A77" s="918"/>
      <c r="B77" s="918"/>
      <c r="C77" s="918"/>
      <c r="D77" s="918"/>
      <c r="E77" s="918"/>
      <c r="F77" s="1008">
        <v>654</v>
      </c>
      <c r="G77" s="981" t="s">
        <v>2675</v>
      </c>
      <c r="I77" s="1082"/>
      <c r="J77" s="1082"/>
      <c r="L77" s="981"/>
      <c r="M77" s="981"/>
      <c r="N77" s="981"/>
      <c r="O77" s="981"/>
      <c r="P77" s="981"/>
      <c r="Q77" s="981"/>
    </row>
    <row r="78" spans="1:17" s="924" customFormat="1" x14ac:dyDescent="0.25">
      <c r="A78" s="918"/>
      <c r="B78" s="918"/>
      <c r="C78" s="918"/>
      <c r="D78" s="918"/>
      <c r="E78" s="918"/>
      <c r="F78" s="1095" t="s">
        <v>2676</v>
      </c>
      <c r="G78" s="981" t="s">
        <v>2677</v>
      </c>
      <c r="I78" s="1094"/>
      <c r="J78" s="1094"/>
      <c r="L78" s="981"/>
      <c r="M78" s="981"/>
      <c r="N78" s="981"/>
      <c r="O78" s="981"/>
      <c r="P78" s="981"/>
      <c r="Q78" s="981"/>
    </row>
    <row r="79" spans="1:17" s="924" customFormat="1" x14ac:dyDescent="0.25">
      <c r="A79" s="918"/>
      <c r="B79" s="918"/>
      <c r="C79" s="918"/>
      <c r="D79" s="918"/>
      <c r="E79" s="918"/>
      <c r="F79" s="1095" t="s">
        <v>2678</v>
      </c>
      <c r="G79" s="1096" t="s">
        <v>2679</v>
      </c>
      <c r="I79" s="1094"/>
      <c r="J79" s="1094"/>
      <c r="L79" s="981"/>
      <c r="M79" s="981"/>
      <c r="N79" s="981"/>
      <c r="O79" s="981"/>
      <c r="P79" s="981"/>
      <c r="Q79" s="981"/>
    </row>
    <row r="80" spans="1:17" s="1092" customFormat="1" ht="21" customHeight="1" x14ac:dyDescent="0.25">
      <c r="A80" s="910"/>
      <c r="B80" s="910" t="s">
        <v>2361</v>
      </c>
      <c r="C80" s="910"/>
      <c r="D80" s="910"/>
      <c r="E80" s="910"/>
      <c r="F80" s="1247"/>
      <c r="G80" s="902"/>
      <c r="H80" s="902"/>
      <c r="I80" s="1079"/>
      <c r="J80" s="1079"/>
      <c r="L80" s="1248"/>
      <c r="M80" s="1248"/>
      <c r="N80" s="1248"/>
      <c r="O80" s="1248"/>
      <c r="P80" s="1248"/>
      <c r="Q80" s="1248"/>
    </row>
    <row r="81" spans="1:17" s="924" customFormat="1" x14ac:dyDescent="0.25">
      <c r="A81" s="918"/>
      <c r="B81" s="918"/>
      <c r="C81" s="918"/>
      <c r="D81" s="918"/>
      <c r="E81" s="918"/>
      <c r="F81" s="1095">
        <v>694</v>
      </c>
      <c r="G81" s="924" t="s">
        <v>2680</v>
      </c>
      <c r="I81" s="1082"/>
      <c r="J81" s="1250"/>
      <c r="L81" s="1248"/>
      <c r="M81" s="1248"/>
      <c r="N81" s="981"/>
      <c r="O81" s="981"/>
      <c r="P81" s="981"/>
      <c r="Q81" s="981"/>
    </row>
    <row r="82" spans="1:17" s="924" customFormat="1" x14ac:dyDescent="0.25">
      <c r="B82" s="918"/>
      <c r="C82" s="918"/>
      <c r="D82" s="918"/>
      <c r="E82" s="918"/>
      <c r="F82" s="1008">
        <v>695</v>
      </c>
      <c r="G82" s="924" t="s">
        <v>2681</v>
      </c>
      <c r="L82" s="981"/>
      <c r="M82" s="981"/>
      <c r="N82" s="981"/>
      <c r="O82" s="981"/>
      <c r="P82" s="981"/>
      <c r="Q82" s="981"/>
    </row>
    <row r="83" spans="1:17" s="924" customFormat="1" x14ac:dyDescent="0.25">
      <c r="B83" s="918"/>
      <c r="C83" s="918"/>
      <c r="D83" s="918"/>
      <c r="E83" s="918"/>
      <c r="F83" s="1095" t="s">
        <v>2682</v>
      </c>
      <c r="G83" s="924" t="s">
        <v>2683</v>
      </c>
      <c r="L83" s="981"/>
      <c r="M83" s="981"/>
      <c r="N83" s="981"/>
      <c r="O83" s="981"/>
      <c r="P83" s="981"/>
      <c r="Q83" s="981"/>
    </row>
    <row r="84" spans="1:17" s="1256" customFormat="1" x14ac:dyDescent="0.25">
      <c r="A84" s="1254"/>
      <c r="B84" s="1254"/>
      <c r="C84" s="1254"/>
      <c r="D84" s="1254"/>
      <c r="E84" s="1254"/>
      <c r="F84" s="1255"/>
      <c r="I84" s="1257"/>
      <c r="J84" s="1257"/>
      <c r="L84" s="981"/>
      <c r="M84" s="981"/>
      <c r="N84" s="1254"/>
      <c r="O84" s="1254"/>
      <c r="P84" s="1254"/>
      <c r="Q84" s="1254"/>
    </row>
    <row r="85" spans="1:17" s="1243" customFormat="1" x14ac:dyDescent="0.25">
      <c r="A85" s="1254"/>
      <c r="B85" s="1254"/>
      <c r="C85" s="1254"/>
      <c r="D85" s="1254"/>
      <c r="E85" s="1254"/>
      <c r="F85" s="1258"/>
      <c r="I85" s="1257"/>
      <c r="J85" s="1257"/>
      <c r="L85" s="981"/>
      <c r="M85" s="981"/>
      <c r="N85" s="894"/>
      <c r="O85" s="894"/>
      <c r="P85" s="894"/>
      <c r="Q85" s="894"/>
    </row>
    <row r="86" spans="1:17" s="910" customFormat="1" x14ac:dyDescent="0.25">
      <c r="A86" s="1259" t="s">
        <v>337</v>
      </c>
      <c r="B86" s="1259"/>
      <c r="C86" s="1259"/>
      <c r="D86" s="1259"/>
      <c r="E86" s="1259"/>
      <c r="F86" s="1260"/>
      <c r="I86" s="1241"/>
      <c r="J86" s="1241"/>
      <c r="L86" s="981"/>
      <c r="M86" s="981"/>
    </row>
    <row r="87" spans="1:17" s="1243" customFormat="1" x14ac:dyDescent="0.25">
      <c r="A87" s="894"/>
      <c r="B87" s="894"/>
      <c r="C87" s="894"/>
      <c r="D87" s="894"/>
      <c r="E87" s="894"/>
      <c r="F87" s="1258"/>
      <c r="I87" s="1244"/>
      <c r="J87" s="1244"/>
      <c r="L87" s="1248"/>
      <c r="M87" s="1248"/>
      <c r="N87" s="894"/>
      <c r="O87" s="894"/>
      <c r="P87" s="894"/>
      <c r="Q87" s="894"/>
    </row>
    <row r="88" spans="1:17" s="924" customFormat="1" x14ac:dyDescent="0.25">
      <c r="A88" s="918"/>
      <c r="B88" s="918" t="s">
        <v>2362</v>
      </c>
      <c r="C88" s="918"/>
      <c r="D88" s="918"/>
      <c r="E88" s="918"/>
      <c r="F88" s="1261"/>
      <c r="G88" s="962"/>
      <c r="H88" s="962"/>
      <c r="I88" s="1075"/>
      <c r="J88" s="1075"/>
      <c r="L88" s="981"/>
      <c r="M88" s="981"/>
      <c r="N88" s="981"/>
      <c r="O88" s="981"/>
      <c r="P88" s="981"/>
      <c r="Q88" s="981"/>
    </row>
    <row r="89" spans="1:17" s="1092" customFormat="1" ht="18" customHeight="1" x14ac:dyDescent="0.25">
      <c r="A89" s="910"/>
      <c r="B89" s="910"/>
      <c r="C89" s="910" t="s">
        <v>2363</v>
      </c>
      <c r="D89" s="910"/>
      <c r="E89" s="910"/>
      <c r="F89" s="1089"/>
      <c r="G89" s="902"/>
      <c r="H89" s="902"/>
      <c r="I89" s="1091"/>
      <c r="J89" s="1091"/>
      <c r="L89" s="981"/>
      <c r="M89" s="981"/>
      <c r="N89" s="1248"/>
      <c r="O89" s="1248"/>
      <c r="P89" s="1248"/>
      <c r="Q89" s="1248"/>
    </row>
    <row r="90" spans="1:17" s="924" customFormat="1" x14ac:dyDescent="0.25">
      <c r="A90" s="981"/>
      <c r="B90" s="981"/>
      <c r="C90" s="981"/>
      <c r="D90" s="981"/>
      <c r="E90" s="981"/>
      <c r="F90" s="1095" t="s">
        <v>1804</v>
      </c>
      <c r="G90" s="924" t="s">
        <v>1805</v>
      </c>
      <c r="I90" s="1094"/>
      <c r="J90" s="1094"/>
      <c r="L90" s="981"/>
      <c r="M90" s="981"/>
      <c r="N90" s="981"/>
      <c r="O90" s="981"/>
      <c r="P90" s="981"/>
      <c r="Q90" s="981"/>
    </row>
    <row r="91" spans="1:17" s="924" customFormat="1" x14ac:dyDescent="0.25">
      <c r="A91" s="981"/>
      <c r="B91" s="981"/>
      <c r="C91" s="981"/>
      <c r="D91" s="981"/>
      <c r="E91" s="981"/>
      <c r="F91" s="1095" t="s">
        <v>1808</v>
      </c>
      <c r="G91" s="1096" t="s">
        <v>1747</v>
      </c>
      <c r="I91" s="1094"/>
      <c r="J91" s="1250"/>
      <c r="L91" s="1254"/>
      <c r="M91" s="1254"/>
      <c r="N91" s="981"/>
      <c r="O91" s="981"/>
      <c r="P91" s="981"/>
      <c r="Q91" s="981"/>
    </row>
    <row r="92" spans="1:17" s="924" customFormat="1" x14ac:dyDescent="0.25">
      <c r="A92" s="981"/>
      <c r="B92" s="981"/>
      <c r="C92" s="981"/>
      <c r="D92" s="981"/>
      <c r="E92" s="981"/>
      <c r="F92" s="1008">
        <v>708</v>
      </c>
      <c r="G92" s="924" t="s">
        <v>1809</v>
      </c>
      <c r="I92" s="1082"/>
      <c r="J92" s="1082"/>
      <c r="L92" s="894"/>
      <c r="M92" s="894"/>
      <c r="N92" s="981"/>
      <c r="O92" s="981"/>
      <c r="P92" s="981"/>
      <c r="Q92" s="981"/>
    </row>
    <row r="93" spans="1:17" s="1092" customFormat="1" ht="18" customHeight="1" x14ac:dyDescent="0.25">
      <c r="A93" s="910"/>
      <c r="B93" s="910"/>
      <c r="C93" s="910" t="s">
        <v>2370</v>
      </c>
      <c r="D93" s="910"/>
      <c r="E93" s="910"/>
      <c r="F93" s="1089"/>
      <c r="G93" s="902"/>
      <c r="H93" s="902"/>
      <c r="I93" s="1091"/>
      <c r="J93" s="1091"/>
      <c r="L93" s="910"/>
      <c r="M93" s="910"/>
      <c r="N93" s="1248"/>
      <c r="O93" s="1248"/>
      <c r="P93" s="1248"/>
      <c r="Q93" s="1248"/>
    </row>
    <row r="94" spans="1:17" s="1092" customFormat="1" ht="15" customHeight="1" x14ac:dyDescent="0.25">
      <c r="A94" s="1248"/>
      <c r="B94" s="1248"/>
      <c r="C94" s="1248"/>
      <c r="D94" s="1248" t="s">
        <v>2371</v>
      </c>
      <c r="E94" s="1248"/>
      <c r="F94" s="1262"/>
      <c r="I94" s="1098"/>
      <c r="J94" s="1098"/>
      <c r="L94" s="894"/>
      <c r="M94" s="894"/>
      <c r="N94" s="1248"/>
      <c r="O94" s="1248"/>
      <c r="P94" s="1248"/>
      <c r="Q94" s="1248"/>
    </row>
    <row r="95" spans="1:17" s="924" customFormat="1" x14ac:dyDescent="0.25">
      <c r="A95" s="981"/>
      <c r="B95" s="981"/>
      <c r="C95" s="981"/>
      <c r="D95" s="981"/>
      <c r="E95" s="981"/>
      <c r="F95" s="1095" t="s">
        <v>236</v>
      </c>
      <c r="G95" s="1096" t="s">
        <v>265</v>
      </c>
      <c r="I95" s="1263"/>
      <c r="J95" s="1250"/>
      <c r="L95" s="981"/>
      <c r="M95" s="981"/>
      <c r="N95" s="981"/>
      <c r="O95" s="981"/>
      <c r="P95" s="981"/>
      <c r="Q95" s="981"/>
    </row>
    <row r="96" spans="1:17" s="1092" customFormat="1" ht="15" customHeight="1" x14ac:dyDescent="0.25">
      <c r="A96" s="1248"/>
      <c r="B96" s="1248"/>
      <c r="C96" s="1248"/>
      <c r="D96" s="1248" t="s">
        <v>2372</v>
      </c>
      <c r="E96" s="1248"/>
      <c r="F96" s="1252"/>
      <c r="I96" s="1075"/>
      <c r="J96" s="1079"/>
      <c r="L96" s="1248"/>
      <c r="M96" s="1248"/>
      <c r="N96" s="1248"/>
      <c r="O96" s="1248"/>
      <c r="P96" s="1248"/>
      <c r="Q96" s="1248"/>
    </row>
    <row r="97" spans="1:17" s="924" customFormat="1" x14ac:dyDescent="0.25">
      <c r="A97" s="981"/>
      <c r="B97" s="981"/>
      <c r="C97" s="981"/>
      <c r="D97" s="981"/>
      <c r="E97" s="981"/>
      <c r="F97" s="1008" t="s">
        <v>238</v>
      </c>
      <c r="G97" s="924" t="s">
        <v>2067</v>
      </c>
      <c r="I97" s="1263"/>
      <c r="J97" s="1250"/>
      <c r="L97" s="981"/>
      <c r="M97" s="981"/>
      <c r="N97" s="981"/>
      <c r="O97" s="981"/>
      <c r="P97" s="981"/>
      <c r="Q97" s="981"/>
    </row>
    <row r="98" spans="1:17" s="1092" customFormat="1" ht="18" customHeight="1" x14ac:dyDescent="0.25">
      <c r="A98" s="910"/>
      <c r="B98" s="910"/>
      <c r="C98" s="910" t="s">
        <v>2374</v>
      </c>
      <c r="D98" s="910"/>
      <c r="E98" s="910"/>
      <c r="F98" s="1089"/>
      <c r="G98" s="902"/>
      <c r="H98" s="902"/>
      <c r="I98" s="1079"/>
      <c r="J98" s="1079"/>
      <c r="L98" s="1248"/>
      <c r="M98" s="1248"/>
      <c r="N98" s="1248"/>
      <c r="O98" s="1248"/>
      <c r="P98" s="1248"/>
      <c r="Q98" s="1248"/>
    </row>
    <row r="99" spans="1:17" s="924" customFormat="1" x14ac:dyDescent="0.25">
      <c r="B99" s="981"/>
      <c r="C99" s="981"/>
      <c r="D99" s="981"/>
      <c r="E99" s="981"/>
      <c r="F99" s="1008">
        <v>742</v>
      </c>
      <c r="G99" s="981" t="s">
        <v>2684</v>
      </c>
      <c r="I99" s="1082"/>
      <c r="L99" s="981"/>
      <c r="M99" s="981"/>
      <c r="N99" s="981"/>
      <c r="O99" s="981"/>
      <c r="P99" s="981"/>
      <c r="Q99" s="981"/>
    </row>
    <row r="100" spans="1:17" s="924" customFormat="1" x14ac:dyDescent="0.25">
      <c r="B100" s="981"/>
      <c r="C100" s="981"/>
      <c r="D100" s="981"/>
      <c r="E100" s="981"/>
      <c r="F100" s="1095" t="s">
        <v>2685</v>
      </c>
      <c r="G100" s="1096" t="s">
        <v>2686</v>
      </c>
      <c r="L100" s="1248"/>
      <c r="M100" s="1248"/>
      <c r="N100" s="981"/>
      <c r="O100" s="981"/>
      <c r="P100" s="981"/>
      <c r="Q100" s="981"/>
    </row>
    <row r="101" spans="1:17" s="924" customFormat="1" x14ac:dyDescent="0.25">
      <c r="B101" s="981"/>
      <c r="C101" s="981"/>
      <c r="D101" s="981"/>
      <c r="E101" s="981"/>
      <c r="F101" s="1095" t="s">
        <v>2687</v>
      </c>
      <c r="G101" s="1096" t="s">
        <v>2688</v>
      </c>
      <c r="L101" s="981"/>
      <c r="M101" s="981"/>
      <c r="N101" s="981"/>
      <c r="O101" s="981"/>
      <c r="P101" s="981"/>
      <c r="Q101" s="981"/>
    </row>
    <row r="102" spans="1:17" s="1092" customFormat="1" ht="21" customHeight="1" x14ac:dyDescent="0.25">
      <c r="A102" s="910"/>
      <c r="B102" s="910" t="s">
        <v>2375</v>
      </c>
      <c r="C102" s="910"/>
      <c r="D102" s="910"/>
      <c r="E102" s="910"/>
      <c r="F102" s="1247"/>
      <c r="G102" s="902"/>
      <c r="H102" s="902"/>
      <c r="I102" s="1079"/>
      <c r="J102" s="1079"/>
      <c r="L102" s="1248"/>
      <c r="M102" s="1248"/>
      <c r="N102" s="1248"/>
      <c r="O102" s="1248"/>
      <c r="P102" s="1248"/>
      <c r="Q102" s="1248"/>
    </row>
    <row r="103" spans="1:17" s="924" customFormat="1" x14ac:dyDescent="0.2">
      <c r="A103" s="981"/>
      <c r="B103" s="981"/>
      <c r="C103" s="981"/>
      <c r="D103" s="981"/>
      <c r="E103" s="981"/>
      <c r="F103" s="1008">
        <v>750</v>
      </c>
      <c r="G103" s="924" t="s">
        <v>2096</v>
      </c>
      <c r="I103" s="1079"/>
      <c r="J103" s="1250"/>
      <c r="L103" s="981"/>
      <c r="M103" s="981"/>
      <c r="N103" s="981"/>
      <c r="O103" s="981"/>
      <c r="P103" s="981"/>
      <c r="Q103" s="981"/>
    </row>
    <row r="104" spans="1:17" s="924" customFormat="1" x14ac:dyDescent="0.25">
      <c r="A104" s="981"/>
      <c r="B104" s="981"/>
      <c r="C104" s="981"/>
      <c r="D104" s="981"/>
      <c r="E104" s="981"/>
      <c r="F104" s="1008">
        <v>751</v>
      </c>
      <c r="G104" s="924" t="s">
        <v>2099</v>
      </c>
      <c r="I104" s="1094"/>
      <c r="J104" s="1094"/>
      <c r="L104" s="981"/>
      <c r="M104" s="981"/>
      <c r="N104" s="981"/>
      <c r="O104" s="981"/>
      <c r="P104" s="981"/>
      <c r="Q104" s="981"/>
    </row>
    <row r="105" spans="1:17" s="924" customFormat="1" x14ac:dyDescent="0.25">
      <c r="A105" s="981"/>
      <c r="B105" s="981"/>
      <c r="C105" s="981"/>
      <c r="D105" s="981"/>
      <c r="E105" s="981"/>
      <c r="F105" s="1008">
        <v>752</v>
      </c>
      <c r="G105" s="924" t="s">
        <v>2376</v>
      </c>
      <c r="I105" s="1082"/>
      <c r="J105" s="1082"/>
      <c r="L105" s="1248"/>
      <c r="M105" s="1248"/>
      <c r="N105" s="981"/>
      <c r="O105" s="981"/>
      <c r="P105" s="981"/>
      <c r="Q105" s="981"/>
    </row>
    <row r="106" spans="1:17" s="924" customFormat="1" x14ac:dyDescent="0.25">
      <c r="A106" s="981"/>
      <c r="B106" s="981"/>
      <c r="C106" s="981"/>
      <c r="D106" s="981"/>
      <c r="E106" s="981"/>
      <c r="F106" s="1008" t="s">
        <v>2105</v>
      </c>
      <c r="G106" s="924" t="s">
        <v>2106</v>
      </c>
      <c r="I106" s="1263"/>
      <c r="J106" s="1250"/>
      <c r="L106" s="981"/>
      <c r="M106" s="981"/>
      <c r="N106" s="981"/>
      <c r="O106" s="981"/>
      <c r="P106" s="981"/>
      <c r="Q106" s="981"/>
    </row>
    <row r="107" spans="1:17" s="924" customFormat="1" x14ac:dyDescent="0.25">
      <c r="A107" s="981"/>
      <c r="B107" s="981"/>
      <c r="C107" s="981"/>
      <c r="D107" s="981"/>
      <c r="E107" s="981"/>
      <c r="F107" s="1008">
        <v>754</v>
      </c>
      <c r="G107" s="924" t="s">
        <v>2675</v>
      </c>
      <c r="I107" s="1082"/>
      <c r="J107" s="1082"/>
      <c r="L107" s="981"/>
      <c r="M107" s="981"/>
      <c r="N107" s="981"/>
      <c r="O107" s="981"/>
      <c r="P107" s="981"/>
      <c r="Q107" s="981"/>
    </row>
    <row r="108" spans="1:17" s="924" customFormat="1" x14ac:dyDescent="0.25">
      <c r="B108" s="981"/>
      <c r="C108" s="981"/>
      <c r="D108" s="981"/>
      <c r="E108" s="981"/>
      <c r="F108" s="1095" t="s">
        <v>2689</v>
      </c>
      <c r="G108" s="924" t="s">
        <v>2113</v>
      </c>
      <c r="L108" s="981"/>
      <c r="M108" s="981"/>
      <c r="N108" s="981"/>
      <c r="O108" s="981"/>
      <c r="P108" s="981"/>
      <c r="Q108" s="981"/>
    </row>
    <row r="109" spans="1:17" s="924" customFormat="1" x14ac:dyDescent="0.25">
      <c r="B109" s="981"/>
      <c r="C109" s="981"/>
      <c r="D109" s="981"/>
      <c r="E109" s="981"/>
      <c r="F109" s="1095" t="s">
        <v>2690</v>
      </c>
      <c r="G109" s="924" t="s">
        <v>2691</v>
      </c>
      <c r="L109" s="1248"/>
      <c r="M109" s="1248"/>
      <c r="N109" s="981"/>
      <c r="O109" s="981"/>
      <c r="P109" s="981"/>
      <c r="Q109" s="981"/>
    </row>
    <row r="110" spans="1:17" s="1092" customFormat="1" ht="18" customHeight="1" x14ac:dyDescent="0.25">
      <c r="A110" s="910"/>
      <c r="B110" s="910" t="s">
        <v>2377</v>
      </c>
      <c r="C110" s="910"/>
      <c r="D110" s="910"/>
      <c r="E110" s="910"/>
      <c r="F110" s="1247"/>
      <c r="G110" s="902"/>
      <c r="H110" s="902"/>
      <c r="I110" s="1079"/>
      <c r="J110" s="1079"/>
      <c r="L110" s="981"/>
      <c r="M110" s="981"/>
      <c r="N110" s="1248"/>
      <c r="O110" s="1248"/>
      <c r="P110" s="1248"/>
      <c r="Q110" s="1248"/>
    </row>
    <row r="111" spans="1:17" s="924" customFormat="1" x14ac:dyDescent="0.25">
      <c r="A111" s="918"/>
      <c r="B111" s="918"/>
      <c r="C111" s="918"/>
      <c r="D111" s="918"/>
      <c r="E111" s="918"/>
      <c r="F111" s="1008" t="s">
        <v>259</v>
      </c>
      <c r="G111" s="924" t="s">
        <v>2692</v>
      </c>
      <c r="I111" s="1082"/>
      <c r="J111" s="1250"/>
      <c r="L111" s="981"/>
      <c r="M111" s="981"/>
      <c r="N111" s="981"/>
      <c r="O111" s="981"/>
      <c r="P111" s="981"/>
      <c r="Q111" s="981"/>
    </row>
    <row r="112" spans="1:17" s="1256" customFormat="1" x14ac:dyDescent="0.25">
      <c r="A112" s="1254"/>
      <c r="B112" s="1254"/>
      <c r="C112" s="1254"/>
      <c r="D112" s="1254"/>
      <c r="E112" s="1254"/>
      <c r="F112" s="1255"/>
      <c r="I112" s="1257"/>
      <c r="J112" s="1257"/>
      <c r="L112" s="981"/>
      <c r="M112" s="981"/>
      <c r="N112" s="1254"/>
      <c r="O112" s="1254"/>
      <c r="P112" s="1254"/>
      <c r="Q112" s="1254"/>
    </row>
    <row r="113" spans="1:17" s="1256" customFormat="1" x14ac:dyDescent="0.25">
      <c r="A113" s="1254"/>
      <c r="B113" s="1254"/>
      <c r="C113" s="1254"/>
      <c r="D113" s="1254"/>
      <c r="E113" s="1254"/>
      <c r="F113" s="1255"/>
      <c r="I113" s="1257"/>
      <c r="J113" s="1257"/>
      <c r="L113" s="981"/>
      <c r="M113" s="981"/>
      <c r="N113" s="1254"/>
      <c r="O113" s="1254"/>
      <c r="P113" s="1254"/>
      <c r="Q113" s="1254"/>
    </row>
    <row r="114" spans="1:17" s="1232" customFormat="1" ht="13.8" x14ac:dyDescent="0.25">
      <c r="A114" s="1239" t="s">
        <v>371</v>
      </c>
      <c r="B114" s="1239"/>
      <c r="C114" s="1239"/>
      <c r="D114" s="1239"/>
      <c r="E114" s="1239"/>
      <c r="F114" s="1264"/>
      <c r="G114" s="1239"/>
      <c r="H114" s="1239"/>
      <c r="I114" s="1241"/>
      <c r="J114" s="1241"/>
      <c r="L114" s="981"/>
      <c r="M114" s="981"/>
    </row>
    <row r="115" spans="1:17" s="1256" customFormat="1" x14ac:dyDescent="0.25">
      <c r="A115" s="1254"/>
      <c r="B115" s="1254"/>
      <c r="C115" s="1254"/>
      <c r="D115" s="1254"/>
      <c r="E115" s="1254"/>
      <c r="F115" s="1255"/>
      <c r="I115" s="1257"/>
      <c r="J115" s="1257"/>
      <c r="L115" s="981"/>
      <c r="M115" s="981"/>
      <c r="N115" s="1254"/>
      <c r="O115" s="1254"/>
      <c r="P115" s="1254"/>
      <c r="Q115" s="1254"/>
    </row>
    <row r="116" spans="1:17" s="910" customFormat="1" x14ac:dyDescent="0.25">
      <c r="A116" s="1259" t="s">
        <v>283</v>
      </c>
      <c r="B116" s="1259"/>
      <c r="C116" s="1259"/>
      <c r="D116" s="1259"/>
      <c r="E116" s="1259"/>
      <c r="F116" s="1260"/>
      <c r="G116" s="1259"/>
      <c r="H116" s="1259"/>
      <c r="I116" s="1241"/>
      <c r="J116" s="1241"/>
      <c r="L116" s="981"/>
      <c r="M116" s="981"/>
    </row>
    <row r="117" spans="1:17" s="902" customFormat="1" ht="21" customHeight="1" x14ac:dyDescent="0.25">
      <c r="A117" s="910"/>
      <c r="B117" s="910" t="s">
        <v>2378</v>
      </c>
      <c r="C117" s="910"/>
      <c r="D117" s="910"/>
      <c r="E117" s="910"/>
      <c r="F117" s="1089"/>
      <c r="I117" s="1091"/>
      <c r="J117" s="1091"/>
      <c r="L117" s="1248"/>
      <c r="M117" s="1248"/>
      <c r="N117" s="910"/>
      <c r="O117" s="910"/>
      <c r="P117" s="910"/>
      <c r="Q117" s="910"/>
    </row>
    <row r="118" spans="1:17" s="924" customFormat="1" x14ac:dyDescent="0.25">
      <c r="B118" s="981"/>
      <c r="C118" s="981"/>
      <c r="D118" s="981"/>
      <c r="E118" s="981"/>
      <c r="F118" s="1008">
        <v>2801</v>
      </c>
      <c r="G118" s="1096" t="s">
        <v>2693</v>
      </c>
      <c r="L118" s="981"/>
      <c r="M118" s="981"/>
      <c r="N118" s="981"/>
      <c r="O118" s="981"/>
      <c r="P118" s="981"/>
      <c r="Q118" s="981"/>
    </row>
    <row r="119" spans="1:17" s="924" customFormat="1" x14ac:dyDescent="0.25">
      <c r="B119" s="981"/>
      <c r="C119" s="981"/>
      <c r="D119" s="981"/>
      <c r="E119" s="981"/>
      <c r="F119" s="1095" t="s">
        <v>2694</v>
      </c>
      <c r="G119" s="1096" t="s">
        <v>2695</v>
      </c>
      <c r="L119" s="981"/>
      <c r="M119" s="981"/>
      <c r="N119" s="981"/>
      <c r="O119" s="981"/>
      <c r="P119" s="981"/>
      <c r="Q119" s="981"/>
    </row>
    <row r="120" spans="1:17" s="924" customFormat="1" x14ac:dyDescent="0.25">
      <c r="B120" s="981"/>
      <c r="C120" s="981"/>
      <c r="D120" s="981"/>
      <c r="E120" s="981"/>
      <c r="F120" s="1095" t="s">
        <v>1256</v>
      </c>
      <c r="G120" s="1096" t="s">
        <v>2696</v>
      </c>
      <c r="L120" s="981"/>
      <c r="M120" s="981"/>
      <c r="N120" s="981"/>
      <c r="O120" s="981"/>
      <c r="P120" s="981"/>
      <c r="Q120" s="981"/>
    </row>
    <row r="121" spans="1:17" s="902" customFormat="1" ht="25.5" customHeight="1" x14ac:dyDescent="0.25">
      <c r="B121" s="910"/>
      <c r="C121" s="910"/>
      <c r="D121" s="910"/>
      <c r="E121" s="910"/>
      <c r="F121" s="1095" t="s">
        <v>2697</v>
      </c>
      <c r="G121" s="1096" t="s">
        <v>2698</v>
      </c>
      <c r="L121" s="1248"/>
      <c r="M121" s="1248"/>
      <c r="N121" s="1248"/>
      <c r="O121" s="1248"/>
      <c r="P121" s="1248"/>
      <c r="Q121" s="910"/>
    </row>
    <row r="122" spans="1:17" s="924" customFormat="1" ht="26.4" x14ac:dyDescent="0.25">
      <c r="B122" s="981"/>
      <c r="C122" s="981"/>
      <c r="D122" s="981"/>
      <c r="E122" s="981"/>
      <c r="F122" s="1095" t="s">
        <v>1263</v>
      </c>
      <c r="G122" s="1096" t="s">
        <v>2699</v>
      </c>
      <c r="L122" s="1248"/>
      <c r="M122" s="1248"/>
      <c r="N122" s="981"/>
      <c r="O122" s="981"/>
      <c r="P122" s="981"/>
      <c r="Q122" s="981"/>
    </row>
    <row r="123" spans="1:17" s="902" customFormat="1" ht="26.4" x14ac:dyDescent="0.25">
      <c r="B123" s="910"/>
      <c r="C123" s="910"/>
      <c r="D123" s="910"/>
      <c r="E123" s="910"/>
      <c r="F123" s="1095" t="s">
        <v>1270</v>
      </c>
      <c r="G123" s="1096" t="s">
        <v>2700</v>
      </c>
      <c r="L123" s="981"/>
      <c r="M123" s="981"/>
      <c r="N123" s="1248"/>
      <c r="O123" s="1248"/>
      <c r="P123" s="1248"/>
      <c r="Q123" s="910"/>
    </row>
    <row r="124" spans="1:17" s="924" customFormat="1" x14ac:dyDescent="0.25">
      <c r="B124" s="981"/>
      <c r="C124" s="981"/>
      <c r="D124" s="981"/>
      <c r="E124" s="981"/>
      <c r="F124" s="1008" t="s">
        <v>1284</v>
      </c>
      <c r="G124" s="924" t="s">
        <v>1285</v>
      </c>
      <c r="L124" s="981"/>
      <c r="M124" s="981"/>
      <c r="N124" s="981"/>
      <c r="O124" s="981"/>
      <c r="P124" s="981"/>
      <c r="Q124" s="981"/>
    </row>
    <row r="125" spans="1:17" s="924" customFormat="1" x14ac:dyDescent="0.25">
      <c r="B125" s="981"/>
      <c r="C125" s="981"/>
      <c r="D125" s="981"/>
      <c r="E125" s="981"/>
      <c r="F125" s="1008" t="s">
        <v>1295</v>
      </c>
      <c r="G125" s="924" t="s">
        <v>1296</v>
      </c>
      <c r="L125" s="1248"/>
      <c r="M125" s="1248"/>
      <c r="N125" s="981"/>
      <c r="O125" s="981"/>
      <c r="P125" s="981"/>
      <c r="Q125" s="981"/>
    </row>
    <row r="126" spans="1:17" s="924" customFormat="1" x14ac:dyDescent="0.25">
      <c r="B126" s="981"/>
      <c r="C126" s="981"/>
      <c r="D126" s="981"/>
      <c r="E126" s="981"/>
      <c r="F126" s="1008" t="s">
        <v>1297</v>
      </c>
      <c r="G126" s="924" t="s">
        <v>1298</v>
      </c>
      <c r="L126" s="981"/>
      <c r="M126" s="981"/>
      <c r="N126" s="981"/>
      <c r="O126" s="981"/>
      <c r="P126" s="981"/>
      <c r="Q126" s="981"/>
    </row>
    <row r="127" spans="1:17" s="924" customFormat="1" x14ac:dyDescent="0.25">
      <c r="B127" s="981"/>
      <c r="C127" s="981"/>
      <c r="D127" s="981"/>
      <c r="E127" s="981"/>
      <c r="F127" s="1008">
        <v>288</v>
      </c>
      <c r="G127" s="924" t="s">
        <v>1303</v>
      </c>
      <c r="L127" s="981"/>
      <c r="M127" s="981"/>
      <c r="N127" s="981"/>
      <c r="O127" s="981"/>
      <c r="P127" s="981"/>
      <c r="Q127" s="981"/>
    </row>
    <row r="128" spans="1:17" s="902" customFormat="1" ht="21" customHeight="1" x14ac:dyDescent="0.25">
      <c r="A128" s="910"/>
      <c r="B128" s="910" t="s">
        <v>2383</v>
      </c>
      <c r="C128" s="910"/>
      <c r="D128" s="910"/>
      <c r="E128" s="910"/>
      <c r="F128" s="1089"/>
      <c r="I128" s="1098" t="s">
        <v>1082</v>
      </c>
      <c r="J128" s="1098"/>
      <c r="L128" s="981"/>
      <c r="M128" s="981"/>
      <c r="N128" s="981"/>
      <c r="O128" s="981"/>
      <c r="P128" s="981"/>
      <c r="Q128" s="910"/>
    </row>
    <row r="129" spans="1:17" s="902" customFormat="1" ht="18" customHeight="1" x14ac:dyDescent="0.25">
      <c r="A129" s="910"/>
      <c r="B129" s="910"/>
      <c r="C129" s="910" t="s">
        <v>2384</v>
      </c>
      <c r="D129" s="910"/>
      <c r="E129" s="910"/>
      <c r="F129" s="1089"/>
      <c r="I129" s="1091"/>
      <c r="J129" s="1098"/>
      <c r="L129" s="1248"/>
      <c r="M129" s="1248"/>
      <c r="N129" s="981"/>
      <c r="O129" s="981"/>
      <c r="P129" s="981"/>
      <c r="Q129" s="910"/>
    </row>
    <row r="130" spans="1:17" s="1092" customFormat="1" ht="15" customHeight="1" x14ac:dyDescent="0.25">
      <c r="A130" s="1248"/>
      <c r="B130" s="1248"/>
      <c r="C130" s="1248"/>
      <c r="D130" s="1265" t="s">
        <v>2385</v>
      </c>
      <c r="E130" s="1248"/>
      <c r="F130" s="1262"/>
      <c r="I130" s="1091"/>
      <c r="J130" s="1091"/>
      <c r="L130" s="981"/>
      <c r="M130" s="981"/>
      <c r="N130" s="981"/>
      <c r="O130" s="981"/>
      <c r="P130" s="981"/>
      <c r="Q130" s="1248"/>
    </row>
    <row r="131" spans="1:17" s="1092" customFormat="1" ht="15" customHeight="1" x14ac:dyDescent="0.25">
      <c r="B131" s="981"/>
      <c r="C131" s="981"/>
      <c r="D131" s="981"/>
      <c r="E131" s="981"/>
      <c r="F131" s="1095" t="s">
        <v>2529</v>
      </c>
      <c r="G131" s="924" t="s">
        <v>1153</v>
      </c>
      <c r="H131" s="924"/>
      <c r="I131" s="924"/>
      <c r="L131" s="981"/>
      <c r="M131" s="981"/>
      <c r="N131" s="1248"/>
      <c r="O131" s="1248"/>
      <c r="P131" s="1248"/>
      <c r="Q131" s="1248"/>
    </row>
    <row r="132" spans="1:17" s="924" customFormat="1" x14ac:dyDescent="0.25">
      <c r="B132" s="981"/>
      <c r="C132" s="981"/>
      <c r="D132" s="981"/>
      <c r="E132" s="981"/>
      <c r="F132" s="1095" t="s">
        <v>2530</v>
      </c>
      <c r="G132" s="924" t="s">
        <v>1176</v>
      </c>
      <c r="L132" s="1248"/>
      <c r="M132" s="1248"/>
      <c r="N132" s="1248"/>
      <c r="O132" s="1248"/>
      <c r="P132" s="1248"/>
      <c r="Q132" s="981"/>
    </row>
    <row r="133" spans="1:17" s="924" customFormat="1" x14ac:dyDescent="0.25">
      <c r="B133" s="981"/>
      <c r="C133" s="981"/>
      <c r="D133" s="981"/>
      <c r="E133" s="981"/>
      <c r="F133" s="1095" t="s">
        <v>2531</v>
      </c>
      <c r="G133" s="924" t="s">
        <v>1158</v>
      </c>
      <c r="L133" s="981"/>
      <c r="M133" s="981"/>
      <c r="N133" s="1248"/>
      <c r="O133" s="1248"/>
      <c r="P133" s="1248"/>
      <c r="Q133" s="981"/>
    </row>
    <row r="134" spans="1:17" s="924" customFormat="1" x14ac:dyDescent="0.25">
      <c r="B134" s="981"/>
      <c r="C134" s="981"/>
      <c r="D134" s="981"/>
      <c r="E134" s="981"/>
      <c r="F134" s="1095" t="s">
        <v>2533</v>
      </c>
      <c r="G134" s="924" t="s">
        <v>1179</v>
      </c>
      <c r="L134" s="981"/>
      <c r="M134" s="981"/>
      <c r="N134" s="1248"/>
      <c r="O134" s="1248"/>
      <c r="P134" s="1248"/>
      <c r="Q134" s="981"/>
    </row>
    <row r="135" spans="1:17" s="924" customFormat="1" ht="12.75" customHeight="1" x14ac:dyDescent="0.2">
      <c r="B135" s="981"/>
      <c r="C135" s="981"/>
      <c r="D135" s="981"/>
      <c r="E135" s="981"/>
      <c r="F135" s="1095" t="s">
        <v>2534</v>
      </c>
      <c r="G135" s="924" t="s">
        <v>1160</v>
      </c>
      <c r="I135" s="1098" t="s">
        <v>1102</v>
      </c>
      <c r="L135" s="981"/>
      <c r="M135" s="981"/>
      <c r="N135" s="981"/>
      <c r="O135" s="981"/>
      <c r="P135" s="981"/>
      <c r="Q135" s="981"/>
    </row>
    <row r="136" spans="1:17" s="924" customFormat="1" x14ac:dyDescent="0.2">
      <c r="B136" s="981"/>
      <c r="C136" s="981"/>
      <c r="D136" s="981"/>
      <c r="E136" s="981"/>
      <c r="F136" s="1095" t="s">
        <v>2542</v>
      </c>
      <c r="G136" s="924" t="s">
        <v>1181</v>
      </c>
      <c r="I136" s="1098" t="s">
        <v>1102</v>
      </c>
      <c r="L136" s="981"/>
      <c r="M136" s="981"/>
      <c r="N136" s="981"/>
      <c r="O136" s="981"/>
      <c r="P136" s="981"/>
      <c r="Q136" s="981"/>
    </row>
    <row r="137" spans="1:17" s="924" customFormat="1" x14ac:dyDescent="0.25">
      <c r="B137" s="981"/>
      <c r="C137" s="981"/>
      <c r="D137" s="981"/>
      <c r="E137" s="981"/>
      <c r="F137" s="1095" t="s">
        <v>2543</v>
      </c>
      <c r="G137" s="1096" t="s">
        <v>2544</v>
      </c>
      <c r="L137" s="981"/>
      <c r="M137" s="981"/>
      <c r="N137" s="981"/>
      <c r="O137" s="981"/>
      <c r="P137" s="981"/>
      <c r="Q137" s="981"/>
    </row>
    <row r="138" spans="1:17" s="924" customFormat="1" ht="26.4" x14ac:dyDescent="0.25">
      <c r="B138" s="981"/>
      <c r="C138" s="981"/>
      <c r="D138" s="981"/>
      <c r="E138" s="981"/>
      <c r="F138" s="1095" t="s">
        <v>2547</v>
      </c>
      <c r="G138" s="1096" t="s">
        <v>2548</v>
      </c>
      <c r="L138" s="1248"/>
      <c r="M138" s="1248"/>
      <c r="N138" s="981"/>
      <c r="O138" s="981"/>
      <c r="P138" s="981"/>
      <c r="Q138" s="981"/>
    </row>
    <row r="139" spans="1:17" s="924" customFormat="1" x14ac:dyDescent="0.25">
      <c r="B139" s="981"/>
      <c r="C139" s="981"/>
      <c r="D139" s="981"/>
      <c r="E139" s="981"/>
      <c r="F139" s="1095" t="s">
        <v>2563</v>
      </c>
      <c r="G139" s="1096" t="s">
        <v>1153</v>
      </c>
      <c r="L139" s="1248"/>
      <c r="M139" s="1248"/>
      <c r="N139" s="981"/>
      <c r="O139" s="981"/>
      <c r="P139" s="981"/>
      <c r="Q139" s="981"/>
    </row>
    <row r="140" spans="1:17" s="924" customFormat="1" x14ac:dyDescent="0.25">
      <c r="B140" s="981"/>
      <c r="C140" s="981"/>
      <c r="D140" s="981"/>
      <c r="E140" s="981"/>
      <c r="F140" s="1095" t="s">
        <v>2564</v>
      </c>
      <c r="G140" s="1096" t="s">
        <v>1176</v>
      </c>
      <c r="L140" s="1248"/>
      <c r="M140" s="1248"/>
      <c r="N140" s="981"/>
      <c r="O140" s="981"/>
      <c r="P140" s="981"/>
      <c r="Q140" s="981"/>
    </row>
    <row r="141" spans="1:17" s="924" customFormat="1" x14ac:dyDescent="0.25">
      <c r="B141" s="981"/>
      <c r="C141" s="981"/>
      <c r="D141" s="981"/>
      <c r="E141" s="981"/>
      <c r="F141" s="1095" t="s">
        <v>2565</v>
      </c>
      <c r="G141" s="1096" t="s">
        <v>1158</v>
      </c>
      <c r="L141" s="1248"/>
      <c r="M141" s="1248"/>
      <c r="N141" s="981"/>
      <c r="O141" s="981"/>
      <c r="P141" s="981"/>
      <c r="Q141" s="981"/>
    </row>
    <row r="142" spans="1:17" s="924" customFormat="1" x14ac:dyDescent="0.25">
      <c r="B142" s="981"/>
      <c r="C142" s="981"/>
      <c r="D142" s="981"/>
      <c r="E142" s="981"/>
      <c r="F142" s="1095" t="s">
        <v>2567</v>
      </c>
      <c r="G142" s="1096" t="s">
        <v>1179</v>
      </c>
      <c r="L142" s="981"/>
      <c r="M142" s="981"/>
      <c r="N142" s="981"/>
      <c r="O142" s="981"/>
      <c r="P142" s="981"/>
      <c r="Q142" s="981"/>
    </row>
    <row r="143" spans="1:17" s="924" customFormat="1" x14ac:dyDescent="0.2">
      <c r="B143" s="981"/>
      <c r="C143" s="981"/>
      <c r="D143" s="981"/>
      <c r="E143" s="981"/>
      <c r="F143" s="1095" t="s">
        <v>2568</v>
      </c>
      <c r="G143" s="1096" t="s">
        <v>1160</v>
      </c>
      <c r="I143" s="1098" t="s">
        <v>1102</v>
      </c>
      <c r="L143" s="981"/>
      <c r="M143" s="981"/>
      <c r="N143" s="981"/>
      <c r="O143" s="981"/>
      <c r="P143" s="981"/>
      <c r="Q143" s="981"/>
    </row>
    <row r="144" spans="1:17" s="924" customFormat="1" x14ac:dyDescent="0.2">
      <c r="B144" s="981"/>
      <c r="C144" s="981"/>
      <c r="D144" s="981"/>
      <c r="E144" s="981"/>
      <c r="F144" s="1095" t="s">
        <v>2574</v>
      </c>
      <c r="G144" s="1096" t="s">
        <v>1181</v>
      </c>
      <c r="I144" s="1098" t="s">
        <v>1102</v>
      </c>
      <c r="L144" s="981"/>
      <c r="M144" s="981"/>
      <c r="N144" s="981"/>
      <c r="O144" s="981"/>
      <c r="P144" s="981"/>
      <c r="Q144" s="981"/>
    </row>
    <row r="145" spans="1:17" s="924" customFormat="1" x14ac:dyDescent="0.25">
      <c r="B145" s="981"/>
      <c r="C145" s="981"/>
      <c r="D145" s="981"/>
      <c r="E145" s="981"/>
      <c r="F145" s="1095" t="s">
        <v>2575</v>
      </c>
      <c r="G145" s="1251" t="s">
        <v>2544</v>
      </c>
      <c r="L145" s="981"/>
      <c r="M145" s="981"/>
      <c r="N145" s="981"/>
      <c r="O145" s="981"/>
      <c r="P145" s="981"/>
      <c r="Q145" s="981"/>
    </row>
    <row r="146" spans="1:17" s="924" customFormat="1" ht="26.4" x14ac:dyDescent="0.25">
      <c r="B146" s="981"/>
      <c r="C146" s="981"/>
      <c r="D146" s="981"/>
      <c r="E146" s="981"/>
      <c r="F146" s="1095" t="s">
        <v>2576</v>
      </c>
      <c r="G146" s="1096" t="s">
        <v>2548</v>
      </c>
      <c r="L146" s="981"/>
      <c r="M146" s="981"/>
      <c r="N146" s="981"/>
      <c r="O146" s="981"/>
      <c r="P146" s="981"/>
      <c r="Q146" s="981"/>
    </row>
    <row r="147" spans="1:17" s="1092" customFormat="1" ht="15" customHeight="1" x14ac:dyDescent="0.25">
      <c r="A147" s="1248"/>
      <c r="B147" s="1248"/>
      <c r="C147" s="1248"/>
      <c r="D147" s="1265" t="s">
        <v>2386</v>
      </c>
      <c r="E147" s="1248"/>
      <c r="F147" s="1262"/>
      <c r="I147" s="1091"/>
      <c r="J147" s="1091"/>
      <c r="L147" s="981"/>
      <c r="M147" s="981"/>
      <c r="N147" s="981"/>
      <c r="O147" s="981"/>
      <c r="P147" s="981"/>
      <c r="Q147" s="1248"/>
    </row>
    <row r="148" spans="1:17" s="1092" customFormat="1" ht="15" customHeight="1" x14ac:dyDescent="0.25">
      <c r="B148" s="981"/>
      <c r="C148" s="981"/>
      <c r="D148" s="981"/>
      <c r="E148" s="981"/>
      <c r="F148" s="1095" t="s">
        <v>2535</v>
      </c>
      <c r="G148" s="924" t="s">
        <v>777</v>
      </c>
      <c r="H148" s="924"/>
      <c r="I148" s="924"/>
      <c r="L148" s="981"/>
      <c r="M148" s="981"/>
      <c r="N148" s="981"/>
      <c r="O148" s="981"/>
      <c r="P148" s="981"/>
      <c r="Q148" s="1248"/>
    </row>
    <row r="149" spans="1:17" s="924" customFormat="1" x14ac:dyDescent="0.25">
      <c r="B149" s="981"/>
      <c r="C149" s="981"/>
      <c r="D149" s="981"/>
      <c r="E149" s="981"/>
      <c r="F149" s="1095" t="s">
        <v>2536</v>
      </c>
      <c r="G149" s="1096" t="s">
        <v>1167</v>
      </c>
      <c r="L149" s="981"/>
      <c r="M149" s="981"/>
      <c r="N149" s="981"/>
      <c r="O149" s="981"/>
      <c r="P149" s="981"/>
      <c r="Q149" s="981"/>
    </row>
    <row r="150" spans="1:17" s="924" customFormat="1" x14ac:dyDescent="0.25">
      <c r="B150" s="981"/>
      <c r="C150" s="981"/>
      <c r="D150" s="981"/>
      <c r="E150" s="981"/>
      <c r="F150" s="1095" t="s">
        <v>2537</v>
      </c>
      <c r="G150" s="924" t="s">
        <v>1169</v>
      </c>
      <c r="L150" s="981"/>
      <c r="M150" s="981"/>
      <c r="N150" s="981"/>
      <c r="O150" s="981"/>
      <c r="P150" s="981"/>
      <c r="Q150" s="981"/>
    </row>
    <row r="151" spans="1:17" s="924" customFormat="1" x14ac:dyDescent="0.25">
      <c r="A151" s="981"/>
      <c r="B151" s="981"/>
      <c r="C151" s="981"/>
      <c r="D151" s="981"/>
      <c r="E151" s="981"/>
      <c r="F151" s="1095" t="s">
        <v>2538</v>
      </c>
      <c r="G151" s="1096" t="s">
        <v>2387</v>
      </c>
      <c r="I151" s="1094"/>
      <c r="J151" s="1094"/>
      <c r="L151" s="981"/>
      <c r="M151" s="981"/>
      <c r="N151" s="1248"/>
      <c r="O151" s="1248"/>
      <c r="P151" s="1248"/>
      <c r="Q151" s="981"/>
    </row>
    <row r="152" spans="1:17" s="924" customFormat="1" x14ac:dyDescent="0.25">
      <c r="B152" s="981"/>
      <c r="C152" s="981"/>
      <c r="D152" s="981"/>
      <c r="E152" s="981"/>
      <c r="F152" s="1095" t="s">
        <v>2541</v>
      </c>
      <c r="G152" s="1096" t="s">
        <v>1173</v>
      </c>
      <c r="L152" s="981"/>
      <c r="M152" s="981"/>
      <c r="N152" s="1248"/>
      <c r="O152" s="1248"/>
      <c r="P152" s="1248"/>
      <c r="Q152" s="981"/>
    </row>
    <row r="153" spans="1:17" s="924" customFormat="1" x14ac:dyDescent="0.25">
      <c r="B153" s="981"/>
      <c r="C153" s="981"/>
      <c r="D153" s="981"/>
      <c r="E153" s="981"/>
      <c r="F153" s="1095" t="s">
        <v>2569</v>
      </c>
      <c r="G153" s="1096" t="s">
        <v>2701</v>
      </c>
      <c r="L153" s="981"/>
      <c r="M153" s="981"/>
      <c r="N153" s="1248"/>
      <c r="O153" s="1248"/>
      <c r="P153" s="1248"/>
      <c r="Q153" s="981"/>
    </row>
    <row r="154" spans="1:17" s="924" customFormat="1" x14ac:dyDescent="0.25">
      <c r="B154" s="981"/>
      <c r="C154" s="981"/>
      <c r="D154" s="981"/>
      <c r="E154" s="981"/>
      <c r="F154" s="1095" t="s">
        <v>2570</v>
      </c>
      <c r="G154" s="1096" t="s">
        <v>2702</v>
      </c>
      <c r="L154" s="981"/>
      <c r="M154" s="981"/>
      <c r="N154" s="981"/>
      <c r="O154" s="981"/>
      <c r="P154" s="981"/>
      <c r="Q154" s="981"/>
    </row>
    <row r="155" spans="1:17" s="924" customFormat="1" x14ac:dyDescent="0.25">
      <c r="B155" s="981"/>
      <c r="C155" s="981"/>
      <c r="D155" s="981"/>
      <c r="E155" s="981"/>
      <c r="F155" s="1095" t="s">
        <v>2571</v>
      </c>
      <c r="G155" s="1096" t="s">
        <v>2703</v>
      </c>
      <c r="L155" s="981"/>
      <c r="M155" s="981"/>
      <c r="N155" s="981"/>
      <c r="O155" s="981"/>
      <c r="P155" s="981"/>
      <c r="Q155" s="981"/>
    </row>
    <row r="156" spans="1:17" s="924" customFormat="1" x14ac:dyDescent="0.25">
      <c r="A156" s="981"/>
      <c r="B156" s="981"/>
      <c r="C156" s="981"/>
      <c r="D156" s="981"/>
      <c r="E156" s="981"/>
      <c r="F156" s="1095" t="s">
        <v>2572</v>
      </c>
      <c r="G156" s="1096" t="s">
        <v>2704</v>
      </c>
      <c r="I156" s="1094"/>
      <c r="J156" s="1094"/>
      <c r="L156" s="981"/>
      <c r="M156" s="981"/>
      <c r="N156" s="981"/>
      <c r="O156" s="981"/>
      <c r="P156" s="981"/>
      <c r="Q156" s="981"/>
    </row>
    <row r="157" spans="1:17" s="924" customFormat="1" x14ac:dyDescent="0.25">
      <c r="B157" s="981"/>
      <c r="C157" s="981"/>
      <c r="D157" s="981"/>
      <c r="E157" s="981"/>
      <c r="F157" s="1095" t="s">
        <v>2573</v>
      </c>
      <c r="G157" s="1096" t="s">
        <v>2705</v>
      </c>
      <c r="L157" s="981"/>
      <c r="M157" s="981"/>
      <c r="N157" s="981"/>
      <c r="O157" s="981"/>
      <c r="P157" s="981"/>
      <c r="Q157" s="981"/>
    </row>
    <row r="158" spans="1:17" s="1092" customFormat="1" ht="15" customHeight="1" x14ac:dyDescent="0.25">
      <c r="A158" s="1248"/>
      <c r="B158" s="1248"/>
      <c r="C158" s="1248"/>
      <c r="D158" s="1265" t="s">
        <v>2388</v>
      </c>
      <c r="E158" s="1248"/>
      <c r="F158" s="1262"/>
      <c r="I158" s="1091"/>
      <c r="J158" s="1091"/>
      <c r="L158" s="981"/>
      <c r="M158" s="981"/>
      <c r="N158" s="981"/>
      <c r="O158" s="981"/>
      <c r="P158" s="981"/>
      <c r="Q158" s="1248"/>
    </row>
    <row r="159" spans="1:17" s="1092" customFormat="1" ht="15" customHeight="1" x14ac:dyDescent="0.25">
      <c r="B159" s="981"/>
      <c r="C159" s="981"/>
      <c r="D159" s="981"/>
      <c r="E159" s="981"/>
      <c r="F159" s="1095" t="s">
        <v>2549</v>
      </c>
      <c r="G159" s="924" t="s">
        <v>1186</v>
      </c>
      <c r="H159" s="924"/>
      <c r="I159" s="924"/>
      <c r="L159" s="1248"/>
      <c r="M159" s="1248"/>
      <c r="N159" s="981"/>
      <c r="O159" s="981"/>
      <c r="P159" s="981"/>
      <c r="Q159" s="1248"/>
    </row>
    <row r="160" spans="1:17" s="924" customFormat="1" x14ac:dyDescent="0.25">
      <c r="B160" s="981"/>
      <c r="C160" s="981"/>
      <c r="D160" s="981"/>
      <c r="E160" s="981"/>
      <c r="F160" s="1095" t="s">
        <v>2552</v>
      </c>
      <c r="G160" s="924" t="s">
        <v>1190</v>
      </c>
      <c r="L160" s="1248"/>
      <c r="M160" s="1248"/>
      <c r="N160" s="981"/>
      <c r="O160" s="981"/>
      <c r="P160" s="981"/>
      <c r="Q160" s="981"/>
    </row>
    <row r="161" spans="1:17" s="924" customFormat="1" x14ac:dyDescent="0.25">
      <c r="B161" s="981"/>
      <c r="C161" s="981"/>
      <c r="D161" s="981"/>
      <c r="E161" s="981"/>
      <c r="F161" s="1095" t="s">
        <v>2553</v>
      </c>
      <c r="G161" s="924" t="s">
        <v>1194</v>
      </c>
      <c r="L161" s="981"/>
      <c r="M161" s="981"/>
      <c r="N161" s="981"/>
      <c r="O161" s="981"/>
      <c r="P161" s="981"/>
      <c r="Q161" s="981"/>
    </row>
    <row r="162" spans="1:17" s="924" customFormat="1" ht="26.4" x14ac:dyDescent="0.25">
      <c r="B162" s="981"/>
      <c r="C162" s="981"/>
      <c r="D162" s="981"/>
      <c r="E162" s="981"/>
      <c r="F162" s="1095" t="s">
        <v>2555</v>
      </c>
      <c r="G162" s="924" t="s">
        <v>1196</v>
      </c>
      <c r="L162" s="981"/>
      <c r="M162" s="981"/>
      <c r="N162" s="981"/>
      <c r="O162" s="981"/>
      <c r="P162" s="981"/>
      <c r="Q162" s="981"/>
    </row>
    <row r="163" spans="1:17" s="924" customFormat="1" x14ac:dyDescent="0.25">
      <c r="B163" s="981"/>
      <c r="C163" s="981"/>
      <c r="D163" s="981"/>
      <c r="E163" s="981"/>
      <c r="F163" s="1095" t="s">
        <v>2577</v>
      </c>
      <c r="G163" s="1096" t="s">
        <v>1186</v>
      </c>
      <c r="L163" s="981"/>
      <c r="M163" s="981"/>
      <c r="N163" s="1248"/>
      <c r="O163" s="1248"/>
      <c r="P163" s="1248"/>
      <c r="Q163" s="981"/>
    </row>
    <row r="164" spans="1:17" s="924" customFormat="1" x14ac:dyDescent="0.25">
      <c r="B164" s="981"/>
      <c r="C164" s="981"/>
      <c r="D164" s="981"/>
      <c r="E164" s="981"/>
      <c r="F164" s="1095" t="s">
        <v>2578</v>
      </c>
      <c r="G164" s="1096" t="s">
        <v>1190</v>
      </c>
      <c r="L164" s="981"/>
      <c r="M164" s="981"/>
      <c r="N164" s="1248"/>
      <c r="O164" s="1248"/>
      <c r="P164" s="1248"/>
      <c r="Q164" s="981"/>
    </row>
    <row r="165" spans="1:17" s="924" customFormat="1" x14ac:dyDescent="0.25">
      <c r="B165" s="981"/>
      <c r="C165" s="981"/>
      <c r="D165" s="981"/>
      <c r="E165" s="981"/>
      <c r="F165" s="1095" t="s">
        <v>2579</v>
      </c>
      <c r="G165" s="1251" t="s">
        <v>1194</v>
      </c>
      <c r="L165" s="981"/>
      <c r="M165" s="981"/>
      <c r="N165" s="1248"/>
      <c r="O165" s="1248"/>
      <c r="P165" s="1248"/>
      <c r="Q165" s="981"/>
    </row>
    <row r="166" spans="1:17" s="924" customFormat="1" ht="26.4" x14ac:dyDescent="0.25">
      <c r="B166" s="981"/>
      <c r="C166" s="981"/>
      <c r="D166" s="981"/>
      <c r="E166" s="981"/>
      <c r="F166" s="1095" t="s">
        <v>2582</v>
      </c>
      <c r="G166" s="1096" t="s">
        <v>1196</v>
      </c>
      <c r="L166" s="981"/>
      <c r="M166" s="981"/>
      <c r="N166" s="981"/>
      <c r="O166" s="981"/>
      <c r="P166" s="981"/>
      <c r="Q166" s="981"/>
    </row>
    <row r="167" spans="1:17" s="1092" customFormat="1" ht="15" customHeight="1" x14ac:dyDescent="0.25">
      <c r="A167" s="1248"/>
      <c r="B167" s="1248"/>
      <c r="C167" s="1248"/>
      <c r="D167" s="1265" t="s">
        <v>2389</v>
      </c>
      <c r="E167" s="1248"/>
      <c r="F167" s="1262"/>
      <c r="I167" s="1091"/>
      <c r="J167" s="1091"/>
      <c r="L167" s="981"/>
      <c r="M167" s="981"/>
      <c r="N167" s="981"/>
      <c r="O167" s="981"/>
      <c r="P167" s="981"/>
      <c r="Q167" s="1248"/>
    </row>
    <row r="168" spans="1:17" s="1092" customFormat="1" ht="26.4" x14ac:dyDescent="0.25">
      <c r="B168" s="981"/>
      <c r="C168" s="981"/>
      <c r="D168" s="981"/>
      <c r="E168" s="981"/>
      <c r="F168" s="1095" t="s">
        <v>2556</v>
      </c>
      <c r="G168" s="924" t="s">
        <v>1200</v>
      </c>
      <c r="H168" s="962"/>
      <c r="I168" s="962"/>
      <c r="L168" s="981"/>
      <c r="M168" s="981"/>
      <c r="N168" s="981"/>
      <c r="O168" s="981"/>
      <c r="P168" s="981"/>
      <c r="Q168" s="1248"/>
    </row>
    <row r="169" spans="1:17" s="962" customFormat="1" ht="26.4" x14ac:dyDescent="0.25">
      <c r="B169" s="981"/>
      <c r="C169" s="981"/>
      <c r="D169" s="981"/>
      <c r="E169" s="981"/>
      <c r="F169" s="1095" t="s">
        <v>2557</v>
      </c>
      <c r="G169" s="924" t="s">
        <v>1209</v>
      </c>
      <c r="H169" s="924"/>
      <c r="I169" s="924"/>
      <c r="L169" s="981"/>
      <c r="M169" s="981"/>
      <c r="N169" s="981"/>
      <c r="O169" s="981"/>
      <c r="P169" s="981"/>
      <c r="Q169" s="918"/>
    </row>
    <row r="170" spans="1:17" s="924" customFormat="1" ht="26.4" x14ac:dyDescent="0.25">
      <c r="B170" s="981"/>
      <c r="C170" s="981"/>
      <c r="D170" s="981"/>
      <c r="E170" s="981"/>
      <c r="F170" s="1095" t="s">
        <v>2558</v>
      </c>
      <c r="G170" s="924" t="s">
        <v>1205</v>
      </c>
      <c r="L170" s="981"/>
      <c r="M170" s="981"/>
      <c r="N170" s="981"/>
      <c r="O170" s="981"/>
      <c r="P170" s="981"/>
      <c r="Q170" s="981"/>
    </row>
    <row r="171" spans="1:17" s="924" customFormat="1" ht="26.4" x14ac:dyDescent="0.25">
      <c r="B171" s="981"/>
      <c r="C171" s="981"/>
      <c r="D171" s="981"/>
      <c r="E171" s="981"/>
      <c r="F171" s="1095" t="s">
        <v>2559</v>
      </c>
      <c r="G171" s="924" t="s">
        <v>1212</v>
      </c>
      <c r="L171" s="981"/>
      <c r="M171" s="981"/>
      <c r="N171" s="981"/>
      <c r="O171" s="981"/>
      <c r="P171" s="981"/>
      <c r="Q171" s="981"/>
    </row>
    <row r="172" spans="1:17" s="924" customFormat="1" ht="26.4" x14ac:dyDescent="0.25">
      <c r="B172" s="981"/>
      <c r="C172" s="981"/>
      <c r="D172" s="981"/>
      <c r="E172" s="981"/>
      <c r="F172" s="1095" t="s">
        <v>2560</v>
      </c>
      <c r="G172" s="924" t="s">
        <v>1207</v>
      </c>
      <c r="L172" s="981"/>
      <c r="M172" s="981"/>
      <c r="N172" s="981"/>
      <c r="O172" s="981"/>
      <c r="P172" s="981"/>
      <c r="Q172" s="981"/>
    </row>
    <row r="173" spans="1:17" s="924" customFormat="1" ht="26.4" x14ac:dyDescent="0.25">
      <c r="B173" s="981"/>
      <c r="C173" s="981"/>
      <c r="D173" s="981"/>
      <c r="E173" s="981"/>
      <c r="F173" s="1095" t="s">
        <v>2561</v>
      </c>
      <c r="G173" s="924" t="s">
        <v>1214</v>
      </c>
      <c r="H173" s="962"/>
      <c r="I173" s="962"/>
      <c r="L173" s="1248"/>
      <c r="M173" s="1248"/>
      <c r="N173" s="981"/>
      <c r="O173" s="981"/>
      <c r="P173" s="981"/>
      <c r="Q173" s="981"/>
    </row>
    <row r="174" spans="1:17" s="1092" customFormat="1" ht="15" customHeight="1" x14ac:dyDescent="0.25">
      <c r="A174" s="1248"/>
      <c r="B174" s="1248"/>
      <c r="C174" s="1248"/>
      <c r="D174" s="1265" t="s">
        <v>2391</v>
      </c>
      <c r="E174" s="1248"/>
      <c r="F174" s="1262"/>
      <c r="I174" s="1091"/>
      <c r="J174" s="1091"/>
      <c r="L174" s="1248"/>
      <c r="M174" s="1248"/>
      <c r="N174" s="981"/>
      <c r="O174" s="981"/>
      <c r="P174" s="981"/>
      <c r="Q174" s="1248"/>
    </row>
    <row r="175" spans="1:17" s="902" customFormat="1" x14ac:dyDescent="0.25">
      <c r="B175" s="981"/>
      <c r="C175" s="981"/>
      <c r="D175" s="981"/>
      <c r="E175" s="981"/>
      <c r="F175" s="1095" t="s">
        <v>2532</v>
      </c>
      <c r="G175" s="924" t="s">
        <v>1226</v>
      </c>
      <c r="H175" s="962"/>
      <c r="I175" s="962"/>
      <c r="L175" s="981"/>
      <c r="M175" s="981"/>
      <c r="N175" s="1248"/>
      <c r="O175" s="1248"/>
      <c r="P175" s="1248"/>
      <c r="Q175" s="910"/>
    </row>
    <row r="176" spans="1:17" s="962" customFormat="1" x14ac:dyDescent="0.25">
      <c r="B176" s="981"/>
      <c r="C176" s="981"/>
      <c r="D176" s="981"/>
      <c r="E176" s="981"/>
      <c r="F176" s="1008" t="s">
        <v>2539</v>
      </c>
      <c r="G176" s="924" t="s">
        <v>2540</v>
      </c>
      <c r="L176" s="981"/>
      <c r="M176" s="981"/>
      <c r="N176" s="1248"/>
      <c r="O176" s="1248"/>
      <c r="P176" s="1248"/>
      <c r="Q176" s="918"/>
    </row>
    <row r="177" spans="1:17" s="962" customFormat="1" x14ac:dyDescent="0.25">
      <c r="B177" s="981"/>
      <c r="C177" s="981"/>
      <c r="D177" s="981"/>
      <c r="E177" s="981"/>
      <c r="F177" s="1008" t="s">
        <v>2545</v>
      </c>
      <c r="G177" s="924" t="s">
        <v>2546</v>
      </c>
      <c r="L177" s="981"/>
      <c r="M177" s="981"/>
      <c r="N177" s="981"/>
      <c r="O177" s="981"/>
      <c r="P177" s="981"/>
      <c r="Q177" s="918"/>
    </row>
    <row r="178" spans="1:17" s="962" customFormat="1" x14ac:dyDescent="0.25">
      <c r="B178" s="981"/>
      <c r="C178" s="981"/>
      <c r="D178" s="981"/>
      <c r="E178" s="981"/>
      <c r="F178" s="1008" t="s">
        <v>2550</v>
      </c>
      <c r="G178" s="924" t="s">
        <v>2551</v>
      </c>
      <c r="L178" s="981"/>
      <c r="M178" s="981"/>
      <c r="N178" s="981"/>
      <c r="O178" s="981"/>
      <c r="P178" s="981"/>
      <c r="Q178" s="918"/>
    </row>
    <row r="179" spans="1:17" s="962" customFormat="1" x14ac:dyDescent="0.25">
      <c r="B179" s="981"/>
      <c r="C179" s="981"/>
      <c r="D179" s="981"/>
      <c r="E179" s="981"/>
      <c r="F179" s="1008" t="s">
        <v>2554</v>
      </c>
      <c r="G179" s="924" t="s">
        <v>1231</v>
      </c>
      <c r="L179" s="981"/>
      <c r="M179" s="981"/>
      <c r="N179" s="981"/>
      <c r="O179" s="981"/>
      <c r="P179" s="981"/>
      <c r="Q179" s="918"/>
    </row>
    <row r="180" spans="1:17" s="962" customFormat="1" x14ac:dyDescent="0.25">
      <c r="B180" s="981"/>
      <c r="C180" s="981"/>
      <c r="D180" s="981"/>
      <c r="E180" s="981"/>
      <c r="F180" s="1008" t="s">
        <v>2566</v>
      </c>
      <c r="G180" s="1096" t="s">
        <v>2706</v>
      </c>
      <c r="L180" s="981"/>
      <c r="M180" s="981"/>
      <c r="N180" s="981"/>
      <c r="O180" s="981"/>
      <c r="P180" s="981"/>
      <c r="Q180" s="918"/>
    </row>
    <row r="181" spans="1:17" s="962" customFormat="1" x14ac:dyDescent="0.25">
      <c r="B181" s="981"/>
      <c r="C181" s="981"/>
      <c r="D181" s="981"/>
      <c r="E181" s="981"/>
      <c r="F181" s="1008" t="s">
        <v>2580</v>
      </c>
      <c r="G181" s="1096" t="s">
        <v>2707</v>
      </c>
      <c r="L181" s="981"/>
      <c r="M181" s="1251"/>
      <c r="N181" s="981"/>
      <c r="O181" s="981"/>
      <c r="P181" s="981"/>
      <c r="Q181" s="918"/>
    </row>
    <row r="182" spans="1:17" s="902" customFormat="1" ht="18" customHeight="1" x14ac:dyDescent="0.25">
      <c r="A182" s="910"/>
      <c r="B182" s="910"/>
      <c r="C182" s="910" t="s">
        <v>2392</v>
      </c>
      <c r="D182" s="910"/>
      <c r="E182" s="910"/>
      <c r="F182" s="1089"/>
      <c r="I182" s="1098"/>
      <c r="J182" s="1098"/>
      <c r="L182" s="1248"/>
      <c r="M182" s="1248"/>
      <c r="N182" s="1248"/>
      <c r="O182" s="1248"/>
      <c r="P182" s="1248"/>
      <c r="Q182" s="910"/>
    </row>
    <row r="183" spans="1:17" s="1092" customFormat="1" ht="15" customHeight="1" x14ac:dyDescent="0.25">
      <c r="A183" s="1248"/>
      <c r="B183" s="1248"/>
      <c r="C183" s="1248"/>
      <c r="D183" s="1265" t="s">
        <v>2393</v>
      </c>
      <c r="E183" s="1248"/>
      <c r="F183" s="1262"/>
      <c r="I183" s="1091"/>
      <c r="J183" s="1091"/>
      <c r="L183" s="1248"/>
      <c r="M183" s="1248"/>
      <c r="N183" s="1248"/>
      <c r="O183" s="1248"/>
      <c r="P183" s="1248"/>
      <c r="Q183" s="1248"/>
    </row>
    <row r="184" spans="1:17" s="1092" customFormat="1" x14ac:dyDescent="0.25">
      <c r="B184" s="981"/>
      <c r="C184" s="981"/>
      <c r="D184" s="981"/>
      <c r="E184" s="981"/>
      <c r="F184" s="1008" t="s">
        <v>152</v>
      </c>
      <c r="G184" s="924" t="s">
        <v>1217</v>
      </c>
      <c r="H184" s="924"/>
      <c r="I184" s="924"/>
      <c r="L184" s="981"/>
      <c r="M184" s="981"/>
      <c r="N184" s="981"/>
      <c r="O184" s="981"/>
      <c r="P184" s="981"/>
      <c r="Q184" s="1248"/>
    </row>
    <row r="185" spans="1:17" s="1092" customFormat="1" ht="15" customHeight="1" x14ac:dyDescent="0.25">
      <c r="B185" s="981"/>
      <c r="C185" s="981"/>
      <c r="D185" s="981"/>
      <c r="E185" s="981"/>
      <c r="F185" s="1095" t="s">
        <v>2583</v>
      </c>
      <c r="G185" s="1096" t="s">
        <v>1217</v>
      </c>
      <c r="H185" s="924"/>
      <c r="I185" s="924"/>
      <c r="L185" s="981"/>
      <c r="M185" s="981"/>
      <c r="N185" s="981"/>
      <c r="O185" s="981"/>
      <c r="P185" s="981"/>
      <c r="Q185" s="1248"/>
    </row>
    <row r="186" spans="1:17" s="1092" customFormat="1" ht="15" customHeight="1" x14ac:dyDescent="0.25">
      <c r="A186" s="1248"/>
      <c r="B186" s="1248"/>
      <c r="C186" s="1248"/>
      <c r="D186" s="1265" t="s">
        <v>2394</v>
      </c>
      <c r="E186" s="1248"/>
      <c r="F186" s="1262"/>
      <c r="I186" s="1091"/>
      <c r="J186" s="1091"/>
      <c r="L186" s="981"/>
      <c r="M186" s="981"/>
      <c r="N186" s="981"/>
      <c r="O186" s="981"/>
      <c r="P186" s="981"/>
      <c r="Q186" s="1248"/>
    </row>
    <row r="187" spans="1:17" s="1092" customFormat="1" x14ac:dyDescent="0.25">
      <c r="B187" s="981"/>
      <c r="C187" s="981"/>
      <c r="D187" s="981"/>
      <c r="E187" s="981"/>
      <c r="F187" s="1008" t="s">
        <v>155</v>
      </c>
      <c r="G187" s="924" t="s">
        <v>1221</v>
      </c>
      <c r="H187" s="924"/>
      <c r="I187" s="924"/>
      <c r="L187" s="981"/>
      <c r="M187" s="981"/>
      <c r="N187" s="981"/>
      <c r="O187" s="981"/>
      <c r="P187" s="981"/>
      <c r="Q187" s="1248"/>
    </row>
    <row r="188" spans="1:17" s="1092" customFormat="1" ht="15" customHeight="1" x14ac:dyDescent="0.25">
      <c r="B188" s="981"/>
      <c r="C188" s="981"/>
      <c r="D188" s="981"/>
      <c r="E188" s="981"/>
      <c r="F188" s="1095" t="s">
        <v>2584</v>
      </c>
      <c r="G188" s="1096" t="s">
        <v>1221</v>
      </c>
      <c r="H188" s="924"/>
      <c r="I188" s="924"/>
      <c r="L188" s="981"/>
      <c r="M188" s="981"/>
      <c r="N188" s="981"/>
      <c r="O188" s="981"/>
      <c r="P188" s="981"/>
      <c r="Q188" s="1248"/>
    </row>
    <row r="189" spans="1:17" s="902" customFormat="1" ht="21" customHeight="1" x14ac:dyDescent="0.25">
      <c r="A189" s="910"/>
      <c r="B189" s="910" t="s">
        <v>2395</v>
      </c>
      <c r="C189" s="910"/>
      <c r="D189" s="910"/>
      <c r="E189" s="910"/>
      <c r="F189" s="1089"/>
      <c r="I189" s="1098"/>
      <c r="J189" s="1098"/>
      <c r="L189" s="981"/>
      <c r="M189" s="981"/>
      <c r="N189" s="1248"/>
      <c r="O189" s="1248"/>
      <c r="P189" s="1248"/>
      <c r="Q189" s="910"/>
    </row>
    <row r="190" spans="1:17" s="924" customFormat="1" x14ac:dyDescent="0.25">
      <c r="B190" s="981"/>
      <c r="C190" s="981"/>
      <c r="D190" s="981"/>
      <c r="E190" s="981"/>
      <c r="F190" s="1008">
        <v>200</v>
      </c>
      <c r="G190" s="924" t="s">
        <v>2708</v>
      </c>
      <c r="L190" s="981"/>
      <c r="M190" s="981"/>
      <c r="N190" s="1248"/>
      <c r="O190" s="1248"/>
      <c r="P190" s="1248"/>
      <c r="Q190" s="981"/>
    </row>
    <row r="191" spans="1:17" s="924" customFormat="1" x14ac:dyDescent="0.25">
      <c r="B191" s="981"/>
      <c r="C191" s="981"/>
      <c r="D191" s="981"/>
      <c r="E191" s="981"/>
      <c r="F191" s="1008">
        <v>201</v>
      </c>
      <c r="G191" s="924" t="s">
        <v>2709</v>
      </c>
      <c r="L191" s="981"/>
      <c r="M191" s="981"/>
      <c r="N191" s="1248"/>
      <c r="O191" s="1248"/>
      <c r="P191" s="1248"/>
      <c r="Q191" s="981"/>
    </row>
    <row r="192" spans="1:17" s="924" customFormat="1" x14ac:dyDescent="0.25">
      <c r="B192" s="981"/>
      <c r="C192" s="981"/>
      <c r="D192" s="981"/>
      <c r="E192" s="981"/>
      <c r="F192" s="1008">
        <v>202</v>
      </c>
      <c r="G192" s="924" t="s">
        <v>2710</v>
      </c>
      <c r="L192" s="981"/>
      <c r="M192" s="981"/>
      <c r="N192" s="1248"/>
      <c r="O192" s="1248"/>
      <c r="P192" s="1248"/>
      <c r="Q192" s="981"/>
    </row>
    <row r="193" spans="1:17" s="924" customFormat="1" x14ac:dyDescent="0.25">
      <c r="B193" s="981"/>
      <c r="C193" s="981"/>
      <c r="D193" s="981"/>
      <c r="E193" s="981"/>
      <c r="F193" s="1008">
        <v>204</v>
      </c>
      <c r="G193" s="924" t="s">
        <v>2711</v>
      </c>
      <c r="L193" s="981"/>
      <c r="M193" s="981"/>
      <c r="N193" s="1248"/>
      <c r="O193" s="1248"/>
      <c r="P193" s="1248"/>
      <c r="Q193" s="981"/>
    </row>
    <row r="194" spans="1:17" s="924" customFormat="1" x14ac:dyDescent="0.25">
      <c r="A194" s="981"/>
      <c r="B194" s="981"/>
      <c r="C194" s="981"/>
      <c r="D194" s="981"/>
      <c r="E194" s="981"/>
      <c r="F194" s="1008">
        <v>210</v>
      </c>
      <c r="G194" s="1096" t="s">
        <v>1138</v>
      </c>
      <c r="I194" s="1094"/>
      <c r="J194" s="1094"/>
      <c r="L194" s="981"/>
      <c r="M194" s="981"/>
      <c r="N194" s="1248"/>
      <c r="O194" s="1248"/>
      <c r="P194" s="1248"/>
      <c r="Q194" s="981"/>
    </row>
    <row r="195" spans="1:17" s="924" customFormat="1" x14ac:dyDescent="0.25">
      <c r="A195" s="981"/>
      <c r="B195" s="981"/>
      <c r="C195" s="981"/>
      <c r="D195" s="981"/>
      <c r="E195" s="981"/>
      <c r="F195" s="1008">
        <v>211</v>
      </c>
      <c r="G195" s="981" t="s">
        <v>1142</v>
      </c>
      <c r="I195" s="1094"/>
      <c r="J195" s="1094"/>
      <c r="L195" s="910"/>
      <c r="M195" s="910"/>
      <c r="N195" s="910"/>
      <c r="O195" s="910"/>
      <c r="P195" s="910"/>
      <c r="Q195" s="981"/>
    </row>
    <row r="196" spans="1:17" s="924" customFormat="1" x14ac:dyDescent="0.25">
      <c r="A196" s="981"/>
      <c r="B196" s="981"/>
      <c r="C196" s="981"/>
      <c r="D196" s="981"/>
      <c r="E196" s="981"/>
      <c r="F196" s="1008" t="s">
        <v>1143</v>
      </c>
      <c r="G196" s="924" t="s">
        <v>1144</v>
      </c>
      <c r="I196" s="1094"/>
      <c r="J196" s="1094"/>
      <c r="L196" s="1248"/>
      <c r="M196" s="1248"/>
      <c r="N196" s="981"/>
      <c r="O196" s="981"/>
      <c r="P196" s="981"/>
      <c r="Q196" s="981"/>
    </row>
    <row r="197" spans="1:17" s="924" customFormat="1" x14ac:dyDescent="0.25">
      <c r="A197" s="981"/>
      <c r="B197" s="981"/>
      <c r="C197" s="981"/>
      <c r="D197" s="981"/>
      <c r="E197" s="981"/>
      <c r="F197" s="1008">
        <v>213</v>
      </c>
      <c r="G197" s="924" t="s">
        <v>1145</v>
      </c>
      <c r="I197" s="1094"/>
      <c r="J197" s="1094"/>
      <c r="L197" s="1248"/>
      <c r="M197" s="1248"/>
      <c r="N197" s="910"/>
      <c r="O197" s="910"/>
      <c r="P197" s="910"/>
      <c r="Q197" s="981"/>
    </row>
    <row r="198" spans="1:17" s="1092" customFormat="1" x14ac:dyDescent="0.25">
      <c r="B198" s="981"/>
      <c r="C198" s="981"/>
      <c r="D198" s="981"/>
      <c r="E198" s="981"/>
      <c r="F198" s="1008" t="s">
        <v>2562</v>
      </c>
      <c r="G198" s="924" t="s">
        <v>2396</v>
      </c>
      <c r="H198" s="924"/>
      <c r="I198" s="924"/>
      <c r="L198" s="1248"/>
      <c r="M198" s="1248"/>
      <c r="N198" s="981"/>
      <c r="O198" s="981"/>
      <c r="P198" s="981"/>
      <c r="Q198" s="1248"/>
    </row>
    <row r="199" spans="1:17" s="902" customFormat="1" ht="21" customHeight="1" x14ac:dyDescent="0.25">
      <c r="A199" s="910"/>
      <c r="B199" s="910" t="s">
        <v>2397</v>
      </c>
      <c r="C199" s="910"/>
      <c r="D199" s="910"/>
      <c r="E199" s="910"/>
      <c r="F199" s="1089"/>
      <c r="I199" s="1098"/>
      <c r="J199" s="1098"/>
      <c r="L199" s="981"/>
      <c r="M199" s="981"/>
      <c r="N199" s="1248"/>
      <c r="O199" s="1248"/>
      <c r="P199" s="1248"/>
      <c r="Q199" s="910"/>
    </row>
    <row r="200" spans="1:17" s="924" customFormat="1" x14ac:dyDescent="0.25">
      <c r="B200" s="981"/>
      <c r="C200" s="981"/>
      <c r="D200" s="981"/>
      <c r="E200" s="981"/>
      <c r="F200" s="1095" t="s">
        <v>225</v>
      </c>
      <c r="G200" s="1096" t="s">
        <v>1786</v>
      </c>
      <c r="L200" s="981"/>
      <c r="M200" s="981"/>
      <c r="N200" s="1248"/>
      <c r="O200" s="1248"/>
      <c r="P200" s="1248"/>
      <c r="Q200" s="981"/>
    </row>
    <row r="201" spans="1:17" s="1238" customFormat="1" x14ac:dyDescent="0.25">
      <c r="A201" s="1237"/>
      <c r="B201" s="1237"/>
      <c r="C201" s="1237"/>
      <c r="D201" s="1237"/>
      <c r="E201" s="1237"/>
      <c r="F201" s="1266"/>
      <c r="G201" s="1267"/>
      <c r="H201" s="1267"/>
      <c r="I201" s="1268"/>
      <c r="J201" s="1268"/>
      <c r="L201" s="1248"/>
      <c r="M201" s="1248"/>
      <c r="N201" s="981"/>
      <c r="O201" s="981"/>
      <c r="P201" s="981"/>
    </row>
    <row r="202" spans="1:17" s="910" customFormat="1" x14ac:dyDescent="0.25">
      <c r="A202" s="1259" t="s">
        <v>337</v>
      </c>
      <c r="B202" s="1259"/>
      <c r="C202" s="1259"/>
      <c r="D202" s="1259"/>
      <c r="E202" s="1259"/>
      <c r="F202" s="1260"/>
      <c r="G202" s="1259"/>
      <c r="H202" s="1259"/>
      <c r="I202" s="1098" t="s">
        <v>1123</v>
      </c>
      <c r="J202" s="1241"/>
      <c r="L202" s="1248"/>
      <c r="M202" s="1248"/>
      <c r="N202" s="981"/>
      <c r="O202" s="981"/>
      <c r="P202" s="981"/>
    </row>
    <row r="203" spans="1:17" s="902" customFormat="1" ht="21" customHeight="1" x14ac:dyDescent="0.25">
      <c r="A203" s="910"/>
      <c r="B203" s="910" t="s">
        <v>2398</v>
      </c>
      <c r="C203" s="910"/>
      <c r="D203" s="910"/>
      <c r="E203" s="910"/>
      <c r="F203" s="1089"/>
      <c r="I203" s="1091"/>
      <c r="J203" s="1091"/>
      <c r="L203" s="1248"/>
      <c r="M203" s="1248"/>
      <c r="N203" s="981"/>
      <c r="O203" s="981"/>
      <c r="P203" s="981"/>
      <c r="Q203" s="910"/>
    </row>
    <row r="204" spans="1:17" s="924" customFormat="1" ht="12.75" customHeight="1" x14ac:dyDescent="0.25">
      <c r="B204" s="981"/>
      <c r="C204" s="981"/>
      <c r="D204" s="981"/>
      <c r="E204" s="981"/>
      <c r="F204" s="1095" t="s">
        <v>1234</v>
      </c>
      <c r="G204" s="1096" t="s">
        <v>2712</v>
      </c>
      <c r="L204" s="981"/>
      <c r="M204" s="981"/>
      <c r="N204" s="981"/>
      <c r="O204" s="981"/>
      <c r="P204" s="981"/>
      <c r="Q204" s="981"/>
    </row>
    <row r="205" spans="1:17" s="924" customFormat="1" x14ac:dyDescent="0.25">
      <c r="B205" s="981"/>
      <c r="C205" s="981"/>
      <c r="D205" s="981"/>
      <c r="E205" s="981"/>
      <c r="F205" s="1095" t="s">
        <v>2694</v>
      </c>
      <c r="G205" s="1096" t="s">
        <v>2695</v>
      </c>
      <c r="L205" s="1248"/>
      <c r="M205" s="1248"/>
      <c r="N205" s="981"/>
      <c r="O205" s="981"/>
      <c r="P205" s="981"/>
      <c r="Q205" s="981"/>
    </row>
    <row r="206" spans="1:17" s="924" customFormat="1" x14ac:dyDescent="0.25">
      <c r="B206" s="981"/>
      <c r="C206" s="981"/>
      <c r="D206" s="981"/>
      <c r="E206" s="981"/>
      <c r="F206" s="1095" t="s">
        <v>1256</v>
      </c>
      <c r="G206" s="1096" t="s">
        <v>2696</v>
      </c>
      <c r="L206" s="981"/>
      <c r="M206" s="981"/>
      <c r="N206" s="1248"/>
      <c r="O206" s="1248"/>
      <c r="P206" s="1248"/>
      <c r="Q206" s="981"/>
    </row>
    <row r="207" spans="1:17" s="924" customFormat="1" ht="26.4" x14ac:dyDescent="0.25">
      <c r="B207" s="981"/>
      <c r="C207" s="981"/>
      <c r="D207" s="981"/>
      <c r="E207" s="981"/>
      <c r="F207" s="1095" t="s">
        <v>2713</v>
      </c>
      <c r="G207" s="1096" t="s">
        <v>2714</v>
      </c>
      <c r="L207" s="981"/>
      <c r="M207" s="981"/>
      <c r="N207" s="1248"/>
      <c r="O207" s="1248"/>
      <c r="P207" s="1248"/>
      <c r="Q207" s="981"/>
    </row>
    <row r="208" spans="1:17" s="924" customFormat="1" ht="26.4" x14ac:dyDescent="0.25">
      <c r="B208" s="981"/>
      <c r="C208" s="981"/>
      <c r="D208" s="981"/>
      <c r="E208" s="981"/>
      <c r="F208" s="1095" t="s">
        <v>1263</v>
      </c>
      <c r="G208" s="1096" t="s">
        <v>2699</v>
      </c>
      <c r="L208" s="981"/>
      <c r="M208" s="981"/>
      <c r="N208" s="1248"/>
      <c r="O208" s="1248"/>
      <c r="P208" s="1248"/>
      <c r="Q208" s="981"/>
    </row>
    <row r="209" spans="1:17" s="924" customFormat="1" ht="26.4" x14ac:dyDescent="0.25">
      <c r="B209" s="981"/>
      <c r="C209" s="981"/>
      <c r="D209" s="981"/>
      <c r="E209" s="981"/>
      <c r="F209" s="1095" t="s">
        <v>1270</v>
      </c>
      <c r="G209" s="1096" t="s">
        <v>2700</v>
      </c>
      <c r="L209" s="981"/>
      <c r="M209" s="981"/>
      <c r="N209" s="1248"/>
      <c r="O209" s="1248"/>
      <c r="P209" s="1248"/>
      <c r="Q209" s="1248"/>
    </row>
    <row r="210" spans="1:17" s="902" customFormat="1" x14ac:dyDescent="0.25">
      <c r="B210" s="981"/>
      <c r="C210" s="981"/>
      <c r="D210" s="981"/>
      <c r="E210" s="981"/>
      <c r="F210" s="1008" t="s">
        <v>1280</v>
      </c>
      <c r="G210" s="924" t="s">
        <v>1281</v>
      </c>
      <c r="H210" s="924"/>
      <c r="I210" s="924"/>
      <c r="L210" s="981"/>
      <c r="M210" s="981"/>
      <c r="N210" s="1248"/>
      <c r="O210" s="1248"/>
      <c r="P210" s="1248"/>
      <c r="Q210" s="1248"/>
    </row>
    <row r="211" spans="1:17" s="924" customFormat="1" x14ac:dyDescent="0.25">
      <c r="B211" s="981"/>
      <c r="C211" s="981"/>
      <c r="D211" s="981"/>
      <c r="E211" s="981"/>
      <c r="F211" s="1008" t="s">
        <v>1295</v>
      </c>
      <c r="G211" s="924" t="s">
        <v>1296</v>
      </c>
      <c r="L211" s="981"/>
      <c r="M211" s="981"/>
      <c r="N211" s="1248"/>
      <c r="O211" s="1248"/>
      <c r="P211" s="1248"/>
      <c r="Q211" s="1248"/>
    </row>
    <row r="212" spans="1:17" s="924" customFormat="1" x14ac:dyDescent="0.25">
      <c r="A212" s="981"/>
      <c r="B212" s="981"/>
      <c r="C212" s="981"/>
      <c r="D212" s="981"/>
      <c r="E212" s="981"/>
      <c r="F212" s="1008" t="s">
        <v>1297</v>
      </c>
      <c r="G212" s="924" t="s">
        <v>1298</v>
      </c>
      <c r="I212" s="1082"/>
      <c r="J212" s="1250"/>
      <c r="L212" s="981"/>
      <c r="M212" s="981"/>
      <c r="N212" s="981"/>
      <c r="O212" s="981"/>
      <c r="P212" s="981"/>
      <c r="Q212" s="1248"/>
    </row>
    <row r="213" spans="1:17" s="924" customFormat="1" x14ac:dyDescent="0.25">
      <c r="A213" s="981"/>
      <c r="B213" s="981"/>
      <c r="C213" s="981"/>
      <c r="D213" s="981"/>
      <c r="E213" s="981"/>
      <c r="F213" s="1008">
        <v>288</v>
      </c>
      <c r="G213" s="924" t="s">
        <v>1303</v>
      </c>
      <c r="I213" s="1094"/>
      <c r="J213" s="1094"/>
      <c r="L213" s="981"/>
      <c r="M213" s="981"/>
      <c r="N213" s="981"/>
      <c r="O213" s="981"/>
      <c r="P213" s="981"/>
      <c r="Q213" s="981"/>
    </row>
    <row r="214" spans="1:17" s="902" customFormat="1" ht="21" customHeight="1" x14ac:dyDescent="0.25">
      <c r="A214" s="910"/>
      <c r="B214" s="910" t="s">
        <v>2403</v>
      </c>
      <c r="C214" s="910"/>
      <c r="D214" s="910"/>
      <c r="E214" s="910"/>
      <c r="F214" s="1089"/>
      <c r="I214" s="1098"/>
      <c r="J214" s="1098"/>
      <c r="L214" s="1248"/>
      <c r="M214" s="1248"/>
      <c r="N214" s="981"/>
      <c r="O214" s="981"/>
      <c r="P214" s="981"/>
      <c r="Q214" s="981"/>
    </row>
    <row r="215" spans="1:17" s="902" customFormat="1" ht="18" customHeight="1" x14ac:dyDescent="0.25">
      <c r="A215" s="910"/>
      <c r="B215" s="910"/>
      <c r="C215" s="910" t="s">
        <v>2404</v>
      </c>
      <c r="D215" s="910"/>
      <c r="E215" s="910"/>
      <c r="F215" s="1089"/>
      <c r="I215" s="1098"/>
      <c r="J215" s="1098"/>
      <c r="L215" s="1248"/>
      <c r="M215" s="1248"/>
      <c r="N215" s="981"/>
      <c r="O215" s="981"/>
      <c r="P215" s="981"/>
      <c r="Q215" s="981"/>
    </row>
    <row r="216" spans="1:17" s="1092" customFormat="1" ht="15" customHeight="1" x14ac:dyDescent="0.25">
      <c r="A216" s="1248"/>
      <c r="B216" s="1248"/>
      <c r="C216" s="1248"/>
      <c r="D216" s="1265" t="s">
        <v>2405</v>
      </c>
      <c r="E216" s="1248"/>
      <c r="F216" s="1262"/>
      <c r="I216" s="1091"/>
      <c r="J216" s="1091"/>
      <c r="L216" s="1248"/>
      <c r="M216" s="1248"/>
      <c r="N216" s="981"/>
      <c r="O216" s="981"/>
      <c r="P216" s="981"/>
      <c r="Q216" s="981"/>
    </row>
    <row r="217" spans="1:17" s="1092" customFormat="1" ht="15" customHeight="1" x14ac:dyDescent="0.25">
      <c r="B217" s="981"/>
      <c r="C217" s="981"/>
      <c r="D217" s="981"/>
      <c r="E217" s="981"/>
      <c r="F217" s="1095" t="s">
        <v>2529</v>
      </c>
      <c r="G217" s="924" t="s">
        <v>1153</v>
      </c>
      <c r="H217" s="924"/>
      <c r="I217" s="924"/>
      <c r="L217" s="1248"/>
      <c r="M217" s="1248"/>
      <c r="N217" s="981"/>
      <c r="O217" s="981"/>
      <c r="P217" s="981"/>
      <c r="Q217" s="1248"/>
    </row>
    <row r="218" spans="1:17" s="924" customFormat="1" x14ac:dyDescent="0.25">
      <c r="B218" s="981"/>
      <c r="C218" s="981"/>
      <c r="D218" s="981"/>
      <c r="E218" s="981"/>
      <c r="F218" s="1095" t="s">
        <v>2530</v>
      </c>
      <c r="G218" s="924" t="s">
        <v>1176</v>
      </c>
      <c r="L218" s="1248"/>
      <c r="M218" s="1248"/>
      <c r="N218" s="1248"/>
      <c r="O218" s="1248"/>
      <c r="P218" s="1248"/>
      <c r="Q218" s="1248"/>
    </row>
    <row r="219" spans="1:17" s="924" customFormat="1" x14ac:dyDescent="0.25">
      <c r="B219" s="981"/>
      <c r="C219" s="981"/>
      <c r="D219" s="981"/>
      <c r="E219" s="981"/>
      <c r="F219" s="1095" t="s">
        <v>2531</v>
      </c>
      <c r="G219" s="924" t="s">
        <v>1158</v>
      </c>
      <c r="L219" s="981"/>
      <c r="M219" s="981"/>
      <c r="N219" s="981"/>
      <c r="O219" s="981"/>
      <c r="P219" s="981"/>
      <c r="Q219" s="1248"/>
    </row>
    <row r="220" spans="1:17" s="924" customFormat="1" x14ac:dyDescent="0.25">
      <c r="B220" s="981"/>
      <c r="C220" s="981"/>
      <c r="D220" s="981"/>
      <c r="E220" s="981"/>
      <c r="F220" s="1095" t="s">
        <v>2533</v>
      </c>
      <c r="G220" s="924" t="s">
        <v>1179</v>
      </c>
      <c r="L220" s="981"/>
      <c r="M220" s="981"/>
      <c r="N220" s="1248"/>
      <c r="O220" s="1248"/>
      <c r="P220" s="1248"/>
      <c r="Q220" s="1248"/>
    </row>
    <row r="221" spans="1:17" s="924" customFormat="1" ht="12.75" customHeight="1" x14ac:dyDescent="0.2">
      <c r="B221" s="981"/>
      <c r="C221" s="981"/>
      <c r="D221" s="981"/>
      <c r="E221" s="981"/>
      <c r="F221" s="1095" t="s">
        <v>2534</v>
      </c>
      <c r="G221" s="924" t="s">
        <v>1160</v>
      </c>
      <c r="I221" s="1098" t="s">
        <v>1102</v>
      </c>
      <c r="L221" s="981"/>
      <c r="M221" s="981"/>
      <c r="N221" s="981"/>
      <c r="O221" s="981"/>
      <c r="P221" s="981"/>
      <c r="Q221" s="981"/>
    </row>
    <row r="222" spans="1:17" s="924" customFormat="1" x14ac:dyDescent="0.2">
      <c r="B222" s="981"/>
      <c r="C222" s="981"/>
      <c r="D222" s="981"/>
      <c r="E222" s="981"/>
      <c r="F222" s="1095" t="s">
        <v>2542</v>
      </c>
      <c r="G222" s="924" t="s">
        <v>1181</v>
      </c>
      <c r="I222" s="1098" t="s">
        <v>1102</v>
      </c>
      <c r="L222" s="981"/>
      <c r="M222" s="981"/>
      <c r="N222" s="981"/>
      <c r="O222" s="981"/>
      <c r="P222" s="981"/>
      <c r="Q222" s="981"/>
    </row>
    <row r="223" spans="1:17" s="924" customFormat="1" x14ac:dyDescent="0.25">
      <c r="B223" s="981"/>
      <c r="C223" s="981"/>
      <c r="D223" s="981"/>
      <c r="E223" s="981"/>
      <c r="F223" s="1095" t="s">
        <v>2543</v>
      </c>
      <c r="G223" s="1251" t="s">
        <v>2544</v>
      </c>
      <c r="L223" s="981"/>
      <c r="M223" s="981"/>
      <c r="N223" s="981"/>
      <c r="O223" s="981"/>
      <c r="P223" s="981"/>
      <c r="Q223" s="981"/>
    </row>
    <row r="224" spans="1:17" s="924" customFormat="1" ht="26.4" x14ac:dyDescent="0.25">
      <c r="B224" s="981"/>
      <c r="C224" s="981"/>
      <c r="D224" s="981"/>
      <c r="E224" s="981"/>
      <c r="F224" s="1095" t="s">
        <v>2547</v>
      </c>
      <c r="G224" s="1096" t="s">
        <v>2548</v>
      </c>
      <c r="L224" s="981"/>
      <c r="M224" s="981"/>
      <c r="N224" s="981"/>
      <c r="O224" s="981"/>
      <c r="P224" s="981"/>
      <c r="Q224" s="981"/>
    </row>
    <row r="225" spans="1:17" s="1092" customFormat="1" ht="15" customHeight="1" x14ac:dyDescent="0.25">
      <c r="A225" s="1248"/>
      <c r="B225" s="1248"/>
      <c r="C225" s="1248"/>
      <c r="D225" s="1265" t="s">
        <v>2406</v>
      </c>
      <c r="E225" s="1248"/>
      <c r="F225" s="1262"/>
      <c r="I225" s="1091"/>
      <c r="J225" s="1091"/>
      <c r="L225" s="1248"/>
      <c r="M225" s="1248"/>
      <c r="N225" s="981"/>
      <c r="O225" s="981"/>
      <c r="P225" s="981"/>
      <c r="Q225" s="981"/>
    </row>
    <row r="226" spans="1:17" s="1092" customFormat="1" ht="15" customHeight="1" x14ac:dyDescent="0.25">
      <c r="B226" s="981"/>
      <c r="C226" s="981"/>
      <c r="D226" s="981"/>
      <c r="E226" s="981"/>
      <c r="F226" s="1095" t="s">
        <v>2535</v>
      </c>
      <c r="G226" s="924" t="s">
        <v>777</v>
      </c>
      <c r="H226" s="924"/>
      <c r="I226" s="924"/>
      <c r="L226" s="1248"/>
      <c r="M226" s="1248"/>
      <c r="N226" s="981"/>
      <c r="O226" s="981"/>
      <c r="P226" s="981"/>
      <c r="Q226" s="981"/>
    </row>
    <row r="227" spans="1:17" s="924" customFormat="1" x14ac:dyDescent="0.25">
      <c r="B227" s="981"/>
      <c r="C227" s="981"/>
      <c r="D227" s="981"/>
      <c r="E227" s="981"/>
      <c r="F227" s="1095" t="s">
        <v>2536</v>
      </c>
      <c r="G227" s="1096" t="s">
        <v>1167</v>
      </c>
      <c r="L227" s="1248"/>
      <c r="M227" s="1248"/>
      <c r="N227" s="981"/>
      <c r="O227" s="981"/>
      <c r="P227" s="981"/>
      <c r="Q227" s="981"/>
    </row>
    <row r="228" spans="1:17" s="924" customFormat="1" x14ac:dyDescent="0.25">
      <c r="B228" s="981"/>
      <c r="C228" s="981"/>
      <c r="D228" s="981"/>
      <c r="E228" s="981"/>
      <c r="F228" s="1095" t="s">
        <v>2537</v>
      </c>
      <c r="G228" s="924" t="s">
        <v>1169</v>
      </c>
      <c r="L228" s="1248"/>
      <c r="M228" s="1248"/>
      <c r="N228" s="981"/>
      <c r="O228" s="981"/>
      <c r="P228" s="981"/>
      <c r="Q228" s="981"/>
    </row>
    <row r="229" spans="1:17" s="924" customFormat="1" x14ac:dyDescent="0.25">
      <c r="A229" s="981"/>
      <c r="B229" s="981"/>
      <c r="C229" s="981"/>
      <c r="D229" s="981"/>
      <c r="E229" s="981"/>
      <c r="F229" s="1095" t="s">
        <v>2538</v>
      </c>
      <c r="G229" s="1096" t="s">
        <v>2387</v>
      </c>
      <c r="I229" s="1094"/>
      <c r="J229" s="1250"/>
      <c r="L229" s="981"/>
      <c r="M229" s="981"/>
      <c r="N229" s="981"/>
      <c r="O229" s="981"/>
      <c r="P229" s="981"/>
      <c r="Q229" s="1248"/>
    </row>
    <row r="230" spans="1:17" s="924" customFormat="1" x14ac:dyDescent="0.25">
      <c r="B230" s="981"/>
      <c r="C230" s="981"/>
      <c r="D230" s="981"/>
      <c r="E230" s="981"/>
      <c r="F230" s="1095" t="s">
        <v>2541</v>
      </c>
      <c r="G230" s="1096" t="s">
        <v>1173</v>
      </c>
      <c r="L230" s="981"/>
      <c r="M230" s="981"/>
      <c r="N230" s="981"/>
      <c r="O230" s="981"/>
      <c r="P230" s="981"/>
      <c r="Q230" s="1248"/>
    </row>
    <row r="231" spans="1:17" s="1092" customFormat="1" ht="15" customHeight="1" x14ac:dyDescent="0.25">
      <c r="A231" s="1248"/>
      <c r="B231" s="1248"/>
      <c r="C231" s="1248"/>
      <c r="D231" s="1265" t="s">
        <v>2407</v>
      </c>
      <c r="E231" s="1248"/>
      <c r="F231" s="1252"/>
      <c r="I231" s="1091"/>
      <c r="J231" s="1091"/>
      <c r="L231" s="981"/>
      <c r="M231" s="981"/>
      <c r="N231" s="981"/>
      <c r="O231" s="981"/>
      <c r="P231" s="981"/>
      <c r="Q231" s="981"/>
    </row>
    <row r="232" spans="1:17" s="1092" customFormat="1" ht="15" customHeight="1" x14ac:dyDescent="0.25">
      <c r="B232" s="981"/>
      <c r="C232" s="981"/>
      <c r="D232" s="981"/>
      <c r="E232" s="981"/>
      <c r="F232" s="1095" t="s">
        <v>2549</v>
      </c>
      <c r="G232" s="924" t="s">
        <v>1186</v>
      </c>
      <c r="H232" s="924"/>
      <c r="I232" s="924"/>
      <c r="L232" s="981"/>
      <c r="M232" s="981"/>
      <c r="N232" s="981"/>
      <c r="O232" s="981"/>
      <c r="P232" s="981"/>
      <c r="Q232" s="981"/>
    </row>
    <row r="233" spans="1:17" s="924" customFormat="1" x14ac:dyDescent="0.25">
      <c r="B233" s="981"/>
      <c r="C233" s="981"/>
      <c r="D233" s="981"/>
      <c r="E233" s="981"/>
      <c r="F233" s="1095" t="s">
        <v>2552</v>
      </c>
      <c r="G233" s="924" t="s">
        <v>1190</v>
      </c>
      <c r="L233" s="981"/>
      <c r="M233" s="981"/>
      <c r="N233" s="1248"/>
      <c r="O233" s="1248"/>
      <c r="P233" s="1248"/>
      <c r="Q233" s="981"/>
    </row>
    <row r="234" spans="1:17" s="924" customFormat="1" x14ac:dyDescent="0.25">
      <c r="B234" s="981"/>
      <c r="C234" s="981"/>
      <c r="D234" s="981"/>
      <c r="E234" s="981"/>
      <c r="F234" s="1095" t="s">
        <v>2553</v>
      </c>
      <c r="G234" s="924" t="s">
        <v>1194</v>
      </c>
      <c r="L234" s="981"/>
      <c r="M234" s="981"/>
      <c r="N234" s="1248"/>
      <c r="O234" s="1248"/>
      <c r="P234" s="1248"/>
      <c r="Q234" s="981"/>
    </row>
    <row r="235" spans="1:17" s="924" customFormat="1" ht="26.4" x14ac:dyDescent="0.25">
      <c r="B235" s="981"/>
      <c r="C235" s="981"/>
      <c r="D235" s="981"/>
      <c r="E235" s="981"/>
      <c r="F235" s="1095" t="s">
        <v>2555</v>
      </c>
      <c r="G235" s="924" t="s">
        <v>1196</v>
      </c>
      <c r="L235" s="981"/>
      <c r="M235" s="1251"/>
      <c r="N235" s="981"/>
      <c r="O235" s="981"/>
      <c r="P235" s="981"/>
      <c r="Q235" s="981"/>
    </row>
    <row r="236" spans="1:17" s="1092" customFormat="1" ht="15" customHeight="1" x14ac:dyDescent="0.25">
      <c r="A236" s="1248"/>
      <c r="B236" s="1248"/>
      <c r="C236" s="1248"/>
      <c r="D236" s="1265" t="s">
        <v>2408</v>
      </c>
      <c r="E236" s="1248"/>
      <c r="F236" s="1252"/>
      <c r="I236" s="1091"/>
      <c r="J236" s="1091"/>
      <c r="L236" s="1248"/>
      <c r="M236" s="1248"/>
      <c r="N236" s="981"/>
      <c r="O236" s="981"/>
      <c r="P236" s="981"/>
      <c r="Q236" s="981"/>
    </row>
    <row r="237" spans="1:17" s="1092" customFormat="1" ht="15" customHeight="1" x14ac:dyDescent="0.25">
      <c r="B237" s="981"/>
      <c r="C237" s="981"/>
      <c r="D237" s="981"/>
      <c r="E237" s="981"/>
      <c r="F237" s="1095" t="s">
        <v>2556</v>
      </c>
      <c r="G237" s="924" t="s">
        <v>1200</v>
      </c>
      <c r="H237" s="962"/>
      <c r="I237" s="962"/>
      <c r="L237" s="1248"/>
      <c r="M237" s="1248"/>
      <c r="N237" s="981"/>
      <c r="O237" s="981"/>
      <c r="P237" s="981"/>
      <c r="Q237" s="981"/>
    </row>
    <row r="238" spans="1:17" s="962" customFormat="1" ht="26.4" x14ac:dyDescent="0.25">
      <c r="B238" s="981"/>
      <c r="C238" s="981"/>
      <c r="D238" s="981"/>
      <c r="E238" s="981"/>
      <c r="F238" s="1095" t="s">
        <v>2557</v>
      </c>
      <c r="G238" s="924" t="s">
        <v>1209</v>
      </c>
      <c r="H238" s="924"/>
      <c r="I238" s="924"/>
      <c r="L238" s="981"/>
      <c r="M238" s="981"/>
      <c r="N238" s="981"/>
      <c r="O238" s="981"/>
      <c r="P238" s="981"/>
      <c r="Q238" s="981"/>
    </row>
    <row r="239" spans="1:17" s="924" customFormat="1" ht="26.4" x14ac:dyDescent="0.25">
      <c r="B239" s="981"/>
      <c r="C239" s="981"/>
      <c r="D239" s="981"/>
      <c r="E239" s="981"/>
      <c r="F239" s="1095" t="s">
        <v>2558</v>
      </c>
      <c r="G239" s="924" t="s">
        <v>1205</v>
      </c>
      <c r="L239" s="981"/>
      <c r="M239" s="981"/>
      <c r="N239" s="981"/>
      <c r="O239" s="981"/>
      <c r="P239" s="981"/>
      <c r="Q239" s="981"/>
    </row>
    <row r="240" spans="1:17" s="924" customFormat="1" ht="26.4" x14ac:dyDescent="0.25">
      <c r="B240" s="981"/>
      <c r="C240" s="981"/>
      <c r="D240" s="981"/>
      <c r="E240" s="981"/>
      <c r="F240" s="1095" t="s">
        <v>2559</v>
      </c>
      <c r="G240" s="924" t="s">
        <v>1212</v>
      </c>
      <c r="L240" s="981"/>
      <c r="M240" s="981"/>
      <c r="N240" s="1248"/>
      <c r="O240" s="1248"/>
      <c r="P240" s="1248"/>
      <c r="Q240" s="981"/>
    </row>
    <row r="241" spans="1:17" s="924" customFormat="1" ht="26.4" x14ac:dyDescent="0.25">
      <c r="B241" s="981"/>
      <c r="C241" s="981"/>
      <c r="D241" s="981"/>
      <c r="E241" s="981"/>
      <c r="F241" s="1095" t="s">
        <v>2560</v>
      </c>
      <c r="G241" s="924" t="s">
        <v>1207</v>
      </c>
      <c r="L241" s="981"/>
      <c r="M241" s="981"/>
      <c r="N241" s="1248"/>
      <c r="O241" s="1248"/>
      <c r="P241" s="1248"/>
      <c r="Q241" s="1248"/>
    </row>
    <row r="242" spans="1:17" s="924" customFormat="1" ht="26.4" x14ac:dyDescent="0.25">
      <c r="B242" s="981"/>
      <c r="C242" s="981"/>
      <c r="D242" s="981"/>
      <c r="E242" s="981"/>
      <c r="F242" s="1095" t="s">
        <v>2561</v>
      </c>
      <c r="G242" s="924" t="s">
        <v>1214</v>
      </c>
      <c r="H242" s="962"/>
      <c r="I242" s="962"/>
      <c r="L242" s="981"/>
      <c r="M242" s="981"/>
      <c r="N242" s="981"/>
      <c r="O242" s="981"/>
      <c r="P242" s="981"/>
      <c r="Q242" s="1248"/>
    </row>
    <row r="243" spans="1:17" s="902" customFormat="1" ht="15" customHeight="1" x14ac:dyDescent="0.25">
      <c r="A243" s="1248"/>
      <c r="B243" s="1248"/>
      <c r="C243" s="1248"/>
      <c r="D243" s="1265" t="s">
        <v>2409</v>
      </c>
      <c r="E243" s="1248"/>
      <c r="F243" s="1252"/>
      <c r="G243" s="1092"/>
      <c r="H243" s="1092"/>
      <c r="I243" s="1091"/>
      <c r="J243" s="1091"/>
      <c r="L243" s="981"/>
      <c r="M243" s="981"/>
      <c r="N243" s="981"/>
      <c r="O243" s="981"/>
      <c r="P243" s="981"/>
      <c r="Q243" s="981"/>
    </row>
    <row r="244" spans="1:17" s="902" customFormat="1" x14ac:dyDescent="0.25">
      <c r="B244" s="981"/>
      <c r="C244" s="981"/>
      <c r="D244" s="981"/>
      <c r="E244" s="981"/>
      <c r="F244" s="1095" t="s">
        <v>2532</v>
      </c>
      <c r="G244" s="924" t="s">
        <v>1226</v>
      </c>
      <c r="H244" s="962"/>
      <c r="I244" s="962"/>
      <c r="L244" s="981"/>
      <c r="M244" s="981"/>
      <c r="N244" s="981"/>
      <c r="O244" s="981"/>
      <c r="P244" s="981"/>
      <c r="Q244" s="981"/>
    </row>
    <row r="245" spans="1:17" s="962" customFormat="1" x14ac:dyDescent="0.25">
      <c r="B245" s="981"/>
      <c r="C245" s="981"/>
      <c r="D245" s="981"/>
      <c r="E245" s="981"/>
      <c r="F245" s="1008" t="s">
        <v>2539</v>
      </c>
      <c r="G245" s="924" t="s">
        <v>2540</v>
      </c>
      <c r="L245" s="981"/>
      <c r="M245" s="981"/>
      <c r="N245" s="981"/>
      <c r="O245" s="981"/>
      <c r="P245" s="981"/>
      <c r="Q245" s="981"/>
    </row>
    <row r="246" spans="1:17" s="962" customFormat="1" x14ac:dyDescent="0.25">
      <c r="B246" s="981"/>
      <c r="C246" s="981"/>
      <c r="D246" s="981"/>
      <c r="E246" s="981"/>
      <c r="F246" s="1008" t="s">
        <v>2545</v>
      </c>
      <c r="G246" s="924" t="s">
        <v>2546</v>
      </c>
      <c r="L246" s="981"/>
      <c r="M246" s="981"/>
      <c r="N246" s="981"/>
      <c r="O246" s="981"/>
      <c r="P246" s="981"/>
      <c r="Q246" s="981"/>
    </row>
    <row r="247" spans="1:17" s="962" customFormat="1" x14ac:dyDescent="0.25">
      <c r="B247" s="981"/>
      <c r="C247" s="981"/>
      <c r="D247" s="981"/>
      <c r="E247" s="981"/>
      <c r="F247" s="1008" t="s">
        <v>2550</v>
      </c>
      <c r="G247" s="924" t="s">
        <v>2551</v>
      </c>
      <c r="L247" s="1248"/>
      <c r="M247" s="1248"/>
      <c r="N247" s="981"/>
      <c r="O247" s="981"/>
      <c r="P247" s="981"/>
      <c r="Q247" s="981"/>
    </row>
    <row r="248" spans="1:17" s="962" customFormat="1" x14ac:dyDescent="0.25">
      <c r="B248" s="981"/>
      <c r="C248" s="981"/>
      <c r="D248" s="981"/>
      <c r="E248" s="981"/>
      <c r="F248" s="1008" t="s">
        <v>2554</v>
      </c>
      <c r="G248" s="924" t="s">
        <v>1231</v>
      </c>
      <c r="L248" s="1248"/>
      <c r="M248" s="1248"/>
      <c r="N248" s="981"/>
      <c r="O248" s="981"/>
      <c r="P248" s="981"/>
      <c r="Q248" s="1248"/>
    </row>
    <row r="249" spans="1:17" s="1092" customFormat="1" ht="18" customHeight="1" x14ac:dyDescent="0.25">
      <c r="A249" s="910"/>
      <c r="B249" s="910"/>
      <c r="C249" s="910" t="s">
        <v>2410</v>
      </c>
      <c r="D249" s="910"/>
      <c r="E249" s="910"/>
      <c r="F249" s="1089"/>
      <c r="G249" s="902"/>
      <c r="H249" s="902"/>
      <c r="I249" s="1098"/>
      <c r="J249" s="1098"/>
      <c r="L249" s="981"/>
      <c r="M249" s="981"/>
      <c r="N249" s="981"/>
      <c r="O249" s="981"/>
      <c r="P249" s="981"/>
      <c r="Q249" s="981"/>
    </row>
    <row r="250" spans="1:17" s="1092" customFormat="1" ht="15" customHeight="1" x14ac:dyDescent="0.25">
      <c r="A250" s="1248"/>
      <c r="B250" s="1248"/>
      <c r="C250" s="1248"/>
      <c r="D250" s="1265" t="s">
        <v>2411</v>
      </c>
      <c r="E250" s="1248"/>
      <c r="F250" s="1262"/>
      <c r="I250" s="1091"/>
      <c r="J250" s="1091"/>
      <c r="L250" s="981"/>
      <c r="M250" s="981"/>
      <c r="N250" s="981"/>
      <c r="O250" s="981"/>
      <c r="P250" s="981"/>
      <c r="Q250" s="981"/>
    </row>
    <row r="251" spans="1:17" s="1092" customFormat="1" x14ac:dyDescent="0.25">
      <c r="B251" s="981"/>
      <c r="C251" s="981"/>
      <c r="D251" s="981"/>
      <c r="E251" s="981"/>
      <c r="F251" s="1008" t="s">
        <v>152</v>
      </c>
      <c r="G251" s="924" t="s">
        <v>1217</v>
      </c>
      <c r="H251" s="924"/>
      <c r="I251" s="924"/>
      <c r="L251" s="981"/>
      <c r="M251" s="981"/>
      <c r="N251" s="981"/>
      <c r="O251" s="981"/>
      <c r="P251" s="981"/>
      <c r="Q251" s="981"/>
    </row>
    <row r="252" spans="1:17" s="1092" customFormat="1" ht="15" customHeight="1" x14ac:dyDescent="0.25">
      <c r="A252" s="1248"/>
      <c r="B252" s="1248"/>
      <c r="C252" s="1248"/>
      <c r="D252" s="1265" t="s">
        <v>2412</v>
      </c>
      <c r="E252" s="1248"/>
      <c r="F252" s="1252"/>
      <c r="I252" s="1091"/>
      <c r="J252" s="1091"/>
      <c r="L252" s="981"/>
      <c r="M252" s="981"/>
      <c r="N252" s="981"/>
      <c r="O252" s="981"/>
      <c r="P252" s="981"/>
      <c r="Q252" s="981"/>
    </row>
    <row r="253" spans="1:17" s="1092" customFormat="1" x14ac:dyDescent="0.25">
      <c r="B253" s="981"/>
      <c r="C253" s="981"/>
      <c r="D253" s="981"/>
      <c r="E253" s="981"/>
      <c r="F253" s="1008" t="s">
        <v>155</v>
      </c>
      <c r="G253" s="1251" t="s">
        <v>1221</v>
      </c>
      <c r="H253" s="924"/>
      <c r="I253" s="924"/>
      <c r="L253" s="1248"/>
      <c r="M253" s="1248"/>
      <c r="N253" s="1248"/>
      <c r="O253" s="1248"/>
      <c r="P253" s="1248"/>
      <c r="Q253" s="1248"/>
    </row>
    <row r="254" spans="1:17" s="1092" customFormat="1" ht="21" customHeight="1" x14ac:dyDescent="0.25">
      <c r="A254" s="910"/>
      <c r="B254" s="910" t="s">
        <v>2413</v>
      </c>
      <c r="C254" s="910"/>
      <c r="D254" s="910"/>
      <c r="E254" s="910"/>
      <c r="F254" s="1089"/>
      <c r="G254" s="902"/>
      <c r="H254" s="902"/>
      <c r="I254" s="1098"/>
      <c r="J254" s="1098"/>
      <c r="L254" s="981"/>
      <c r="M254" s="981"/>
      <c r="N254" s="981"/>
      <c r="O254" s="981"/>
      <c r="P254" s="981"/>
      <c r="Q254" s="1248"/>
    </row>
    <row r="255" spans="1:17" s="1092" customFormat="1" x14ac:dyDescent="0.25">
      <c r="B255" s="981"/>
      <c r="C255" s="981"/>
      <c r="D255" s="981"/>
      <c r="E255" s="981"/>
      <c r="F255" s="1008">
        <v>200</v>
      </c>
      <c r="G255" s="924" t="s">
        <v>2708</v>
      </c>
      <c r="H255" s="924"/>
      <c r="I255" s="924"/>
      <c r="L255" s="981"/>
      <c r="M255" s="981"/>
      <c r="N255" s="981"/>
      <c r="O255" s="981"/>
      <c r="P255" s="981"/>
      <c r="Q255" s="1248"/>
    </row>
    <row r="256" spans="1:17" s="1092" customFormat="1" x14ac:dyDescent="0.25">
      <c r="B256" s="981"/>
      <c r="C256" s="981"/>
      <c r="D256" s="981"/>
      <c r="E256" s="981"/>
      <c r="F256" s="1008">
        <v>201</v>
      </c>
      <c r="G256" s="924" t="s">
        <v>2709</v>
      </c>
      <c r="H256" s="924"/>
      <c r="I256" s="924"/>
      <c r="L256" s="981"/>
      <c r="M256" s="981"/>
      <c r="N256" s="981"/>
      <c r="O256" s="981"/>
      <c r="P256" s="981"/>
      <c r="Q256" s="1248"/>
    </row>
    <row r="257" spans="1:17" s="1092" customFormat="1" x14ac:dyDescent="0.25">
      <c r="B257" s="981"/>
      <c r="C257" s="981"/>
      <c r="D257" s="981"/>
      <c r="E257" s="981"/>
      <c r="F257" s="1008">
        <v>202</v>
      </c>
      <c r="G257" s="924" t="s">
        <v>2710</v>
      </c>
      <c r="H257" s="924"/>
      <c r="I257" s="924"/>
      <c r="L257" s="1248"/>
      <c r="M257" s="1248"/>
      <c r="N257" s="981"/>
      <c r="O257" s="981"/>
      <c r="P257" s="981"/>
      <c r="Q257" s="1248"/>
    </row>
    <row r="258" spans="1:17" s="1092" customFormat="1" x14ac:dyDescent="0.25">
      <c r="B258" s="981"/>
      <c r="C258" s="981"/>
      <c r="D258" s="981"/>
      <c r="E258" s="981"/>
      <c r="F258" s="1008">
        <v>204</v>
      </c>
      <c r="G258" s="924" t="s">
        <v>2711</v>
      </c>
      <c r="H258" s="924"/>
      <c r="I258" s="924"/>
      <c r="L258" s="1248"/>
      <c r="M258" s="1248"/>
      <c r="N258" s="1248"/>
      <c r="O258" s="1248"/>
      <c r="P258" s="1248"/>
      <c r="Q258" s="981"/>
    </row>
    <row r="259" spans="1:17" s="1092" customFormat="1" x14ac:dyDescent="0.25">
      <c r="B259" s="981"/>
      <c r="C259" s="981"/>
      <c r="D259" s="981"/>
      <c r="E259" s="981"/>
      <c r="F259" s="1008">
        <v>210</v>
      </c>
      <c r="G259" s="1096" t="s">
        <v>1138</v>
      </c>
      <c r="H259" s="924"/>
      <c r="I259" s="924"/>
      <c r="L259" s="981"/>
      <c r="M259" s="981"/>
      <c r="N259" s="1248"/>
      <c r="O259" s="1248"/>
      <c r="P259" s="1248"/>
      <c r="Q259" s="1248"/>
    </row>
    <row r="260" spans="1:17" s="1092" customFormat="1" x14ac:dyDescent="0.25">
      <c r="B260" s="981"/>
      <c r="C260" s="981"/>
      <c r="D260" s="981"/>
      <c r="E260" s="981"/>
      <c r="F260" s="1008">
        <v>211</v>
      </c>
      <c r="G260" s="924" t="s">
        <v>1142</v>
      </c>
      <c r="H260" s="924"/>
      <c r="I260" s="924"/>
      <c r="L260" s="918"/>
      <c r="M260" s="918"/>
      <c r="N260" s="1248"/>
      <c r="O260" s="1248"/>
      <c r="P260" s="1248"/>
      <c r="Q260" s="1248"/>
    </row>
    <row r="261" spans="1:17" s="1092" customFormat="1" x14ac:dyDescent="0.25">
      <c r="B261" s="981"/>
      <c r="C261" s="981"/>
      <c r="D261" s="981"/>
      <c r="E261" s="981"/>
      <c r="F261" s="1008" t="s">
        <v>1143</v>
      </c>
      <c r="G261" s="924" t="s">
        <v>1144</v>
      </c>
      <c r="H261" s="924"/>
      <c r="I261" s="924"/>
      <c r="L261" s="918"/>
      <c r="M261" s="918"/>
      <c r="N261" s="1248"/>
      <c r="O261" s="1248"/>
      <c r="P261" s="1248"/>
      <c r="Q261" s="1248"/>
    </row>
    <row r="262" spans="1:17" s="1092" customFormat="1" x14ac:dyDescent="0.25">
      <c r="B262" s="981"/>
      <c r="C262" s="981"/>
      <c r="D262" s="981"/>
      <c r="E262" s="981"/>
      <c r="F262" s="1008">
        <v>213</v>
      </c>
      <c r="G262" s="924" t="s">
        <v>1145</v>
      </c>
      <c r="H262" s="924"/>
      <c r="I262" s="924"/>
      <c r="L262" s="918"/>
      <c r="M262" s="918"/>
      <c r="N262" s="1248"/>
      <c r="O262" s="1248"/>
      <c r="P262" s="1248"/>
      <c r="Q262" s="1248"/>
    </row>
    <row r="263" spans="1:17" s="1092" customFormat="1" ht="21" customHeight="1" x14ac:dyDescent="0.25">
      <c r="A263" s="910"/>
      <c r="B263" s="910" t="s">
        <v>2414</v>
      </c>
      <c r="C263" s="910"/>
      <c r="D263" s="910"/>
      <c r="E263" s="910"/>
      <c r="F263" s="1089"/>
      <c r="G263" s="902"/>
      <c r="H263" s="902"/>
      <c r="I263" s="1098"/>
      <c r="J263" s="1098"/>
      <c r="L263" s="918"/>
      <c r="M263" s="918"/>
      <c r="N263" s="1248"/>
      <c r="O263" s="1248"/>
      <c r="P263" s="1248"/>
      <c r="Q263" s="1248"/>
    </row>
    <row r="264" spans="1:17" s="1092" customFormat="1" ht="26.4" x14ac:dyDescent="0.25">
      <c r="B264" s="981"/>
      <c r="C264" s="981"/>
      <c r="D264" s="981"/>
      <c r="E264" s="981"/>
      <c r="F264" s="1008" t="s">
        <v>1079</v>
      </c>
      <c r="G264" s="924" t="s">
        <v>1080</v>
      </c>
      <c r="H264" s="924"/>
      <c r="I264" s="1082" t="s">
        <v>1137</v>
      </c>
      <c r="L264" s="1248"/>
      <c r="M264" s="1248"/>
      <c r="N264" s="910"/>
      <c r="O264" s="910"/>
      <c r="P264" s="910"/>
      <c r="Q264" s="1248"/>
    </row>
    <row r="265" spans="1:17" s="924" customFormat="1" ht="26.4" x14ac:dyDescent="0.25">
      <c r="B265" s="981"/>
      <c r="C265" s="981"/>
      <c r="D265" s="981"/>
      <c r="E265" s="981"/>
      <c r="F265" s="1008" t="s">
        <v>1420</v>
      </c>
      <c r="G265" s="924" t="s">
        <v>1544</v>
      </c>
      <c r="L265" s="1248"/>
      <c r="M265" s="1248"/>
      <c r="N265" s="981"/>
      <c r="O265" s="981"/>
      <c r="P265" s="981"/>
      <c r="Q265" s="1248"/>
    </row>
    <row r="266" spans="1:17" s="924" customFormat="1" x14ac:dyDescent="0.25">
      <c r="B266" s="981"/>
      <c r="C266" s="981"/>
      <c r="D266" s="981"/>
      <c r="E266" s="981"/>
      <c r="F266" s="1008" t="s">
        <v>2591</v>
      </c>
      <c r="G266" s="981" t="s">
        <v>1546</v>
      </c>
      <c r="L266" s="1248"/>
      <c r="M266" s="1248"/>
      <c r="N266" s="1248"/>
      <c r="O266" s="1248"/>
      <c r="P266" s="1248"/>
      <c r="Q266" s="1248"/>
    </row>
    <row r="267" spans="1:17" s="1256" customFormat="1" x14ac:dyDescent="0.25">
      <c r="A267" s="1254"/>
      <c r="B267" s="1254"/>
      <c r="C267" s="1254"/>
      <c r="D267" s="1254"/>
      <c r="E267" s="1254"/>
      <c r="F267" s="1255"/>
      <c r="I267" s="1257"/>
      <c r="J267" s="1257"/>
      <c r="L267" s="1248"/>
      <c r="M267" s="1248"/>
      <c r="N267" s="1248"/>
      <c r="O267" s="1248"/>
      <c r="P267" s="1248"/>
      <c r="Q267" s="1248"/>
    </row>
    <row r="268" spans="1:17" s="1238" customFormat="1" x14ac:dyDescent="0.25">
      <c r="A268" s="1254"/>
      <c r="B268" s="1254"/>
      <c r="C268" s="1254"/>
      <c r="D268" s="1254"/>
      <c r="E268" s="1254"/>
      <c r="F268" s="1255"/>
      <c r="G268" s="1256"/>
      <c r="H268" s="1256"/>
      <c r="I268" s="1257"/>
      <c r="J268" s="1257"/>
      <c r="L268" s="1248"/>
      <c r="M268" s="1248"/>
      <c r="N268" s="1248"/>
      <c r="O268" s="1248"/>
      <c r="P268" s="1248"/>
      <c r="Q268" s="1248"/>
    </row>
    <row r="269" spans="1:17" s="910" customFormat="1" ht="13.8" x14ac:dyDescent="0.25">
      <c r="A269" s="1239" t="s">
        <v>400</v>
      </c>
      <c r="B269" s="1239"/>
      <c r="C269" s="1239"/>
      <c r="D269" s="1239"/>
      <c r="E269" s="1239"/>
      <c r="F269" s="1264"/>
      <c r="G269" s="1232"/>
      <c r="H269" s="1232"/>
      <c r="I269" s="1241"/>
      <c r="J269" s="1241"/>
      <c r="L269" s="1248"/>
      <c r="M269" s="1248"/>
      <c r="N269" s="1248"/>
      <c r="O269" s="1248"/>
      <c r="P269" s="1248"/>
      <c r="Q269" s="1248"/>
    </row>
    <row r="270" spans="1:17" s="1238" customFormat="1" x14ac:dyDescent="0.25">
      <c r="A270" s="1237"/>
      <c r="B270" s="1237"/>
      <c r="C270" s="1237"/>
      <c r="D270" s="1237"/>
      <c r="E270" s="1237"/>
      <c r="F270" s="1266"/>
      <c r="G270" s="1267"/>
      <c r="H270" s="1267"/>
      <c r="I270" s="1268"/>
      <c r="J270" s="1268"/>
      <c r="L270" s="1248"/>
      <c r="M270" s="1248"/>
      <c r="N270" s="1248"/>
      <c r="O270" s="1248"/>
      <c r="P270" s="1248"/>
      <c r="Q270" s="981"/>
    </row>
    <row r="271" spans="1:17" s="910" customFormat="1" x14ac:dyDescent="0.25">
      <c r="B271" s="910" t="s">
        <v>2415</v>
      </c>
      <c r="F271" s="1260"/>
      <c r="G271" s="1259"/>
      <c r="H271" s="1259"/>
      <c r="I271" s="1241"/>
      <c r="J271" s="1241"/>
      <c r="N271" s="1248"/>
      <c r="O271" s="1248"/>
      <c r="P271" s="1248"/>
      <c r="Q271" s="981"/>
    </row>
    <row r="272" spans="1:17" s="1092" customFormat="1" ht="18" customHeight="1" x14ac:dyDescent="0.25">
      <c r="A272" s="910"/>
      <c r="B272" s="910"/>
      <c r="C272" s="910" t="s">
        <v>2416</v>
      </c>
      <c r="D272" s="910"/>
      <c r="E272" s="910"/>
      <c r="F272" s="1089"/>
      <c r="G272" s="902"/>
      <c r="H272" s="902"/>
      <c r="I272" s="1079"/>
      <c r="J272" s="1079"/>
      <c r="L272" s="981"/>
      <c r="M272" s="981"/>
      <c r="N272" s="1248"/>
      <c r="O272" s="1248"/>
      <c r="P272" s="1248"/>
      <c r="Q272" s="1254"/>
    </row>
    <row r="273" spans="1:17" s="1092" customFormat="1" ht="15" customHeight="1" x14ac:dyDescent="0.25">
      <c r="A273" s="1248"/>
      <c r="B273" s="1248"/>
      <c r="C273" s="1248"/>
      <c r="D273" s="1265" t="s">
        <v>2417</v>
      </c>
      <c r="E273" s="1265"/>
      <c r="F273" s="1262"/>
      <c r="I273" s="1079"/>
      <c r="J273" s="1079"/>
      <c r="L273" s="1248"/>
      <c r="M273" s="1248"/>
      <c r="N273" s="1248"/>
      <c r="O273" s="1248"/>
      <c r="P273" s="1248"/>
      <c r="Q273" s="1238"/>
    </row>
    <row r="274" spans="1:17" s="1092" customFormat="1" ht="15" customHeight="1" x14ac:dyDescent="0.25">
      <c r="B274" s="981"/>
      <c r="C274" s="981"/>
      <c r="D274" s="981"/>
      <c r="E274" s="981"/>
      <c r="F274" s="1008">
        <v>420</v>
      </c>
      <c r="G274" s="924" t="s">
        <v>2715</v>
      </c>
      <c r="H274" s="924"/>
      <c r="I274" s="924"/>
      <c r="L274" s="1248"/>
      <c r="M274" s="1248"/>
      <c r="N274" s="1248"/>
      <c r="O274" s="1248"/>
      <c r="P274" s="1248"/>
      <c r="Q274" s="1248"/>
    </row>
    <row r="275" spans="1:17" s="924" customFormat="1" x14ac:dyDescent="0.25">
      <c r="B275" s="981"/>
      <c r="C275" s="981"/>
      <c r="D275" s="981"/>
      <c r="E275" s="981"/>
      <c r="F275" s="1008">
        <v>421</v>
      </c>
      <c r="G275" s="924" t="s">
        <v>2716</v>
      </c>
      <c r="L275" s="1248"/>
      <c r="M275" s="1248"/>
      <c r="N275" s="1248"/>
      <c r="O275" s="1248"/>
      <c r="P275" s="1248"/>
      <c r="Q275" s="1248"/>
    </row>
    <row r="276" spans="1:17" s="924" customFormat="1" x14ac:dyDescent="0.25">
      <c r="B276" s="981"/>
      <c r="C276" s="981"/>
      <c r="D276" s="981"/>
      <c r="E276" s="981"/>
      <c r="F276" s="1008">
        <v>422</v>
      </c>
      <c r="G276" s="924" t="s">
        <v>2717</v>
      </c>
      <c r="L276" s="1248"/>
      <c r="M276" s="1248"/>
      <c r="N276" s="1248"/>
      <c r="O276" s="1248"/>
      <c r="P276" s="1248"/>
      <c r="Q276" s="1269"/>
    </row>
    <row r="277" spans="1:17" s="924" customFormat="1" x14ac:dyDescent="0.25">
      <c r="B277" s="981"/>
      <c r="C277" s="981"/>
      <c r="D277" s="981"/>
      <c r="E277" s="981"/>
      <c r="F277" s="1008">
        <v>423</v>
      </c>
      <c r="G277" s="924" t="s">
        <v>1116</v>
      </c>
      <c r="L277" s="1248"/>
      <c r="M277" s="1248"/>
      <c r="N277" s="1248"/>
      <c r="O277" s="1248"/>
      <c r="P277" s="1248"/>
      <c r="Q277" s="1121"/>
    </row>
    <row r="278" spans="1:17" s="924" customFormat="1" x14ac:dyDescent="0.25">
      <c r="B278" s="981"/>
      <c r="C278" s="981"/>
      <c r="D278" s="981"/>
      <c r="E278" s="981"/>
      <c r="F278" s="1008" t="s">
        <v>1443</v>
      </c>
      <c r="G278" s="1096" t="s">
        <v>1122</v>
      </c>
      <c r="I278" s="1082" t="s">
        <v>1161</v>
      </c>
      <c r="L278" s="1248"/>
      <c r="M278" s="1248"/>
      <c r="N278" s="981"/>
      <c r="O278" s="981"/>
      <c r="P278" s="981"/>
      <c r="Q278" s="1121"/>
    </row>
    <row r="279" spans="1:17" s="1092" customFormat="1" ht="15" customHeight="1" x14ac:dyDescent="0.25">
      <c r="A279" s="1248"/>
      <c r="B279" s="1248"/>
      <c r="C279" s="1248"/>
      <c r="D279" s="1265" t="s">
        <v>2418</v>
      </c>
      <c r="E279" s="1265"/>
      <c r="F279" s="1262"/>
      <c r="I279" s="1098"/>
      <c r="J279" s="1098"/>
      <c r="L279" s="1248"/>
      <c r="M279" s="1248"/>
      <c r="N279" s="981"/>
      <c r="O279" s="981"/>
      <c r="P279" s="981"/>
      <c r="Q279" s="1248"/>
    </row>
    <row r="280" spans="1:17" s="1092" customFormat="1" x14ac:dyDescent="0.25">
      <c r="B280" s="981"/>
      <c r="C280" s="981"/>
      <c r="D280" s="981"/>
      <c r="E280" s="981"/>
      <c r="F280" s="1008">
        <v>1700</v>
      </c>
      <c r="G280" s="1096" t="s">
        <v>2718</v>
      </c>
      <c r="H280" s="924"/>
      <c r="I280" s="924"/>
      <c r="L280" s="1248"/>
      <c r="M280" s="1248"/>
      <c r="N280" s="981"/>
      <c r="O280" s="981"/>
      <c r="P280" s="981"/>
      <c r="Q280" s="981"/>
    </row>
    <row r="281" spans="1:17" s="924" customFormat="1" x14ac:dyDescent="0.25">
      <c r="B281" s="981"/>
      <c r="C281" s="981"/>
      <c r="D281" s="981"/>
      <c r="E281" s="981"/>
      <c r="F281" s="1008">
        <v>1701</v>
      </c>
      <c r="G281" s="1096" t="s">
        <v>2719</v>
      </c>
      <c r="L281" s="1248"/>
      <c r="M281" s="1248"/>
      <c r="N281" s="1248"/>
      <c r="O281" s="1248"/>
      <c r="P281" s="1248"/>
      <c r="Q281" s="981"/>
    </row>
    <row r="282" spans="1:17" s="924" customFormat="1" x14ac:dyDescent="0.25">
      <c r="B282" s="981"/>
      <c r="C282" s="981"/>
      <c r="D282" s="981"/>
      <c r="E282" s="981"/>
      <c r="F282" s="1008">
        <v>1710</v>
      </c>
      <c r="G282" s="1096" t="s">
        <v>2720</v>
      </c>
      <c r="L282" s="1248"/>
      <c r="M282" s="1248"/>
      <c r="N282" s="1248"/>
      <c r="O282" s="1248"/>
      <c r="P282" s="1248"/>
      <c r="Q282" s="981"/>
    </row>
    <row r="283" spans="1:17" s="924" customFormat="1" x14ac:dyDescent="0.25">
      <c r="B283" s="981"/>
      <c r="C283" s="981"/>
      <c r="D283" s="981"/>
      <c r="E283" s="981"/>
      <c r="F283" s="1008">
        <v>1711</v>
      </c>
      <c r="G283" s="1096" t="s">
        <v>2721</v>
      </c>
      <c r="L283" s="1248"/>
      <c r="M283" s="1248"/>
      <c r="N283" s="1248"/>
      <c r="O283" s="1248"/>
      <c r="P283" s="1248"/>
      <c r="Q283" s="981"/>
    </row>
    <row r="284" spans="1:17" s="924" customFormat="1" ht="12.75" customHeight="1" x14ac:dyDescent="0.25">
      <c r="B284" s="981"/>
      <c r="C284" s="981"/>
      <c r="D284" s="981"/>
      <c r="E284" s="981"/>
      <c r="F284" s="1008" t="s">
        <v>1111</v>
      </c>
      <c r="G284" s="924" t="s">
        <v>1112</v>
      </c>
      <c r="L284" s="1248"/>
      <c r="M284" s="1248"/>
      <c r="N284" s="1248"/>
      <c r="O284" s="1248"/>
      <c r="P284" s="1248"/>
      <c r="Q284" s="1269"/>
    </row>
    <row r="285" spans="1:17" s="924" customFormat="1" ht="12.75" customHeight="1" x14ac:dyDescent="0.25">
      <c r="B285" s="981"/>
      <c r="C285" s="981"/>
      <c r="D285" s="981"/>
      <c r="E285" s="981"/>
      <c r="F285" s="1008" t="s">
        <v>1113</v>
      </c>
      <c r="G285" s="924" t="s">
        <v>1114</v>
      </c>
      <c r="L285" s="981"/>
      <c r="M285" s="981"/>
      <c r="N285" s="1248"/>
      <c r="O285" s="1248"/>
      <c r="P285" s="1248"/>
      <c r="Q285" s="1248"/>
    </row>
    <row r="286" spans="1:17" s="924" customFormat="1" ht="12.75" customHeight="1" x14ac:dyDescent="0.25">
      <c r="B286" s="981"/>
      <c r="C286" s="981"/>
      <c r="D286" s="981"/>
      <c r="E286" s="981"/>
      <c r="F286" s="1008">
        <v>1730</v>
      </c>
      <c r="G286" s="924" t="s">
        <v>2722</v>
      </c>
      <c r="L286" s="981"/>
      <c r="M286" s="981"/>
      <c r="N286" s="1248"/>
      <c r="O286" s="1248"/>
      <c r="P286" s="1248"/>
      <c r="Q286" s="981"/>
    </row>
    <row r="287" spans="1:17" s="924" customFormat="1" ht="12.75" customHeight="1" x14ac:dyDescent="0.25">
      <c r="B287" s="981"/>
      <c r="C287" s="981"/>
      <c r="D287" s="981"/>
      <c r="E287" s="981"/>
      <c r="F287" s="1008">
        <v>1731</v>
      </c>
      <c r="G287" s="924" t="s">
        <v>2723</v>
      </c>
      <c r="L287" s="981"/>
      <c r="M287" s="981"/>
      <c r="N287" s="1248"/>
      <c r="O287" s="1248"/>
      <c r="P287" s="1248"/>
      <c r="Q287" s="981"/>
    </row>
    <row r="288" spans="1:17" s="924" customFormat="1" ht="12.75" customHeight="1" x14ac:dyDescent="0.25">
      <c r="B288" s="981"/>
      <c r="C288" s="981"/>
      <c r="D288" s="981"/>
      <c r="E288" s="981"/>
      <c r="F288" s="1008">
        <v>1732</v>
      </c>
      <c r="G288" s="924" t="s">
        <v>2724</v>
      </c>
      <c r="L288" s="1248"/>
      <c r="M288" s="1248"/>
      <c r="N288" s="981"/>
      <c r="O288" s="981"/>
      <c r="P288" s="981"/>
      <c r="Q288" s="981"/>
    </row>
    <row r="289" spans="1:17" s="924" customFormat="1" ht="12.75" customHeight="1" x14ac:dyDescent="0.25">
      <c r="B289" s="981"/>
      <c r="C289" s="981"/>
      <c r="D289" s="981"/>
      <c r="E289" s="981"/>
      <c r="F289" s="1008" t="s">
        <v>1121</v>
      </c>
      <c r="G289" s="1096" t="s">
        <v>2725</v>
      </c>
      <c r="I289" s="1082" t="s">
        <v>1161</v>
      </c>
      <c r="L289" s="1248"/>
      <c r="M289" s="1248"/>
      <c r="N289" s="981"/>
      <c r="O289" s="981"/>
      <c r="P289" s="981"/>
      <c r="Q289" s="981"/>
    </row>
    <row r="290" spans="1:17" s="1092" customFormat="1" ht="18" customHeight="1" x14ac:dyDescent="0.25">
      <c r="A290" s="910"/>
      <c r="B290" s="910"/>
      <c r="C290" s="910" t="s">
        <v>2419</v>
      </c>
      <c r="D290" s="910"/>
      <c r="E290" s="910"/>
      <c r="F290" s="1089"/>
      <c r="G290" s="902"/>
      <c r="H290" s="902"/>
      <c r="I290" s="1079"/>
      <c r="J290" s="1079"/>
      <c r="Q290" s="1121"/>
    </row>
    <row r="291" spans="1:17" s="924" customFormat="1" x14ac:dyDescent="0.25">
      <c r="A291" s="981"/>
      <c r="B291" s="981"/>
      <c r="C291" s="981"/>
      <c r="D291" s="981"/>
      <c r="E291" s="981"/>
      <c r="F291" s="1008">
        <v>425</v>
      </c>
      <c r="G291" s="924" t="s">
        <v>1445</v>
      </c>
      <c r="I291" s="1094"/>
      <c r="J291" s="1250"/>
    </row>
    <row r="292" spans="1:17" s="924" customFormat="1" x14ac:dyDescent="0.25">
      <c r="A292" s="981"/>
      <c r="B292" s="981"/>
      <c r="C292" s="981"/>
      <c r="D292" s="981"/>
      <c r="E292" s="981"/>
      <c r="F292" s="1008">
        <v>426</v>
      </c>
      <c r="G292" s="924" t="s">
        <v>1129</v>
      </c>
      <c r="I292" s="1094"/>
      <c r="J292" s="1250"/>
    </row>
    <row r="293" spans="1:17" s="924" customFormat="1" x14ac:dyDescent="0.25">
      <c r="A293" s="981"/>
      <c r="B293" s="981"/>
      <c r="C293" s="981"/>
      <c r="D293" s="981"/>
      <c r="E293" s="981"/>
      <c r="F293" s="1008" t="s">
        <v>1447</v>
      </c>
      <c r="G293" s="924" t="s">
        <v>1130</v>
      </c>
      <c r="I293" s="1094"/>
      <c r="J293" s="1250"/>
    </row>
    <row r="294" spans="1:17" s="924" customFormat="1" x14ac:dyDescent="0.25">
      <c r="A294" s="981"/>
      <c r="B294" s="981"/>
      <c r="C294" s="981"/>
      <c r="D294" s="981"/>
      <c r="E294" s="981"/>
      <c r="F294" s="1008" t="s">
        <v>1448</v>
      </c>
      <c r="G294" s="924" t="s">
        <v>1132</v>
      </c>
      <c r="I294" s="1094"/>
      <c r="J294" s="1250"/>
    </row>
    <row r="295" spans="1:17" s="924" customFormat="1" x14ac:dyDescent="0.25">
      <c r="A295" s="981"/>
      <c r="B295" s="981"/>
      <c r="C295" s="981"/>
      <c r="D295" s="981"/>
      <c r="E295" s="981"/>
      <c r="F295" s="1095" t="s">
        <v>1449</v>
      </c>
      <c r="G295" s="1096" t="s">
        <v>1450</v>
      </c>
      <c r="I295" s="1094"/>
      <c r="J295" s="1250"/>
    </row>
    <row r="296" spans="1:17" s="1092" customFormat="1" ht="18" customHeight="1" x14ac:dyDescent="0.25">
      <c r="A296" s="910"/>
      <c r="B296" s="910"/>
      <c r="C296" s="910" t="s">
        <v>2420</v>
      </c>
      <c r="D296" s="910"/>
      <c r="E296" s="910"/>
      <c r="F296" s="1089"/>
      <c r="G296" s="902"/>
      <c r="H296" s="902"/>
      <c r="I296" s="1079"/>
      <c r="J296" s="1079"/>
      <c r="L296" s="1248"/>
      <c r="M296" s="1248"/>
      <c r="N296" s="981"/>
      <c r="O296" s="981"/>
      <c r="P296" s="981"/>
      <c r="Q296" s="981"/>
    </row>
    <row r="297" spans="1:17" s="1092" customFormat="1" ht="18" customHeight="1" x14ac:dyDescent="0.25">
      <c r="A297" s="910"/>
      <c r="B297" s="910"/>
      <c r="C297" s="910"/>
      <c r="D297" s="910"/>
      <c r="E297" s="1265" t="s">
        <v>2421</v>
      </c>
      <c r="F297" s="1089"/>
      <c r="G297" s="902"/>
      <c r="H297" s="902"/>
      <c r="I297" s="1079"/>
      <c r="J297" s="1079"/>
      <c r="L297" s="1248"/>
      <c r="M297" s="1248"/>
      <c r="N297" s="981"/>
      <c r="O297" s="981"/>
      <c r="P297" s="981"/>
      <c r="Q297" s="981"/>
    </row>
    <row r="298" spans="1:17" s="924" customFormat="1" ht="12.75" customHeight="1" x14ac:dyDescent="0.25">
      <c r="B298" s="981"/>
      <c r="C298" s="981"/>
      <c r="D298" s="981"/>
      <c r="E298" s="981"/>
      <c r="F298" s="1095" t="s">
        <v>2585</v>
      </c>
      <c r="G298" s="981" t="s">
        <v>1313</v>
      </c>
      <c r="I298" s="1082" t="s">
        <v>1161</v>
      </c>
      <c r="L298" s="1248"/>
      <c r="M298" s="1248"/>
      <c r="N298" s="981"/>
      <c r="O298" s="981"/>
      <c r="P298" s="981"/>
      <c r="Q298" s="981"/>
    </row>
    <row r="299" spans="1:17" s="924" customFormat="1" ht="12.75" customHeight="1" x14ac:dyDescent="0.25">
      <c r="B299" s="981"/>
      <c r="C299" s="981"/>
      <c r="D299" s="981"/>
      <c r="E299" s="981"/>
      <c r="F299" s="1095" t="s">
        <v>2586</v>
      </c>
      <c r="G299" s="981" t="s">
        <v>1317</v>
      </c>
      <c r="L299" s="1248"/>
      <c r="M299" s="1248"/>
      <c r="N299" s="1248"/>
      <c r="O299" s="1248"/>
      <c r="P299" s="1248"/>
      <c r="Q299" s="981"/>
    </row>
    <row r="300" spans="1:17" s="924" customFormat="1" ht="12.75" customHeight="1" x14ac:dyDescent="0.25">
      <c r="B300" s="981"/>
      <c r="C300" s="981"/>
      <c r="D300" s="981"/>
      <c r="E300" s="1265" t="s">
        <v>2422</v>
      </c>
      <c r="F300" s="1095"/>
      <c r="G300" s="981"/>
      <c r="L300" s="1248"/>
      <c r="M300" s="1248"/>
      <c r="N300" s="1248"/>
      <c r="O300" s="1248"/>
      <c r="P300" s="1248"/>
      <c r="Q300" s="981"/>
    </row>
    <row r="301" spans="1:17" s="910" customFormat="1" x14ac:dyDescent="0.25">
      <c r="A301" s="981"/>
      <c r="B301" s="981"/>
      <c r="C301" s="981"/>
      <c r="D301" s="981"/>
      <c r="E301" s="981"/>
      <c r="F301" s="1095" t="s">
        <v>416</v>
      </c>
      <c r="G301" s="1096" t="s">
        <v>1318</v>
      </c>
      <c r="H301" s="924"/>
      <c r="I301" s="1094"/>
      <c r="J301" s="1250"/>
      <c r="L301" s="1248"/>
      <c r="M301" s="1248"/>
      <c r="N301" s="1248"/>
      <c r="O301" s="1248"/>
      <c r="P301" s="1248"/>
      <c r="Q301" s="981"/>
    </row>
    <row r="302" spans="1:17" s="902" customFormat="1" ht="18" customHeight="1" x14ac:dyDescent="0.25">
      <c r="A302" s="910"/>
      <c r="B302" s="910"/>
      <c r="C302" s="910" t="s">
        <v>2423</v>
      </c>
      <c r="D302" s="910"/>
      <c r="E302" s="910"/>
      <c r="F302" s="1089"/>
      <c r="I302" s="1094"/>
      <c r="J302" s="1098"/>
    </row>
    <row r="303" spans="1:17" s="924" customFormat="1" x14ac:dyDescent="0.2">
      <c r="A303" s="981"/>
      <c r="B303" s="981"/>
      <c r="C303" s="981"/>
      <c r="D303" s="981"/>
      <c r="E303" s="981"/>
      <c r="F303" s="1008" t="s">
        <v>418</v>
      </c>
      <c r="G303" s="924" t="s">
        <v>1320</v>
      </c>
      <c r="I303" s="1098"/>
      <c r="J303" s="1094"/>
    </row>
    <row r="304" spans="1:17" s="1092" customFormat="1" ht="18" customHeight="1" x14ac:dyDescent="0.25">
      <c r="A304" s="910"/>
      <c r="B304" s="910"/>
      <c r="C304" s="910" t="s">
        <v>2424</v>
      </c>
      <c r="D304" s="910"/>
      <c r="E304" s="910"/>
      <c r="F304" s="1089"/>
      <c r="G304" s="902"/>
      <c r="H304" s="902"/>
      <c r="I304" s="1079"/>
      <c r="J304" s="1079"/>
      <c r="L304" s="981"/>
      <c r="M304" s="981"/>
      <c r="N304" s="981"/>
      <c r="O304" s="981"/>
      <c r="P304" s="981"/>
      <c r="Q304" s="981"/>
    </row>
    <row r="305" spans="1:17" s="924" customFormat="1" x14ac:dyDescent="0.2">
      <c r="A305" s="981"/>
      <c r="B305" s="981"/>
      <c r="C305" s="981"/>
      <c r="D305" s="981"/>
      <c r="E305" s="981"/>
      <c r="F305" s="1095" t="s">
        <v>420</v>
      </c>
      <c r="G305" s="1096" t="s">
        <v>1063</v>
      </c>
      <c r="I305" s="1079"/>
      <c r="J305" s="1250"/>
      <c r="L305" s="981"/>
      <c r="M305" s="981"/>
      <c r="N305" s="981"/>
      <c r="O305" s="981"/>
      <c r="P305" s="981"/>
      <c r="Q305" s="981"/>
    </row>
    <row r="306" spans="1:17" s="924" customFormat="1" x14ac:dyDescent="0.2">
      <c r="A306" s="981"/>
      <c r="B306" s="981"/>
      <c r="C306" s="981"/>
      <c r="D306" s="981"/>
      <c r="E306" s="981"/>
      <c r="F306" s="1095" t="s">
        <v>2726</v>
      </c>
      <c r="G306" s="1096" t="s">
        <v>2727</v>
      </c>
      <c r="I306" s="1079"/>
      <c r="J306" s="1250"/>
      <c r="L306" s="981"/>
      <c r="M306" s="981"/>
      <c r="N306" s="981"/>
      <c r="O306" s="981"/>
      <c r="P306" s="981"/>
      <c r="Q306" s="981"/>
    </row>
    <row r="307" spans="1:17" x14ac:dyDescent="0.25">
      <c r="Q307" s="910"/>
    </row>
    <row r="308" spans="1:17" s="910" customFormat="1" ht="21" customHeight="1" x14ac:dyDescent="0.25">
      <c r="B308" s="910" t="s">
        <v>2425</v>
      </c>
      <c r="D308" s="1259"/>
      <c r="E308" s="1259"/>
      <c r="F308" s="1260"/>
      <c r="I308" s="1241"/>
      <c r="J308" s="1241"/>
      <c r="L308" s="1248"/>
      <c r="M308" s="1248"/>
      <c r="N308" s="981"/>
      <c r="O308" s="981"/>
      <c r="P308" s="981"/>
      <c r="Q308" s="1248"/>
    </row>
    <row r="309" spans="1:17" s="1092" customFormat="1" ht="18" customHeight="1" x14ac:dyDescent="0.25">
      <c r="A309" s="910"/>
      <c r="B309" s="910"/>
      <c r="C309" s="910" t="s">
        <v>2426</v>
      </c>
      <c r="D309" s="910"/>
      <c r="E309" s="910"/>
      <c r="F309" s="1089"/>
      <c r="G309" s="902"/>
      <c r="H309" s="902"/>
      <c r="I309" s="1098"/>
      <c r="J309" s="1098"/>
      <c r="L309" s="1248"/>
      <c r="M309" s="1248"/>
      <c r="N309" s="981"/>
      <c r="O309" s="981"/>
      <c r="P309" s="981"/>
      <c r="Q309" s="981"/>
    </row>
    <row r="310" spans="1:17" s="1092" customFormat="1" x14ac:dyDescent="0.25">
      <c r="B310" s="981"/>
      <c r="C310" s="981"/>
      <c r="D310" s="981"/>
      <c r="E310" s="981"/>
      <c r="F310" s="1008">
        <v>1700</v>
      </c>
      <c r="G310" s="1096" t="s">
        <v>2718</v>
      </c>
      <c r="H310" s="924"/>
      <c r="I310" s="924"/>
      <c r="L310" s="981"/>
      <c r="M310" s="981"/>
      <c r="N310" s="981"/>
      <c r="O310" s="981"/>
      <c r="P310" s="981"/>
      <c r="Q310" s="1248"/>
    </row>
    <row r="311" spans="1:17" s="924" customFormat="1" x14ac:dyDescent="0.25">
      <c r="B311" s="981"/>
      <c r="C311" s="981"/>
      <c r="D311" s="981"/>
      <c r="E311" s="981"/>
      <c r="F311" s="1008">
        <v>1701</v>
      </c>
      <c r="G311" s="1096" t="s">
        <v>2719</v>
      </c>
      <c r="L311" s="981"/>
      <c r="M311" s="981"/>
      <c r="N311" s="981"/>
      <c r="O311" s="981"/>
      <c r="P311" s="981"/>
      <c r="Q311" s="981"/>
    </row>
    <row r="312" spans="1:17" s="924" customFormat="1" x14ac:dyDescent="0.25">
      <c r="B312" s="981"/>
      <c r="C312" s="981"/>
      <c r="D312" s="981"/>
      <c r="E312" s="981"/>
      <c r="F312" s="1008">
        <v>1710</v>
      </c>
      <c r="G312" s="1096" t="s">
        <v>2720</v>
      </c>
      <c r="L312" s="981"/>
      <c r="M312" s="981"/>
      <c r="N312" s="1248"/>
      <c r="O312" s="1248"/>
      <c r="P312" s="1248"/>
      <c r="Q312" s="981"/>
    </row>
    <row r="313" spans="1:17" s="924" customFormat="1" x14ac:dyDescent="0.25">
      <c r="B313" s="981"/>
      <c r="C313" s="981"/>
      <c r="D313" s="981"/>
      <c r="E313" s="981"/>
      <c r="F313" s="1008">
        <v>1711</v>
      </c>
      <c r="G313" s="1096" t="s">
        <v>2721</v>
      </c>
      <c r="L313" s="981"/>
      <c r="M313" s="981"/>
      <c r="N313" s="981"/>
      <c r="O313" s="981"/>
      <c r="P313" s="981"/>
      <c r="Q313" s="1248"/>
    </row>
    <row r="314" spans="1:17" s="924" customFormat="1" ht="12.75" customHeight="1" x14ac:dyDescent="0.25">
      <c r="B314" s="981"/>
      <c r="C314" s="981"/>
      <c r="D314" s="981"/>
      <c r="E314" s="981"/>
      <c r="F314" s="1008" t="s">
        <v>1111</v>
      </c>
      <c r="G314" s="924" t="s">
        <v>1112</v>
      </c>
      <c r="L314" s="981"/>
      <c r="M314" s="981"/>
      <c r="N314" s="981"/>
      <c r="O314" s="981"/>
      <c r="P314" s="981"/>
      <c r="Q314" s="1248"/>
    </row>
    <row r="315" spans="1:17" s="924" customFormat="1" ht="12.75" customHeight="1" x14ac:dyDescent="0.25">
      <c r="B315" s="981"/>
      <c r="C315" s="981"/>
      <c r="D315" s="981"/>
      <c r="E315" s="981"/>
      <c r="F315" s="1008" t="s">
        <v>1113</v>
      </c>
      <c r="G315" s="924" t="s">
        <v>1114</v>
      </c>
      <c r="L315" s="981"/>
      <c r="M315" s="981"/>
      <c r="N315" s="1248"/>
      <c r="O315" s="1248"/>
      <c r="P315" s="1248"/>
      <c r="Q315" s="1248"/>
    </row>
    <row r="316" spans="1:17" s="924" customFormat="1" ht="12.75" customHeight="1" x14ac:dyDescent="0.25">
      <c r="B316" s="981"/>
      <c r="C316" s="981"/>
      <c r="D316" s="981"/>
      <c r="E316" s="981"/>
      <c r="F316" s="1008">
        <v>1730</v>
      </c>
      <c r="G316" s="924" t="s">
        <v>2722</v>
      </c>
      <c r="L316" s="981"/>
      <c r="M316" s="981"/>
      <c r="N316" s="1248"/>
      <c r="O316" s="1248"/>
      <c r="P316" s="1248"/>
      <c r="Q316" s="981"/>
    </row>
    <row r="317" spans="1:17" s="924" customFormat="1" ht="12.75" customHeight="1" x14ac:dyDescent="0.25">
      <c r="B317" s="981"/>
      <c r="C317" s="981"/>
      <c r="D317" s="981"/>
      <c r="E317" s="981"/>
      <c r="F317" s="1008">
        <v>1731</v>
      </c>
      <c r="G317" s="924" t="s">
        <v>2723</v>
      </c>
      <c r="L317" s="981"/>
      <c r="M317" s="981"/>
      <c r="N317" s="981"/>
      <c r="O317" s="981"/>
      <c r="P317" s="981"/>
      <c r="Q317" s="981"/>
    </row>
    <row r="318" spans="1:17" s="924" customFormat="1" ht="12.75" customHeight="1" x14ac:dyDescent="0.25">
      <c r="B318" s="981"/>
      <c r="C318" s="981"/>
      <c r="D318" s="981"/>
      <c r="E318" s="981"/>
      <c r="F318" s="1008">
        <v>1732</v>
      </c>
      <c r="G318" s="924" t="s">
        <v>2724</v>
      </c>
      <c r="L318" s="981"/>
      <c r="M318" s="981"/>
      <c r="N318" s="1248"/>
      <c r="O318" s="1248"/>
      <c r="P318" s="1248"/>
      <c r="Q318" s="981"/>
    </row>
    <row r="319" spans="1:17" s="924" customFormat="1" ht="12.75" customHeight="1" x14ac:dyDescent="0.25">
      <c r="B319" s="981"/>
      <c r="C319" s="981"/>
      <c r="D319" s="981"/>
      <c r="E319" s="981"/>
      <c r="F319" s="1008" t="s">
        <v>1121</v>
      </c>
      <c r="G319" s="1096" t="s">
        <v>2725</v>
      </c>
      <c r="I319" s="1082" t="s">
        <v>1161</v>
      </c>
      <c r="L319" s="1248"/>
      <c r="M319" s="1248"/>
      <c r="N319" s="981"/>
      <c r="O319" s="981"/>
      <c r="P319" s="981"/>
      <c r="Q319" s="981"/>
    </row>
    <row r="320" spans="1:17" s="1092" customFormat="1" ht="18" customHeight="1" x14ac:dyDescent="0.25">
      <c r="A320" s="910"/>
      <c r="B320" s="910"/>
      <c r="C320" s="910" t="s">
        <v>2427</v>
      </c>
      <c r="D320" s="910"/>
      <c r="E320" s="910"/>
      <c r="F320" s="1089"/>
      <c r="G320" s="902"/>
      <c r="H320" s="902"/>
      <c r="I320" s="1079"/>
      <c r="J320" s="1079"/>
      <c r="Q320" s="1121"/>
    </row>
    <row r="321" spans="1:17" s="924" customFormat="1" x14ac:dyDescent="0.25">
      <c r="A321" s="981"/>
      <c r="B321" s="981"/>
      <c r="C321" s="981"/>
      <c r="D321" s="981"/>
      <c r="E321" s="981"/>
      <c r="F321" s="1008">
        <v>1750</v>
      </c>
      <c r="G321" s="924" t="s">
        <v>1460</v>
      </c>
      <c r="I321" s="1094"/>
      <c r="J321" s="1250"/>
    </row>
    <row r="322" spans="1:17" s="924" customFormat="1" x14ac:dyDescent="0.25">
      <c r="A322" s="981"/>
      <c r="B322" s="981"/>
      <c r="C322" s="981"/>
      <c r="D322" s="981"/>
      <c r="E322" s="981"/>
      <c r="F322" s="1008">
        <v>1751</v>
      </c>
      <c r="G322" s="924" t="s">
        <v>2728</v>
      </c>
      <c r="I322" s="1094"/>
      <c r="J322" s="1250"/>
    </row>
    <row r="323" spans="1:17" s="924" customFormat="1" x14ac:dyDescent="0.25">
      <c r="A323" s="981"/>
      <c r="B323" s="981"/>
      <c r="C323" s="981"/>
      <c r="D323" s="981"/>
      <c r="E323" s="981"/>
      <c r="F323" s="1008" t="s">
        <v>455</v>
      </c>
      <c r="G323" s="924" t="s">
        <v>2729</v>
      </c>
      <c r="I323" s="1094"/>
      <c r="J323" s="1250"/>
    </row>
    <row r="324" spans="1:17" s="924" customFormat="1" x14ac:dyDescent="0.25">
      <c r="A324" s="981"/>
      <c r="B324" s="981"/>
      <c r="C324" s="981"/>
      <c r="D324" s="981"/>
      <c r="E324" s="981"/>
      <c r="F324" s="1008" t="s">
        <v>463</v>
      </c>
      <c r="G324" s="924" t="s">
        <v>1130</v>
      </c>
      <c r="I324" s="1094"/>
      <c r="J324" s="1250"/>
    </row>
    <row r="325" spans="1:17" s="924" customFormat="1" x14ac:dyDescent="0.25">
      <c r="A325" s="981"/>
      <c r="B325" s="981"/>
      <c r="C325" s="981"/>
      <c r="D325" s="981"/>
      <c r="E325" s="981"/>
      <c r="F325" s="1008" t="s">
        <v>2526</v>
      </c>
      <c r="G325" s="924" t="s">
        <v>1132</v>
      </c>
      <c r="I325" s="1094"/>
      <c r="J325" s="1250"/>
    </row>
    <row r="326" spans="1:17" s="924" customFormat="1" x14ac:dyDescent="0.25">
      <c r="A326" s="981"/>
      <c r="B326" s="981"/>
      <c r="C326" s="981"/>
      <c r="D326" s="981"/>
      <c r="E326" s="981"/>
      <c r="F326" s="1008" t="s">
        <v>2528</v>
      </c>
      <c r="G326" s="924" t="s">
        <v>1133</v>
      </c>
      <c r="I326" s="1094"/>
      <c r="J326" s="1250"/>
    </row>
    <row r="327" spans="1:17" s="1092" customFormat="1" ht="18" customHeight="1" x14ac:dyDescent="0.25">
      <c r="A327" s="910"/>
      <c r="B327" s="910"/>
      <c r="C327" s="910" t="s">
        <v>2428</v>
      </c>
      <c r="D327" s="910"/>
      <c r="E327" s="910"/>
      <c r="F327" s="1247"/>
      <c r="G327" s="902"/>
      <c r="H327" s="902"/>
      <c r="I327" s="1079"/>
      <c r="J327" s="1079"/>
      <c r="L327" s="981"/>
      <c r="M327" s="981"/>
      <c r="N327" s="981"/>
      <c r="O327" s="981"/>
      <c r="P327" s="981"/>
      <c r="Q327" s="981"/>
    </row>
    <row r="328" spans="1:17" s="1092" customFormat="1" ht="15" customHeight="1" x14ac:dyDescent="0.25">
      <c r="A328" s="1248"/>
      <c r="B328" s="1248"/>
      <c r="C328" s="1248"/>
      <c r="D328" s="1265" t="s">
        <v>2429</v>
      </c>
      <c r="E328" s="1265"/>
      <c r="F328" s="1252"/>
      <c r="I328" s="1079"/>
      <c r="J328" s="1079"/>
    </row>
    <row r="329" spans="1:17" s="1092" customFormat="1" ht="15" customHeight="1" x14ac:dyDescent="0.25">
      <c r="A329" s="1248"/>
      <c r="B329" s="1248"/>
      <c r="C329" s="1248"/>
      <c r="D329" s="1265"/>
      <c r="E329" s="1265" t="s">
        <v>2430</v>
      </c>
      <c r="F329" s="1252"/>
      <c r="I329" s="1079"/>
      <c r="J329" s="1079"/>
    </row>
    <row r="330" spans="1:17" s="924" customFormat="1" x14ac:dyDescent="0.25">
      <c r="A330" s="981"/>
      <c r="B330" s="981"/>
      <c r="C330" s="981"/>
      <c r="D330" s="981"/>
      <c r="E330" s="981"/>
      <c r="F330" s="1008" t="s">
        <v>1418</v>
      </c>
      <c r="G330" s="924" t="s">
        <v>1534</v>
      </c>
      <c r="I330" s="1094"/>
      <c r="J330" s="1250"/>
    </row>
    <row r="331" spans="1:17" s="924" customFormat="1" ht="26.4" x14ac:dyDescent="0.25">
      <c r="A331" s="981"/>
      <c r="B331" s="981"/>
      <c r="C331" s="981"/>
      <c r="D331" s="981"/>
      <c r="E331" s="981"/>
      <c r="F331" s="1008" t="s">
        <v>2592</v>
      </c>
      <c r="G331" s="1096" t="s">
        <v>1538</v>
      </c>
      <c r="I331" s="1094"/>
      <c r="J331" s="1250"/>
    </row>
    <row r="332" spans="1:17" s="1092" customFormat="1" ht="15" customHeight="1" x14ac:dyDescent="0.25">
      <c r="A332" s="1248"/>
      <c r="B332" s="1248"/>
      <c r="C332" s="1248"/>
      <c r="D332" s="1265"/>
      <c r="E332" s="1265" t="s">
        <v>2431</v>
      </c>
      <c r="F332" s="1252"/>
      <c r="I332" s="1079"/>
      <c r="J332" s="1079"/>
    </row>
    <row r="333" spans="1:17" s="924" customFormat="1" x14ac:dyDescent="0.25">
      <c r="A333" s="981"/>
      <c r="B333" s="981"/>
      <c r="C333" s="981"/>
      <c r="D333" s="981"/>
      <c r="E333" s="981"/>
      <c r="F333" s="1008" t="s">
        <v>2585</v>
      </c>
      <c r="G333" s="924" t="s">
        <v>1313</v>
      </c>
      <c r="I333" s="1094"/>
      <c r="J333" s="1250"/>
    </row>
    <row r="334" spans="1:17" s="924" customFormat="1" ht="15" customHeight="1" x14ac:dyDescent="0.25">
      <c r="A334" s="981"/>
      <c r="B334" s="981"/>
      <c r="C334" s="981"/>
      <c r="D334" s="981"/>
      <c r="E334" s="981"/>
      <c r="F334" s="1008" t="s">
        <v>2586</v>
      </c>
      <c r="G334" s="924" t="s">
        <v>1317</v>
      </c>
      <c r="I334" s="1094"/>
      <c r="J334" s="1250"/>
    </row>
    <row r="335" spans="1:17" s="1092" customFormat="1" ht="15" customHeight="1" x14ac:dyDescent="0.25">
      <c r="A335" s="1248"/>
      <c r="B335" s="1248"/>
      <c r="C335" s="1248"/>
      <c r="D335" s="1265" t="s">
        <v>2432</v>
      </c>
      <c r="E335" s="1265"/>
      <c r="F335" s="1252"/>
      <c r="I335" s="1079"/>
      <c r="J335" s="1079"/>
    </row>
    <row r="336" spans="1:17" s="910" customFormat="1" x14ac:dyDescent="0.25">
      <c r="A336" s="981"/>
      <c r="B336" s="981"/>
      <c r="C336" s="981"/>
      <c r="D336" s="981"/>
      <c r="E336" s="981"/>
      <c r="F336" s="1248" t="s">
        <v>435</v>
      </c>
      <c r="G336" s="1248" t="s">
        <v>1539</v>
      </c>
      <c r="H336" s="924"/>
      <c r="I336" s="1094"/>
      <c r="J336" s="1250"/>
    </row>
    <row r="337" spans="1:17" s="902" customFormat="1" ht="18" customHeight="1" x14ac:dyDescent="0.25">
      <c r="A337" s="910"/>
      <c r="B337" s="910"/>
      <c r="C337" s="910" t="s">
        <v>2433</v>
      </c>
      <c r="D337" s="910"/>
      <c r="E337" s="910"/>
      <c r="F337" s="1089"/>
      <c r="I337" s="1094"/>
      <c r="J337" s="1098"/>
    </row>
    <row r="338" spans="1:17" s="924" customFormat="1" x14ac:dyDescent="0.2">
      <c r="A338" s="981"/>
      <c r="B338" s="981"/>
      <c r="C338" s="981"/>
      <c r="D338" s="981"/>
      <c r="E338" s="981"/>
      <c r="F338" s="1008" t="s">
        <v>418</v>
      </c>
      <c r="G338" s="924" t="s">
        <v>1320</v>
      </c>
      <c r="I338" s="1098"/>
      <c r="J338" s="1094"/>
    </row>
    <row r="339" spans="1:17" s="1092" customFormat="1" ht="18" customHeight="1" x14ac:dyDescent="0.25">
      <c r="A339" s="910"/>
      <c r="B339" s="910"/>
      <c r="C339" s="910" t="s">
        <v>2434</v>
      </c>
      <c r="D339" s="910"/>
      <c r="E339" s="910"/>
      <c r="F339" s="1089"/>
      <c r="G339" s="902"/>
      <c r="H339" s="902"/>
      <c r="I339" s="1079"/>
      <c r="J339" s="1079"/>
    </row>
    <row r="340" spans="1:17" s="924" customFormat="1" x14ac:dyDescent="0.2">
      <c r="A340" s="981"/>
      <c r="B340" s="981"/>
      <c r="C340" s="981"/>
      <c r="D340" s="981"/>
      <c r="E340" s="981"/>
      <c r="F340" s="1095" t="s">
        <v>438</v>
      </c>
      <c r="G340" s="1096" t="s">
        <v>2435</v>
      </c>
      <c r="I340" s="1079"/>
      <c r="J340" s="1250"/>
    </row>
    <row r="341" spans="1:17" s="1092" customFormat="1" ht="30.75" customHeight="1" x14ac:dyDescent="0.25">
      <c r="A341" s="910"/>
      <c r="B341" s="910"/>
      <c r="C341" s="1346" t="s">
        <v>2436</v>
      </c>
      <c r="D341" s="1346"/>
      <c r="E341" s="1346"/>
      <c r="F341" s="1346"/>
      <c r="G341" s="1346"/>
      <c r="H341" s="902"/>
      <c r="I341" s="1168"/>
      <c r="J341" s="1079"/>
    </row>
    <row r="342" spans="1:17" s="924" customFormat="1" ht="26.4" x14ac:dyDescent="0.2">
      <c r="A342" s="981"/>
      <c r="B342" s="981"/>
      <c r="C342" s="981"/>
      <c r="D342" s="981"/>
      <c r="E342" s="981"/>
      <c r="F342" s="1095" t="s">
        <v>607</v>
      </c>
      <c r="G342" s="1096" t="s">
        <v>2437</v>
      </c>
      <c r="I342" s="1168"/>
      <c r="J342" s="1250"/>
    </row>
    <row r="343" spans="1:17" s="1256" customFormat="1" x14ac:dyDescent="0.25">
      <c r="A343" s="1254"/>
      <c r="B343" s="1254"/>
      <c r="C343" s="1254"/>
      <c r="D343" s="1254"/>
      <c r="E343" s="1254"/>
      <c r="F343" s="1255"/>
      <c r="I343" s="1257"/>
      <c r="J343" s="1257"/>
      <c r="L343" s="981"/>
      <c r="M343" s="981"/>
      <c r="N343" s="981"/>
      <c r="O343" s="981"/>
      <c r="P343" s="981"/>
      <c r="Q343" s="918"/>
    </row>
    <row r="344" spans="1:17" s="1238" customFormat="1" x14ac:dyDescent="0.25">
      <c r="A344" s="1254"/>
      <c r="B344" s="1254"/>
      <c r="C344" s="1254"/>
      <c r="D344" s="1254"/>
      <c r="E344" s="1254"/>
      <c r="F344" s="1255"/>
      <c r="G344" s="1256"/>
      <c r="H344" s="1256"/>
      <c r="I344" s="1257"/>
      <c r="J344" s="1257"/>
      <c r="L344" s="981"/>
      <c r="M344" s="981"/>
      <c r="N344" s="1248"/>
      <c r="O344" s="1248"/>
      <c r="P344" s="1248"/>
      <c r="Q344" s="1248"/>
    </row>
    <row r="345" spans="1:17" s="910" customFormat="1" ht="13.8" x14ac:dyDescent="0.25">
      <c r="A345" s="1239" t="s">
        <v>2438</v>
      </c>
      <c r="B345" s="1239"/>
      <c r="C345" s="1239"/>
      <c r="D345" s="1239"/>
      <c r="E345" s="1239"/>
      <c r="F345" s="1264"/>
      <c r="G345" s="1232"/>
      <c r="H345" s="1232"/>
      <c r="I345" s="1241"/>
      <c r="J345" s="1241"/>
      <c r="L345" s="981"/>
      <c r="M345" s="981"/>
      <c r="N345" s="1248"/>
      <c r="O345" s="1248"/>
      <c r="P345" s="1248"/>
      <c r="Q345" s="981"/>
    </row>
    <row r="346" spans="1:17" s="1238" customFormat="1" x14ac:dyDescent="0.25">
      <c r="A346" s="1237"/>
      <c r="B346" s="1237"/>
      <c r="C346" s="1237"/>
      <c r="D346" s="1237"/>
      <c r="E346" s="1237"/>
      <c r="F346" s="1266"/>
      <c r="G346" s="1267"/>
      <c r="H346" s="1267"/>
      <c r="I346" s="1268"/>
      <c r="J346" s="1268"/>
      <c r="L346" s="981"/>
      <c r="M346" s="981"/>
      <c r="N346" s="1248"/>
      <c r="O346" s="1248"/>
      <c r="P346" s="1248"/>
      <c r="Q346" s="1248"/>
    </row>
    <row r="347" spans="1:17" s="910" customFormat="1" x14ac:dyDescent="0.25">
      <c r="B347" s="910" t="s">
        <v>2415</v>
      </c>
      <c r="F347" s="1260"/>
      <c r="G347" s="1259"/>
      <c r="H347" s="1259"/>
      <c r="I347" s="1241"/>
      <c r="J347" s="1241"/>
      <c r="L347" s="981"/>
      <c r="M347" s="981"/>
      <c r="N347" s="981"/>
      <c r="O347" s="981"/>
      <c r="P347" s="981"/>
      <c r="Q347" s="981"/>
    </row>
    <row r="348" spans="1:17" s="924" customFormat="1" x14ac:dyDescent="0.25">
      <c r="A348" s="981"/>
      <c r="B348" s="981"/>
      <c r="C348" s="981"/>
      <c r="D348" s="981"/>
      <c r="E348" s="981"/>
      <c r="F348" s="1095" t="s">
        <v>2249</v>
      </c>
      <c r="G348" s="1096" t="s">
        <v>2250</v>
      </c>
      <c r="I348" s="1241"/>
      <c r="J348" s="1075"/>
      <c r="L348" s="981"/>
      <c r="M348" s="981"/>
      <c r="N348" s="1248"/>
      <c r="O348" s="1248"/>
      <c r="P348" s="1248"/>
      <c r="Q348" s="1254"/>
    </row>
    <row r="349" spans="1:17" x14ac:dyDescent="0.2">
      <c r="I349" s="1241"/>
      <c r="Q349" s="1238"/>
    </row>
    <row r="350" spans="1:17" s="910" customFormat="1" ht="21" customHeight="1" x14ac:dyDescent="0.25">
      <c r="B350" s="910" t="s">
        <v>2425</v>
      </c>
      <c r="D350" s="1259"/>
      <c r="E350" s="1259"/>
      <c r="F350" s="1260"/>
      <c r="I350" s="1241"/>
      <c r="J350" s="1241"/>
      <c r="L350" s="981"/>
      <c r="M350" s="981"/>
      <c r="N350" s="981"/>
      <c r="O350" s="981"/>
      <c r="P350" s="981"/>
    </row>
    <row r="351" spans="1:17" s="924" customFormat="1" x14ac:dyDescent="0.25">
      <c r="A351" s="981"/>
      <c r="B351" s="981"/>
      <c r="C351" s="981"/>
      <c r="D351" s="981"/>
      <c r="E351" s="981"/>
      <c r="F351" s="1095" t="s">
        <v>441</v>
      </c>
      <c r="G351" s="1096" t="s">
        <v>2254</v>
      </c>
      <c r="I351" s="1241"/>
      <c r="J351" s="1075"/>
      <c r="L351" s="1248"/>
      <c r="M351" s="1248"/>
      <c r="N351" s="918"/>
      <c r="O351" s="918"/>
      <c r="P351" s="918"/>
      <c r="Q351" s="1238"/>
    </row>
    <row r="352" spans="1:17" x14ac:dyDescent="0.25">
      <c r="L352" s="1248"/>
      <c r="M352" s="1248"/>
      <c r="N352" s="1248"/>
      <c r="O352" s="1248"/>
      <c r="P352" s="1248"/>
      <c r="Q352" s="1120"/>
    </row>
    <row r="353" spans="12:17" x14ac:dyDescent="0.25">
      <c r="L353" s="1248"/>
      <c r="M353" s="1248"/>
    </row>
    <row r="354" spans="12:17" x14ac:dyDescent="0.25">
      <c r="N354" s="1248"/>
      <c r="O354" s="1248"/>
      <c r="P354" s="1248"/>
    </row>
    <row r="355" spans="12:17" x14ac:dyDescent="0.25">
      <c r="L355" s="1248"/>
      <c r="M355" s="1248"/>
      <c r="Q355" s="910"/>
    </row>
    <row r="356" spans="12:17" x14ac:dyDescent="0.25">
      <c r="N356" s="1254"/>
      <c r="O356" s="1254"/>
      <c r="P356" s="1254"/>
    </row>
    <row r="357" spans="12:17" x14ac:dyDescent="0.2">
      <c r="N357" s="1238"/>
      <c r="O357" s="1238"/>
      <c r="P357" s="1238"/>
    </row>
    <row r="358" spans="12:17" x14ac:dyDescent="0.25">
      <c r="L358" s="918"/>
      <c r="M358" s="918"/>
      <c r="N358" s="910"/>
      <c r="O358" s="910"/>
      <c r="P358" s="910"/>
    </row>
    <row r="359" spans="12:17" x14ac:dyDescent="0.25">
      <c r="L359" s="1248"/>
      <c r="M359" s="1248"/>
      <c r="N359" s="1238"/>
      <c r="O359" s="1238"/>
      <c r="P359" s="1238"/>
    </row>
    <row r="360" spans="12:17" x14ac:dyDescent="0.25">
      <c r="N360" s="910"/>
      <c r="O360" s="910"/>
      <c r="P360" s="910"/>
    </row>
    <row r="361" spans="12:17" x14ac:dyDescent="0.25">
      <c r="L361" s="1248"/>
      <c r="M361" s="1248"/>
    </row>
    <row r="363" spans="12:17" x14ac:dyDescent="0.25">
      <c r="L363" s="1254"/>
      <c r="M363" s="1254"/>
      <c r="N363" s="910"/>
      <c r="O363" s="910"/>
      <c r="P363" s="910"/>
    </row>
    <row r="364" spans="12:17" x14ac:dyDescent="0.2">
      <c r="L364" s="1238"/>
      <c r="M364" s="1238"/>
    </row>
    <row r="365" spans="12:17" x14ac:dyDescent="0.25">
      <c r="L365" s="910"/>
      <c r="M365" s="910"/>
    </row>
    <row r="366" spans="12:17" x14ac:dyDescent="0.2">
      <c r="L366" s="1238"/>
      <c r="M366" s="1238"/>
    </row>
    <row r="367" spans="12:17" x14ac:dyDescent="0.25">
      <c r="L367" s="910"/>
      <c r="M367" s="910"/>
    </row>
    <row r="370" spans="12:13" x14ac:dyDescent="0.25">
      <c r="L370" s="910"/>
      <c r="M370" s="910"/>
    </row>
    <row r="431" spans="1:17" s="1270" customFormat="1" x14ac:dyDescent="0.25">
      <c r="A431" s="981"/>
      <c r="B431" s="981"/>
      <c r="C431" s="981"/>
      <c r="D431" s="981"/>
      <c r="E431" s="981"/>
      <c r="F431" s="1008"/>
      <c r="G431" s="1004"/>
      <c r="H431" s="1004"/>
      <c r="K431" s="981"/>
      <c r="L431" s="981"/>
      <c r="M431" s="981"/>
      <c r="N431" s="981"/>
      <c r="O431" s="981"/>
      <c r="P431" s="981"/>
      <c r="Q431" s="981"/>
    </row>
    <row r="432" spans="1:17" s="1270" customFormat="1" x14ac:dyDescent="0.25">
      <c r="A432" s="981"/>
      <c r="B432" s="981"/>
      <c r="C432" s="981"/>
      <c r="D432" s="981"/>
      <c r="E432" s="981"/>
      <c r="F432" s="1008"/>
      <c r="G432" s="1004"/>
      <c r="H432" s="1004"/>
      <c r="K432" s="981"/>
      <c r="L432" s="981"/>
      <c r="M432" s="981"/>
      <c r="N432" s="981"/>
      <c r="O432" s="981"/>
      <c r="P432" s="981"/>
      <c r="Q432" s="981"/>
    </row>
    <row r="433" spans="1:17" s="1270" customFormat="1" x14ac:dyDescent="0.25">
      <c r="A433" s="981"/>
      <c r="B433" s="981"/>
      <c r="C433" s="981"/>
      <c r="D433" s="981"/>
      <c r="E433" s="981"/>
      <c r="F433" s="1008"/>
      <c r="G433" s="1004"/>
      <c r="H433" s="1004"/>
      <c r="K433" s="981"/>
      <c r="L433" s="981"/>
      <c r="M433" s="981"/>
      <c r="N433" s="981"/>
      <c r="O433" s="981"/>
      <c r="P433" s="981"/>
      <c r="Q433" s="981"/>
    </row>
    <row r="434" spans="1:17" s="1270" customFormat="1" x14ac:dyDescent="0.25">
      <c r="A434" s="981"/>
      <c r="B434" s="981"/>
      <c r="C434" s="981"/>
      <c r="D434" s="981"/>
      <c r="E434" s="981"/>
      <c r="F434" s="1008"/>
      <c r="G434" s="1004"/>
      <c r="H434" s="1004"/>
      <c r="K434" s="981"/>
      <c r="L434" s="981"/>
      <c r="M434" s="981"/>
      <c r="N434" s="981"/>
      <c r="O434" s="981"/>
      <c r="P434" s="981"/>
      <c r="Q434" s="981"/>
    </row>
    <row r="435" spans="1:17" s="1270" customFormat="1" x14ac:dyDescent="0.25">
      <c r="A435" s="981"/>
      <c r="B435" s="981"/>
      <c r="C435" s="981"/>
      <c r="D435" s="981"/>
      <c r="E435" s="981"/>
      <c r="F435" s="1008"/>
      <c r="G435" s="1004"/>
      <c r="H435" s="1004"/>
      <c r="K435" s="981"/>
      <c r="L435" s="981"/>
      <c r="M435" s="981"/>
      <c r="N435" s="981"/>
      <c r="O435" s="981"/>
      <c r="P435" s="981"/>
      <c r="Q435" s="981"/>
    </row>
    <row r="436" spans="1:17" s="1270" customFormat="1" x14ac:dyDescent="0.25">
      <c r="A436" s="981"/>
      <c r="B436" s="981"/>
      <c r="C436" s="981"/>
      <c r="D436" s="981"/>
      <c r="E436" s="981"/>
      <c r="F436" s="1008"/>
      <c r="G436" s="1004"/>
      <c r="H436" s="1004"/>
      <c r="K436" s="981"/>
      <c r="L436" s="981"/>
      <c r="M436" s="981"/>
      <c r="N436" s="981"/>
      <c r="O436" s="981"/>
      <c r="P436" s="981"/>
      <c r="Q436" s="981"/>
    </row>
    <row r="437" spans="1:17" s="1270" customFormat="1" x14ac:dyDescent="0.25">
      <c r="A437" s="981"/>
      <c r="B437" s="981"/>
      <c r="C437" s="981"/>
      <c r="D437" s="981"/>
      <c r="E437" s="981"/>
      <c r="F437" s="1008"/>
      <c r="G437" s="1004"/>
      <c r="H437" s="1004"/>
      <c r="K437" s="981"/>
      <c r="L437" s="981"/>
      <c r="M437" s="981"/>
      <c r="N437" s="981"/>
      <c r="O437" s="981"/>
      <c r="P437" s="981"/>
      <c r="Q437" s="981"/>
    </row>
    <row r="438" spans="1:17" s="1270" customFormat="1" x14ac:dyDescent="0.25">
      <c r="A438" s="981"/>
      <c r="B438" s="981"/>
      <c r="C438" s="981"/>
      <c r="D438" s="981"/>
      <c r="E438" s="981"/>
      <c r="F438" s="1008"/>
      <c r="G438" s="1004"/>
      <c r="H438" s="1004"/>
      <c r="K438" s="981"/>
      <c r="L438" s="981"/>
      <c r="M438" s="981"/>
      <c r="N438" s="981"/>
      <c r="O438" s="981"/>
      <c r="P438" s="981"/>
      <c r="Q438" s="981"/>
    </row>
    <row r="439" spans="1:17" s="1270" customFormat="1" x14ac:dyDescent="0.25">
      <c r="A439" s="981"/>
      <c r="B439" s="981"/>
      <c r="C439" s="981"/>
      <c r="D439" s="981"/>
      <c r="E439" s="981"/>
      <c r="F439" s="1008"/>
      <c r="G439" s="1004"/>
      <c r="H439" s="1004"/>
      <c r="K439" s="981"/>
      <c r="L439" s="981"/>
      <c r="M439" s="981"/>
      <c r="N439" s="981"/>
      <c r="O439" s="981"/>
      <c r="P439" s="981"/>
      <c r="Q439" s="981"/>
    </row>
    <row r="440" spans="1:17" s="1270" customFormat="1" x14ac:dyDescent="0.25">
      <c r="A440" s="981"/>
      <c r="B440" s="981"/>
      <c r="C440" s="981"/>
      <c r="D440" s="981"/>
      <c r="E440" s="981"/>
      <c r="F440" s="1008"/>
      <c r="G440" s="1004"/>
      <c r="H440" s="1004"/>
      <c r="K440" s="981"/>
      <c r="L440" s="981"/>
      <c r="M440" s="981"/>
      <c r="N440" s="981"/>
      <c r="O440" s="981"/>
      <c r="P440" s="981"/>
      <c r="Q440" s="981"/>
    </row>
    <row r="441" spans="1:17" s="1270" customFormat="1" x14ac:dyDescent="0.25">
      <c r="A441" s="981"/>
      <c r="B441" s="981"/>
      <c r="C441" s="981"/>
      <c r="D441" s="981"/>
      <c r="E441" s="981"/>
      <c r="F441" s="1008"/>
      <c r="G441" s="1004"/>
      <c r="H441" s="1004"/>
      <c r="K441" s="981"/>
      <c r="L441" s="981"/>
      <c r="M441" s="981"/>
      <c r="N441" s="981"/>
      <c r="O441" s="981"/>
      <c r="P441" s="981"/>
      <c r="Q441" s="981"/>
    </row>
    <row r="442" spans="1:17" s="1270" customFormat="1" x14ac:dyDescent="0.25">
      <c r="A442" s="981"/>
      <c r="B442" s="981"/>
      <c r="C442" s="981"/>
      <c r="D442" s="981"/>
      <c r="E442" s="981"/>
      <c r="F442" s="1008"/>
      <c r="G442" s="1004"/>
      <c r="H442" s="1004"/>
      <c r="K442" s="981"/>
      <c r="L442" s="981"/>
      <c r="M442" s="981"/>
      <c r="N442" s="981"/>
      <c r="O442" s="981"/>
      <c r="P442" s="981"/>
      <c r="Q442" s="981"/>
    </row>
    <row r="443" spans="1:17" s="1270" customFormat="1" x14ac:dyDescent="0.25">
      <c r="A443" s="981"/>
      <c r="B443" s="981"/>
      <c r="C443" s="981"/>
      <c r="D443" s="981"/>
      <c r="E443" s="981"/>
      <c r="F443" s="1008"/>
      <c r="G443" s="1004"/>
      <c r="H443" s="1004"/>
      <c r="K443" s="981"/>
      <c r="L443" s="981"/>
      <c r="M443" s="981"/>
      <c r="N443" s="981"/>
      <c r="O443" s="981"/>
      <c r="P443" s="981"/>
      <c r="Q443" s="981"/>
    </row>
    <row r="444" spans="1:17" s="1270" customFormat="1" x14ac:dyDescent="0.25">
      <c r="A444" s="981"/>
      <c r="B444" s="981"/>
      <c r="C444" s="981"/>
      <c r="D444" s="981"/>
      <c r="E444" s="981"/>
      <c r="F444" s="1008"/>
      <c r="G444" s="1004"/>
      <c r="H444" s="1004"/>
      <c r="K444" s="981"/>
      <c r="L444" s="981"/>
      <c r="M444" s="981"/>
      <c r="N444" s="981"/>
      <c r="O444" s="981"/>
      <c r="P444" s="981"/>
      <c r="Q444" s="981"/>
    </row>
  </sheetData>
  <mergeCells count="4">
    <mergeCell ref="A1:I1"/>
    <mergeCell ref="A3:E3"/>
    <mergeCell ref="H3:I3"/>
    <mergeCell ref="C341:G341"/>
  </mergeCells>
  <conditionalFormatting sqref="F115 F87:F89 F167 F6:F10 F309 F272:F273 F84:F85 F112:F113 F72 F74:F78 F352:F65460 F349 F16:F17 F49 F51:F52 F102:F108 F212:F216 F147 F158 F174 F182:F183 F186 F194:F197 F225 F229 F231 F236 F243 F249:F250 F252 F263 F267:F268 F279 F296:F297 F301 F327 F91:F98 F189 F31:F36 F40:F47 F254 F55:F70 F117:F123 F126:F130 F203:F209 F38 F19:F29">
    <cfRule type="cellIs" dxfId="101" priority="102" stopIfTrue="1" operator="equal">
      <formula>"N"</formula>
    </cfRule>
  </conditionalFormatting>
  <conditionalFormatting sqref="F18">
    <cfRule type="cellIs" dxfId="100" priority="101" stopIfTrue="1" operator="equal">
      <formula>"N"</formula>
    </cfRule>
  </conditionalFormatting>
  <conditionalFormatting sqref="F80:F81">
    <cfRule type="cellIs" dxfId="99" priority="100" stopIfTrue="1" operator="equal">
      <formula>"N"</formula>
    </cfRule>
  </conditionalFormatting>
  <conditionalFormatting sqref="F110">
    <cfRule type="cellIs" dxfId="98" priority="99" stopIfTrue="1" operator="equal">
      <formula>"N"</formula>
    </cfRule>
  </conditionalFormatting>
  <conditionalFormatting sqref="F304:F306">
    <cfRule type="cellIs" dxfId="97" priority="98" stopIfTrue="1" operator="equal">
      <formula>"N"</formula>
    </cfRule>
  </conditionalFormatting>
  <conditionalFormatting sqref="G351:H351">
    <cfRule type="cellIs" dxfId="96" priority="96" stopIfTrue="1" operator="equal">
      <formula>"N"</formula>
    </cfRule>
  </conditionalFormatting>
  <conditionalFormatting sqref="F351">
    <cfRule type="cellIs" dxfId="95" priority="97" stopIfTrue="1" operator="equal">
      <formula>"N"</formula>
    </cfRule>
  </conditionalFormatting>
  <conditionalFormatting sqref="J351">
    <cfRule type="cellIs" dxfId="94" priority="95" stopIfTrue="1" operator="equal">
      <formula>"N"</formula>
    </cfRule>
  </conditionalFormatting>
  <conditionalFormatting sqref="F48">
    <cfRule type="cellIs" dxfId="93" priority="94" stopIfTrue="1" operator="equal">
      <formula>"N"</formula>
    </cfRule>
  </conditionalFormatting>
  <conditionalFormatting sqref="F50">
    <cfRule type="cellIs" dxfId="92" priority="93" stopIfTrue="1" operator="equal">
      <formula>"N"</formula>
    </cfRule>
  </conditionalFormatting>
  <conditionalFormatting sqref="F71">
    <cfRule type="cellIs" dxfId="91" priority="92" stopIfTrue="1" operator="equal">
      <formula>"N"</formula>
    </cfRule>
  </conditionalFormatting>
  <conditionalFormatting sqref="F73">
    <cfRule type="cellIs" dxfId="90" priority="91" stopIfTrue="1" operator="equal">
      <formula>"N"</formula>
    </cfRule>
  </conditionalFormatting>
  <conditionalFormatting sqref="F307">
    <cfRule type="cellIs" dxfId="89" priority="90" stopIfTrue="1" operator="equal">
      <formula>"N"</formula>
    </cfRule>
  </conditionalFormatting>
  <conditionalFormatting sqref="F343:F344">
    <cfRule type="cellIs" dxfId="88" priority="89" stopIfTrue="1" operator="equal">
      <formula>"N"</formula>
    </cfRule>
  </conditionalFormatting>
  <conditionalFormatting sqref="F151">
    <cfRule type="cellIs" dxfId="87" priority="88" stopIfTrue="1" operator="equal">
      <formula>"N"</formula>
    </cfRule>
  </conditionalFormatting>
  <conditionalFormatting sqref="G348:H348">
    <cfRule type="cellIs" dxfId="86" priority="86" stopIfTrue="1" operator="equal">
      <formula>"N"</formula>
    </cfRule>
  </conditionalFormatting>
  <conditionalFormatting sqref="F348">
    <cfRule type="cellIs" dxfId="85" priority="87" stopIfTrue="1" operator="equal">
      <formula>"N"</formula>
    </cfRule>
  </conditionalFormatting>
  <conditionalFormatting sqref="J348">
    <cfRule type="cellIs" dxfId="84" priority="85" stopIfTrue="1" operator="equal">
      <formula>"N"</formula>
    </cfRule>
  </conditionalFormatting>
  <conditionalFormatting sqref="F90">
    <cfRule type="cellIs" dxfId="83" priority="84" stopIfTrue="1" operator="equal">
      <formula>"N"</formula>
    </cfRule>
  </conditionalFormatting>
  <conditionalFormatting sqref="F11:F15">
    <cfRule type="cellIs" dxfId="82" priority="83" stopIfTrue="1" operator="equal">
      <formula>"N"</formula>
    </cfRule>
  </conditionalFormatting>
  <conditionalFormatting sqref="F82:F83">
    <cfRule type="cellIs" dxfId="81" priority="82" stopIfTrue="1" operator="equal">
      <formula>"N"</formula>
    </cfRule>
  </conditionalFormatting>
  <conditionalFormatting sqref="F99:F101">
    <cfRule type="cellIs" dxfId="80" priority="81" stopIfTrue="1" operator="equal">
      <formula>"N"</formula>
    </cfRule>
  </conditionalFormatting>
  <conditionalFormatting sqref="F111">
    <cfRule type="cellIs" dxfId="79" priority="80" stopIfTrue="1" operator="equal">
      <formula>"N"</formula>
    </cfRule>
  </conditionalFormatting>
  <conditionalFormatting sqref="F124">
    <cfRule type="cellIs" dxfId="78" priority="79" stopIfTrue="1" operator="equal">
      <formula>"N"</formula>
    </cfRule>
  </conditionalFormatting>
  <conditionalFormatting sqref="F125">
    <cfRule type="cellIs" dxfId="77" priority="78" stopIfTrue="1" operator="equal">
      <formula>"N"</formula>
    </cfRule>
  </conditionalFormatting>
  <conditionalFormatting sqref="F210">
    <cfRule type="cellIs" dxfId="76" priority="77" stopIfTrue="1" operator="equal">
      <formula>"N"</formula>
    </cfRule>
  </conditionalFormatting>
  <conditionalFormatting sqref="F211">
    <cfRule type="cellIs" dxfId="75" priority="76" stopIfTrue="1" operator="equal">
      <formula>"N"</formula>
    </cfRule>
  </conditionalFormatting>
  <conditionalFormatting sqref="F131:F138">
    <cfRule type="cellIs" dxfId="74" priority="75" stopIfTrue="1" operator="equal">
      <formula>"N"</formula>
    </cfRule>
  </conditionalFormatting>
  <conditionalFormatting sqref="F139:F146">
    <cfRule type="cellIs" dxfId="73" priority="74" stopIfTrue="1" operator="equal">
      <formula>"N"</formula>
    </cfRule>
  </conditionalFormatting>
  <conditionalFormatting sqref="F148:F150 F152">
    <cfRule type="cellIs" dxfId="72" priority="73" stopIfTrue="1" operator="equal">
      <formula>"N"</formula>
    </cfRule>
  </conditionalFormatting>
  <conditionalFormatting sqref="F153:F155 F157">
    <cfRule type="cellIs" dxfId="71" priority="72" stopIfTrue="1" operator="equal">
      <formula>"N"</formula>
    </cfRule>
  </conditionalFormatting>
  <conditionalFormatting sqref="F156">
    <cfRule type="cellIs" dxfId="70" priority="71" stopIfTrue="1" operator="equal">
      <formula>"N"</formula>
    </cfRule>
  </conditionalFormatting>
  <conditionalFormatting sqref="F161 F159">
    <cfRule type="cellIs" dxfId="69" priority="70" stopIfTrue="1" operator="equal">
      <formula>"N"</formula>
    </cfRule>
  </conditionalFormatting>
  <conditionalFormatting sqref="F160">
    <cfRule type="cellIs" dxfId="68" priority="69" stopIfTrue="1" operator="equal">
      <formula>"N"</formula>
    </cfRule>
  </conditionalFormatting>
  <conditionalFormatting sqref="F162">
    <cfRule type="cellIs" dxfId="67" priority="68" stopIfTrue="1" operator="equal">
      <formula>"N"</formula>
    </cfRule>
  </conditionalFormatting>
  <conditionalFormatting sqref="F165 F163">
    <cfRule type="cellIs" dxfId="66" priority="67" stopIfTrue="1" operator="equal">
      <formula>"N"</formula>
    </cfRule>
  </conditionalFormatting>
  <conditionalFormatting sqref="F164">
    <cfRule type="cellIs" dxfId="65" priority="66" stopIfTrue="1" operator="equal">
      <formula>"N"</formula>
    </cfRule>
  </conditionalFormatting>
  <conditionalFormatting sqref="F166">
    <cfRule type="cellIs" dxfId="64" priority="65" stopIfTrue="1" operator="equal">
      <formula>"N"</formula>
    </cfRule>
  </conditionalFormatting>
  <conditionalFormatting sqref="F168:F173">
    <cfRule type="cellIs" dxfId="63" priority="64" stopIfTrue="1" operator="equal">
      <formula>"N"</formula>
    </cfRule>
  </conditionalFormatting>
  <conditionalFormatting sqref="F175:F181">
    <cfRule type="cellIs" dxfId="62" priority="63" stopIfTrue="1" operator="equal">
      <formula>"N"</formula>
    </cfRule>
  </conditionalFormatting>
  <conditionalFormatting sqref="F184">
    <cfRule type="cellIs" dxfId="61" priority="62" stopIfTrue="1" operator="equal">
      <formula>"N"</formula>
    </cfRule>
  </conditionalFormatting>
  <conditionalFormatting sqref="F185">
    <cfRule type="cellIs" dxfId="60" priority="61" stopIfTrue="1" operator="equal">
      <formula>"N"</formula>
    </cfRule>
  </conditionalFormatting>
  <conditionalFormatting sqref="F187">
    <cfRule type="cellIs" dxfId="59" priority="60" stopIfTrue="1" operator="equal">
      <formula>"N"</formula>
    </cfRule>
  </conditionalFormatting>
  <conditionalFormatting sqref="F188">
    <cfRule type="cellIs" dxfId="58" priority="59" stopIfTrue="1" operator="equal">
      <formula>"N"</formula>
    </cfRule>
  </conditionalFormatting>
  <conditionalFormatting sqref="F217:F224">
    <cfRule type="cellIs" dxfId="57" priority="57" stopIfTrue="1" operator="equal">
      <formula>"N"</formula>
    </cfRule>
  </conditionalFormatting>
  <conditionalFormatting sqref="F190:F193">
    <cfRule type="cellIs" dxfId="56" priority="58" stopIfTrue="1" operator="equal">
      <formula>"N"</formula>
    </cfRule>
  </conditionalFormatting>
  <conditionalFormatting sqref="F226:F228 F230">
    <cfRule type="cellIs" dxfId="55" priority="56" stopIfTrue="1" operator="equal">
      <formula>"N"</formula>
    </cfRule>
  </conditionalFormatting>
  <conditionalFormatting sqref="F234 F232">
    <cfRule type="cellIs" dxfId="54" priority="55" stopIfTrue="1" operator="equal">
      <formula>"N"</formula>
    </cfRule>
  </conditionalFormatting>
  <conditionalFormatting sqref="F233">
    <cfRule type="cellIs" dxfId="53" priority="54" stopIfTrue="1" operator="equal">
      <formula>"N"</formula>
    </cfRule>
  </conditionalFormatting>
  <conditionalFormatting sqref="F235">
    <cfRule type="cellIs" dxfId="52" priority="53" stopIfTrue="1" operator="equal">
      <formula>"N"</formula>
    </cfRule>
  </conditionalFormatting>
  <conditionalFormatting sqref="F237:F242">
    <cfRule type="cellIs" dxfId="51" priority="52" stopIfTrue="1" operator="equal">
      <formula>"N"</formula>
    </cfRule>
  </conditionalFormatting>
  <conditionalFormatting sqref="F244:F248">
    <cfRule type="cellIs" dxfId="50" priority="51" stopIfTrue="1" operator="equal">
      <formula>"N"</formula>
    </cfRule>
  </conditionalFormatting>
  <conditionalFormatting sqref="F251">
    <cfRule type="cellIs" dxfId="49" priority="50" stopIfTrue="1" operator="equal">
      <formula>"N"</formula>
    </cfRule>
  </conditionalFormatting>
  <conditionalFormatting sqref="F253">
    <cfRule type="cellIs" dxfId="48" priority="49" stopIfTrue="1" operator="equal">
      <formula>"N"</formula>
    </cfRule>
  </conditionalFormatting>
  <conditionalFormatting sqref="F255:F262">
    <cfRule type="cellIs" dxfId="47" priority="48" stopIfTrue="1" operator="equal">
      <formula>"N"</formula>
    </cfRule>
  </conditionalFormatting>
  <conditionalFormatting sqref="F264:F266">
    <cfRule type="cellIs" dxfId="46" priority="47" stopIfTrue="1" operator="equal">
      <formula>"N"</formula>
    </cfRule>
  </conditionalFormatting>
  <conditionalFormatting sqref="B264:E264 G264">
    <cfRule type="cellIs" dxfId="45" priority="46" stopIfTrue="1" operator="equal">
      <formula>"N"</formula>
    </cfRule>
  </conditionalFormatting>
  <conditionalFormatting sqref="F274:F275 F278">
    <cfRule type="cellIs" dxfId="44" priority="45" stopIfTrue="1" operator="equal">
      <formula>"N"</formula>
    </cfRule>
  </conditionalFormatting>
  <conditionalFormatting sqref="F277">
    <cfRule type="cellIs" dxfId="43" priority="44" stopIfTrue="1" operator="equal">
      <formula>"N"</formula>
    </cfRule>
  </conditionalFormatting>
  <conditionalFormatting sqref="F276">
    <cfRule type="cellIs" dxfId="42" priority="43" stopIfTrue="1" operator="equal">
      <formula>"N"</formula>
    </cfRule>
  </conditionalFormatting>
  <conditionalFormatting sqref="F283:F289 F280:F281">
    <cfRule type="cellIs" dxfId="41" priority="42" stopIfTrue="1" operator="equal">
      <formula>"N"</formula>
    </cfRule>
  </conditionalFormatting>
  <conditionalFormatting sqref="F282">
    <cfRule type="cellIs" dxfId="40" priority="41" stopIfTrue="1" operator="equal">
      <formula>"N"</formula>
    </cfRule>
  </conditionalFormatting>
  <conditionalFormatting sqref="F298">
    <cfRule type="cellIs" dxfId="39" priority="40" stopIfTrue="1" operator="equal">
      <formula>"N"</formula>
    </cfRule>
  </conditionalFormatting>
  <conditionalFormatting sqref="F299:F300">
    <cfRule type="cellIs" dxfId="38" priority="39" stopIfTrue="1" operator="equal">
      <formula>"N"</formula>
    </cfRule>
  </conditionalFormatting>
  <conditionalFormatting sqref="F310:F311 F313:F319">
    <cfRule type="cellIs" dxfId="37" priority="38" stopIfTrue="1" operator="equal">
      <formula>"N"</formula>
    </cfRule>
  </conditionalFormatting>
  <conditionalFormatting sqref="F312">
    <cfRule type="cellIs" dxfId="36" priority="37" stopIfTrue="1" operator="equal">
      <formula>"N"</formula>
    </cfRule>
  </conditionalFormatting>
  <conditionalFormatting sqref="F198">
    <cfRule type="cellIs" dxfId="35" priority="36" stopIfTrue="1" operator="equal">
      <formula>"N"</formula>
    </cfRule>
  </conditionalFormatting>
  <conditionalFormatting sqref="F79">
    <cfRule type="cellIs" dxfId="34" priority="35" stopIfTrue="1" operator="equal">
      <formula>"N"</formula>
    </cfRule>
  </conditionalFormatting>
  <conditionalFormatting sqref="F109">
    <cfRule type="cellIs" dxfId="33" priority="34" stopIfTrue="1" operator="equal">
      <formula>"N"</formula>
    </cfRule>
  </conditionalFormatting>
  <conditionalFormatting sqref="F53">
    <cfRule type="cellIs" dxfId="32" priority="33" stopIfTrue="1" operator="equal">
      <formula>"N"</formula>
    </cfRule>
  </conditionalFormatting>
  <conditionalFormatting sqref="F54">
    <cfRule type="cellIs" dxfId="31" priority="32" stopIfTrue="1" operator="equal">
      <formula>"N"</formula>
    </cfRule>
  </conditionalFormatting>
  <conditionalFormatting sqref="F290">
    <cfRule type="cellIs" dxfId="30" priority="31" stopIfTrue="1" operator="equal">
      <formula>"N"</formula>
    </cfRule>
  </conditionalFormatting>
  <conditionalFormatting sqref="F292">
    <cfRule type="cellIs" dxfId="29" priority="29" stopIfTrue="1" operator="equal">
      <formula>"N"</formula>
    </cfRule>
  </conditionalFormatting>
  <conditionalFormatting sqref="F293">
    <cfRule type="cellIs" dxfId="28" priority="30" stopIfTrue="1" operator="equal">
      <formula>"N"</formula>
    </cfRule>
  </conditionalFormatting>
  <conditionalFormatting sqref="F291">
    <cfRule type="cellIs" dxfId="27" priority="28" stopIfTrue="1" operator="equal">
      <formula>"N"</formula>
    </cfRule>
  </conditionalFormatting>
  <conditionalFormatting sqref="F294">
    <cfRule type="cellIs" dxfId="26" priority="27" stopIfTrue="1" operator="equal">
      <formula>"N"</formula>
    </cfRule>
  </conditionalFormatting>
  <conditionalFormatting sqref="F295">
    <cfRule type="cellIs" dxfId="25" priority="26" stopIfTrue="1" operator="equal">
      <formula>"N"</formula>
    </cfRule>
  </conditionalFormatting>
  <conditionalFormatting sqref="F303">
    <cfRule type="cellIs" dxfId="24" priority="25" stopIfTrue="1" operator="equal">
      <formula>"N"</formula>
    </cfRule>
  </conditionalFormatting>
  <conditionalFormatting sqref="F302">
    <cfRule type="cellIs" dxfId="23" priority="24" stopIfTrue="1" operator="equal">
      <formula>"N"</formula>
    </cfRule>
  </conditionalFormatting>
  <conditionalFormatting sqref="F320">
    <cfRule type="cellIs" dxfId="22" priority="23" stopIfTrue="1" operator="equal">
      <formula>"N"</formula>
    </cfRule>
  </conditionalFormatting>
  <conditionalFormatting sqref="F325">
    <cfRule type="cellIs" dxfId="21" priority="22" stopIfTrue="1" operator="equal">
      <formula>"N"</formula>
    </cfRule>
  </conditionalFormatting>
  <conditionalFormatting sqref="F324">
    <cfRule type="cellIs" dxfId="20" priority="21" stopIfTrue="1" operator="equal">
      <formula>"N"</formula>
    </cfRule>
  </conditionalFormatting>
  <conditionalFormatting sqref="F323">
    <cfRule type="cellIs" dxfId="19" priority="20" stopIfTrue="1" operator="equal">
      <formula>"N"</formula>
    </cfRule>
  </conditionalFormatting>
  <conditionalFormatting sqref="F321:F322">
    <cfRule type="cellIs" dxfId="18" priority="19" stopIfTrue="1" operator="equal">
      <formula>"N"</formula>
    </cfRule>
  </conditionalFormatting>
  <conditionalFormatting sqref="F326">
    <cfRule type="cellIs" dxfId="17" priority="18" stopIfTrue="1" operator="equal">
      <formula>"N"</formula>
    </cfRule>
  </conditionalFormatting>
  <conditionalFormatting sqref="G340:H340">
    <cfRule type="cellIs" dxfId="16" priority="16" stopIfTrue="1" operator="equal">
      <formula>"N"</formula>
    </cfRule>
  </conditionalFormatting>
  <conditionalFormatting sqref="F334 F331 F340 F329">
    <cfRule type="cellIs" dxfId="15" priority="17" stopIfTrue="1" operator="equal">
      <formula>"N"</formula>
    </cfRule>
  </conditionalFormatting>
  <conditionalFormatting sqref="F333">
    <cfRule type="cellIs" dxfId="14" priority="15" stopIfTrue="1" operator="equal">
      <formula>"N"</formula>
    </cfRule>
  </conditionalFormatting>
  <conditionalFormatting sqref="F330">
    <cfRule type="cellIs" dxfId="13" priority="14" stopIfTrue="1" operator="equal">
      <formula>"N"</formula>
    </cfRule>
  </conditionalFormatting>
  <conditionalFormatting sqref="F339">
    <cfRule type="cellIs" dxfId="12" priority="13" stopIfTrue="1" operator="equal">
      <formula>"N"</formula>
    </cfRule>
  </conditionalFormatting>
  <conditionalFormatting sqref="F328">
    <cfRule type="cellIs" dxfId="11" priority="12" stopIfTrue="1" operator="equal">
      <formula>"N"</formula>
    </cfRule>
  </conditionalFormatting>
  <conditionalFormatting sqref="F332">
    <cfRule type="cellIs" dxfId="10" priority="11" stopIfTrue="1" operator="equal">
      <formula>"N"</formula>
    </cfRule>
  </conditionalFormatting>
  <conditionalFormatting sqref="F335">
    <cfRule type="cellIs" dxfId="9" priority="10" stopIfTrue="1" operator="equal">
      <formula>"N"</formula>
    </cfRule>
  </conditionalFormatting>
  <conditionalFormatting sqref="F338">
    <cfRule type="cellIs" dxfId="8" priority="9" stopIfTrue="1" operator="equal">
      <formula>"N"</formula>
    </cfRule>
  </conditionalFormatting>
  <conditionalFormatting sqref="F337">
    <cfRule type="cellIs" dxfId="7" priority="8" stopIfTrue="1" operator="equal">
      <formula>"N"</formula>
    </cfRule>
  </conditionalFormatting>
  <conditionalFormatting sqref="F199">
    <cfRule type="cellIs" dxfId="6" priority="7" stopIfTrue="1" operator="equal">
      <formula>"N"</formula>
    </cfRule>
  </conditionalFormatting>
  <conditionalFormatting sqref="F200">
    <cfRule type="cellIs" dxfId="5" priority="6" stopIfTrue="1" operator="equal">
      <formula>"N"</formula>
    </cfRule>
  </conditionalFormatting>
  <conditionalFormatting sqref="F30">
    <cfRule type="cellIs" dxfId="4" priority="5" stopIfTrue="1" operator="equal">
      <formula>"N"</formula>
    </cfRule>
  </conditionalFormatting>
  <conditionalFormatting sqref="F39">
    <cfRule type="cellIs" dxfId="3" priority="4" stopIfTrue="1" operator="equal">
      <formula>"N"</formula>
    </cfRule>
  </conditionalFormatting>
  <conditionalFormatting sqref="G342:H342">
    <cfRule type="cellIs" dxfId="2" priority="2" stopIfTrue="1" operator="equal">
      <formula>"N"</formula>
    </cfRule>
  </conditionalFormatting>
  <conditionalFormatting sqref="F342">
    <cfRule type="cellIs" dxfId="1" priority="3" stopIfTrue="1" operator="equal">
      <formula>"N"</formula>
    </cfRule>
  </conditionalFormatting>
  <conditionalFormatting sqref="F37">
    <cfRule type="cellIs" dxfId="0" priority="1" stopIfTrue="1" operator="equal">
      <formula>"N"</formula>
    </cfRule>
  </conditionalFormatting>
  <pageMargins left="0.59055118110236227" right="0.59055118110236227" top="0.59055118110236227" bottom="0.59055118110236227" header="0.51181102362204722" footer="0.51181102362204722"/>
  <pageSetup paperSize="9" fitToHeight="42" orientation="portrait" r:id="rId1"/>
  <headerFooter alignWithMargins="0"/>
  <rowBreaks count="1" manualBreakCount="1">
    <brk id="9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showGridLines="0" workbookViewId="0">
      <selection activeCell="B3" sqref="B3:C3"/>
    </sheetView>
  </sheetViews>
  <sheetFormatPr defaultColWidth="9.109375" defaultRowHeight="13.2" x14ac:dyDescent="0.25"/>
  <cols>
    <col min="1" max="1" width="6.6640625" style="1295" customWidth="1"/>
    <col min="2" max="2" width="83.6640625" style="1296" customWidth="1"/>
    <col min="3" max="3" width="9.109375" style="1297"/>
    <col min="4" max="16384" width="9.109375" style="1293"/>
  </cols>
  <sheetData>
    <row r="1" spans="1:10" s="962" customFormat="1" ht="72" customHeight="1" x14ac:dyDescent="0.25">
      <c r="A1" s="1343" t="s">
        <v>2730</v>
      </c>
      <c r="B1" s="1343"/>
      <c r="C1" s="1181"/>
      <c r="D1" s="1181"/>
      <c r="E1" s="1181"/>
      <c r="F1" s="1181"/>
      <c r="G1" s="1181"/>
      <c r="H1" s="1181"/>
      <c r="I1" s="1181"/>
      <c r="J1" s="1181"/>
    </row>
    <row r="2" spans="1:10" s="962" customFormat="1" x14ac:dyDescent="0.25">
      <c r="C2" s="1271"/>
      <c r="D2" s="1271"/>
      <c r="E2" s="1271"/>
      <c r="F2" s="1271"/>
      <c r="G2" s="1271"/>
      <c r="H2" s="1271"/>
      <c r="I2" s="1271"/>
      <c r="J2" s="1271"/>
    </row>
    <row r="3" spans="1:10" s="981" customFormat="1" x14ac:dyDescent="0.25">
      <c r="A3" s="1272" t="s">
        <v>1082</v>
      </c>
      <c r="B3" s="1273" t="s">
        <v>2731</v>
      </c>
      <c r="C3" s="1256"/>
    </row>
    <row r="4" spans="1:10" s="981" customFormat="1" x14ac:dyDescent="0.25">
      <c r="A4" s="1274"/>
      <c r="B4" s="1275" t="s">
        <v>2277</v>
      </c>
      <c r="C4" s="1276"/>
    </row>
    <row r="5" spans="1:10" s="1254" customFormat="1" ht="10.199999999999999" x14ac:dyDescent="0.25">
      <c r="A5" s="1277"/>
      <c r="B5" s="1278"/>
      <c r="C5" s="1276"/>
      <c r="D5" s="1279"/>
      <c r="E5" s="1279"/>
      <c r="F5" s="1279"/>
    </row>
    <row r="6" spans="1:10" s="981" customFormat="1" ht="26.4" x14ac:dyDescent="0.25">
      <c r="A6" s="1280" t="s">
        <v>1102</v>
      </c>
      <c r="B6" s="1034" t="s">
        <v>2286</v>
      </c>
      <c r="C6" s="1256"/>
    </row>
    <row r="7" spans="1:10" s="1279" customFormat="1" ht="10.199999999999999" x14ac:dyDescent="0.25">
      <c r="A7" s="1281"/>
      <c r="B7" s="1282"/>
      <c r="C7" s="1283"/>
    </row>
    <row r="8" spans="1:10" s="981" customFormat="1" x14ac:dyDescent="0.25">
      <c r="A8" s="1280" t="s">
        <v>1123</v>
      </c>
      <c r="B8" s="1284" t="s">
        <v>2732</v>
      </c>
      <c r="C8" s="1256"/>
    </row>
    <row r="9" spans="1:10" s="981" customFormat="1" x14ac:dyDescent="0.25">
      <c r="A9" s="1274"/>
      <c r="B9" s="1275" t="s">
        <v>2277</v>
      </c>
      <c r="C9" s="1276"/>
    </row>
    <row r="10" spans="1:10" s="1254" customFormat="1" ht="10.199999999999999" x14ac:dyDescent="0.25">
      <c r="A10" s="1277"/>
      <c r="B10" s="1278"/>
      <c r="C10" s="1276"/>
      <c r="D10" s="1279"/>
      <c r="E10" s="1279"/>
      <c r="F10" s="1279"/>
    </row>
    <row r="11" spans="1:10" s="981" customFormat="1" x14ac:dyDescent="0.25">
      <c r="A11" s="1280" t="s">
        <v>1137</v>
      </c>
      <c r="B11" s="1285" t="s">
        <v>2733</v>
      </c>
      <c r="C11" s="1276"/>
    </row>
    <row r="12" spans="1:10" s="981" customFormat="1" x14ac:dyDescent="0.25">
      <c r="A12" s="1286"/>
      <c r="B12" s="1287" t="s">
        <v>2734</v>
      </c>
      <c r="C12" s="1276"/>
    </row>
    <row r="13" spans="1:10" s="1279" customFormat="1" ht="10.199999999999999" x14ac:dyDescent="0.25">
      <c r="A13" s="1288"/>
      <c r="B13" s="1023"/>
      <c r="C13" s="1024"/>
    </row>
    <row r="14" spans="1:10" s="981" customFormat="1" x14ac:dyDescent="0.25">
      <c r="A14" s="1280" t="s">
        <v>1161</v>
      </c>
      <c r="B14" s="1284" t="s">
        <v>2735</v>
      </c>
      <c r="C14" s="1256"/>
    </row>
    <row r="15" spans="1:10" s="981" customFormat="1" x14ac:dyDescent="0.25">
      <c r="A15" s="1286"/>
      <c r="B15" s="1285" t="s">
        <v>2266</v>
      </c>
      <c r="C15" s="1276"/>
    </row>
    <row r="16" spans="1:10" s="981" customFormat="1" x14ac:dyDescent="0.25">
      <c r="A16" s="1286"/>
      <c r="B16" s="1285" t="s">
        <v>2267</v>
      </c>
      <c r="C16" s="1276"/>
    </row>
    <row r="17" spans="1:6" s="981" customFormat="1" x14ac:dyDescent="0.25">
      <c r="A17" s="1286"/>
      <c r="B17" s="1285" t="s">
        <v>2268</v>
      </c>
      <c r="C17" s="1276"/>
    </row>
    <row r="18" spans="1:6" s="981" customFormat="1" x14ac:dyDescent="0.25">
      <c r="A18" s="1286"/>
      <c r="B18" s="1285" t="s">
        <v>2269</v>
      </c>
      <c r="C18" s="1276"/>
    </row>
    <row r="19" spans="1:6" s="981" customFormat="1" x14ac:dyDescent="0.25">
      <c r="A19" s="1274"/>
      <c r="B19" s="1285" t="s">
        <v>2270</v>
      </c>
      <c r="C19" s="1276"/>
    </row>
    <row r="20" spans="1:6" s="981" customFormat="1" x14ac:dyDescent="0.25">
      <c r="A20" s="1274"/>
      <c r="B20" s="1285" t="s">
        <v>2271</v>
      </c>
      <c r="C20" s="1276"/>
    </row>
    <row r="21" spans="1:6" s="981" customFormat="1" x14ac:dyDescent="0.25">
      <c r="A21" s="1274"/>
      <c r="B21" s="1285" t="s">
        <v>2272</v>
      </c>
      <c r="C21" s="1276"/>
    </row>
    <row r="22" spans="1:6" s="981" customFormat="1" x14ac:dyDescent="0.25">
      <c r="A22" s="1274"/>
      <c r="B22" s="1285" t="s">
        <v>2273</v>
      </c>
      <c r="C22" s="1256"/>
    </row>
    <row r="23" spans="1:6" s="981" customFormat="1" x14ac:dyDescent="0.25">
      <c r="A23" s="1274"/>
      <c r="B23" s="1285" t="s">
        <v>2274</v>
      </c>
      <c r="C23" s="1276"/>
    </row>
    <row r="24" spans="1:6" s="981" customFormat="1" x14ac:dyDescent="0.25">
      <c r="A24" s="1274"/>
      <c r="B24" s="1285" t="s">
        <v>2275</v>
      </c>
      <c r="C24" s="1276"/>
    </row>
    <row r="25" spans="1:6" s="1254" customFormat="1" ht="10.199999999999999" x14ac:dyDescent="0.25">
      <c r="A25" s="1289"/>
      <c r="B25" s="1290"/>
      <c r="C25" s="1276"/>
      <c r="D25" s="1279"/>
      <c r="E25" s="1279"/>
      <c r="F25" s="1279"/>
    </row>
    <row r="26" spans="1:6" s="1294" customFormat="1" x14ac:dyDescent="0.25">
      <c r="A26" s="1291"/>
      <c r="B26" s="1291"/>
      <c r="C26" s="1292"/>
      <c r="D26" s="1293"/>
      <c r="E26" s="1293"/>
      <c r="F26" s="1293"/>
    </row>
    <row r="27" spans="1:6" s="1294" customFormat="1" x14ac:dyDescent="0.25">
      <c r="A27" s="1291"/>
      <c r="B27" s="1291"/>
      <c r="C27" s="1292"/>
      <c r="D27" s="1293"/>
      <c r="E27" s="1293"/>
      <c r="F27" s="1293"/>
    </row>
  </sheetData>
  <mergeCells count="1">
    <mergeCell ref="A1:B1"/>
  </mergeCells>
  <pageMargins left="0.59055118110236227" right="0.59055118110236227" top="0.59055118110236227" bottom="0.59055118110236227" header="0.51181102362204722" footer="0.51181102362204722"/>
  <pageSetup paperSize="9" fitToHeight="4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67"/>
  <sheetViews>
    <sheetView showGridLines="0" showRowColHeaders="0" showZeros="0" zoomScaleNormal="100" workbookViewId="0"/>
  </sheetViews>
  <sheetFormatPr defaultColWidth="9.109375" defaultRowHeight="10.199999999999999" x14ac:dyDescent="0.2"/>
  <cols>
    <col min="1" max="1" width="1.6640625" style="353" customWidth="1"/>
    <col min="2" max="2" width="40.6640625" style="203" customWidth="1"/>
    <col min="3" max="11" width="12.6640625" style="203" customWidth="1"/>
    <col min="12" max="16384" width="9.109375" style="203"/>
  </cols>
  <sheetData>
    <row r="1" spans="1:11" s="353" customFormat="1" ht="4.2" x14ac:dyDescent="0.15"/>
    <row r="2" spans="1:11" s="173" customFormat="1" ht="17.399999999999999" x14ac:dyDescent="0.3">
      <c r="A2" s="354"/>
      <c r="B2" s="306" t="s">
        <v>3</v>
      </c>
      <c r="C2" s="306"/>
    </row>
    <row r="3" spans="1:11" s="174" customFormat="1" ht="10.8" thickBot="1" x14ac:dyDescent="0.25">
      <c r="B3" s="174" t="str">
        <f>Intro!A20</f>
        <v>Versie 3/4/2018</v>
      </c>
    </row>
    <row r="4" spans="1:11" s="361" customFormat="1" ht="15" customHeight="1" x14ac:dyDescent="0.25">
      <c r="B4" s="1298" t="s">
        <v>4</v>
      </c>
      <c r="C4" s="678"/>
      <c r="D4" s="679" t="s">
        <v>5</v>
      </c>
      <c r="E4" s="680"/>
      <c r="F4" s="678"/>
      <c r="G4" s="679" t="s">
        <v>6</v>
      </c>
      <c r="H4" s="680"/>
      <c r="I4" s="678"/>
      <c r="J4" s="679" t="s">
        <v>7</v>
      </c>
      <c r="K4" s="680"/>
    </row>
    <row r="5" spans="1:11" s="175" customFormat="1" ht="15" customHeight="1" x14ac:dyDescent="0.25">
      <c r="A5" s="355"/>
      <c r="B5" s="1299"/>
      <c r="C5" s="176" t="s">
        <v>8</v>
      </c>
      <c r="D5" s="177" t="s">
        <v>9</v>
      </c>
      <c r="E5" s="178" t="s">
        <v>10</v>
      </c>
      <c r="F5" s="176" t="s">
        <v>8</v>
      </c>
      <c r="G5" s="177" t="s">
        <v>9</v>
      </c>
      <c r="H5" s="178" t="s">
        <v>10</v>
      </c>
      <c r="I5" s="176" t="s">
        <v>8</v>
      </c>
      <c r="J5" s="177" t="s">
        <v>9</v>
      </c>
      <c r="K5" s="178" t="s">
        <v>10</v>
      </c>
    </row>
    <row r="6" spans="1:11" s="166" customFormat="1" ht="15" customHeight="1" x14ac:dyDescent="0.25">
      <c r="A6" s="356"/>
      <c r="B6" s="208" t="s">
        <v>11</v>
      </c>
      <c r="C6" s="187">
        <f>SUM(C7:C9)</f>
        <v>0</v>
      </c>
      <c r="D6" s="188">
        <f>SUM(D7:D9)</f>
        <v>0</v>
      </c>
      <c r="E6" s="189">
        <f t="shared" ref="E6:E33" si="0">D6-C6</f>
        <v>0</v>
      </c>
      <c r="F6" s="187">
        <f>SUM(F7:F9)</f>
        <v>0</v>
      </c>
      <c r="G6" s="188">
        <f>SUM(G7:G9)</f>
        <v>0</v>
      </c>
      <c r="H6" s="189">
        <f t="shared" ref="H6:H33" si="1">G6-F6</f>
        <v>0</v>
      </c>
      <c r="I6" s="187">
        <f>SUM(I7:I9)</f>
        <v>0</v>
      </c>
      <c r="J6" s="188">
        <f>SUM(J7:J9)</f>
        <v>0</v>
      </c>
      <c r="K6" s="189">
        <f t="shared" ref="K6:K33" si="2">J6-I6</f>
        <v>0</v>
      </c>
    </row>
    <row r="7" spans="1:11" s="157" customFormat="1" ht="13.2" x14ac:dyDescent="0.25">
      <c r="A7" s="357"/>
      <c r="B7" s="190" t="s">
        <v>13</v>
      </c>
      <c r="C7" s="191"/>
      <c r="D7" s="192"/>
      <c r="E7" s="193">
        <f t="shared" si="0"/>
        <v>0</v>
      </c>
      <c r="F7" s="191"/>
      <c r="G7" s="192"/>
      <c r="H7" s="193">
        <f t="shared" si="1"/>
        <v>0</v>
      </c>
      <c r="I7" s="191"/>
      <c r="J7" s="192"/>
      <c r="K7" s="193">
        <f t="shared" si="2"/>
        <v>0</v>
      </c>
    </row>
    <row r="8" spans="1:11" s="157" customFormat="1" ht="13.2" x14ac:dyDescent="0.25">
      <c r="A8" s="357"/>
      <c r="B8" s="190" t="s">
        <v>14</v>
      </c>
      <c r="C8" s="191"/>
      <c r="D8" s="192"/>
      <c r="E8" s="193">
        <f t="shared" si="0"/>
        <v>0</v>
      </c>
      <c r="F8" s="191"/>
      <c r="G8" s="192"/>
      <c r="H8" s="193">
        <f t="shared" si="1"/>
        <v>0</v>
      </c>
      <c r="I8" s="191"/>
      <c r="J8" s="192"/>
      <c r="K8" s="193">
        <f t="shared" si="2"/>
        <v>0</v>
      </c>
    </row>
    <row r="9" spans="1:11" s="157" customFormat="1" ht="13.2" x14ac:dyDescent="0.25">
      <c r="A9" s="357"/>
      <c r="B9" s="190" t="s">
        <v>15</v>
      </c>
      <c r="C9" s="191"/>
      <c r="D9" s="192"/>
      <c r="E9" s="193">
        <f t="shared" si="0"/>
        <v>0</v>
      </c>
      <c r="F9" s="191"/>
      <c r="G9" s="192"/>
      <c r="H9" s="193">
        <f t="shared" si="1"/>
        <v>0</v>
      </c>
      <c r="I9" s="191"/>
      <c r="J9" s="192"/>
      <c r="K9" s="193">
        <f t="shared" si="2"/>
        <v>0</v>
      </c>
    </row>
    <row r="10" spans="1:11" s="166" customFormat="1" ht="15" customHeight="1" x14ac:dyDescent="0.25">
      <c r="A10" s="356"/>
      <c r="B10" s="209" t="s">
        <v>18</v>
      </c>
      <c r="C10" s="187">
        <f>SUM(C11:C13)</f>
        <v>0</v>
      </c>
      <c r="D10" s="188">
        <f>SUM(D11:D13)</f>
        <v>0</v>
      </c>
      <c r="E10" s="189">
        <f t="shared" si="0"/>
        <v>0</v>
      </c>
      <c r="F10" s="187">
        <f>SUM(F11:F13)</f>
        <v>0</v>
      </c>
      <c r="G10" s="188">
        <f>SUM(G11:G13)</f>
        <v>0</v>
      </c>
      <c r="H10" s="189">
        <f t="shared" si="1"/>
        <v>0</v>
      </c>
      <c r="I10" s="187">
        <f>SUM(I11:I13)</f>
        <v>0</v>
      </c>
      <c r="J10" s="188">
        <f>SUM(J11:J13)</f>
        <v>0</v>
      </c>
      <c r="K10" s="189">
        <f t="shared" si="2"/>
        <v>0</v>
      </c>
    </row>
    <row r="11" spans="1:11" s="157" customFormat="1" ht="13.2" x14ac:dyDescent="0.25">
      <c r="A11" s="357"/>
      <c r="B11" s="190" t="s">
        <v>13</v>
      </c>
      <c r="C11" s="191"/>
      <c r="D11" s="192"/>
      <c r="E11" s="193">
        <f t="shared" si="0"/>
        <v>0</v>
      </c>
      <c r="F11" s="191"/>
      <c r="G11" s="192"/>
      <c r="H11" s="193">
        <f t="shared" si="1"/>
        <v>0</v>
      </c>
      <c r="I11" s="191"/>
      <c r="J11" s="192"/>
      <c r="K11" s="193">
        <f t="shared" si="2"/>
        <v>0</v>
      </c>
    </row>
    <row r="12" spans="1:11" s="157" customFormat="1" ht="13.2" x14ac:dyDescent="0.25">
      <c r="A12" s="357"/>
      <c r="B12" s="190" t="s">
        <v>14</v>
      </c>
      <c r="C12" s="191"/>
      <c r="D12" s="192"/>
      <c r="E12" s="193">
        <f t="shared" si="0"/>
        <v>0</v>
      </c>
      <c r="F12" s="191"/>
      <c r="G12" s="192"/>
      <c r="H12" s="193">
        <f t="shared" si="1"/>
        <v>0</v>
      </c>
      <c r="I12" s="191"/>
      <c r="J12" s="192"/>
      <c r="K12" s="193">
        <f t="shared" si="2"/>
        <v>0</v>
      </c>
    </row>
    <row r="13" spans="1:11" s="157" customFormat="1" ht="13.2" x14ac:dyDescent="0.25">
      <c r="A13" s="357"/>
      <c r="B13" s="190" t="s">
        <v>15</v>
      </c>
      <c r="C13" s="191"/>
      <c r="D13" s="192"/>
      <c r="E13" s="193">
        <f t="shared" si="0"/>
        <v>0</v>
      </c>
      <c r="F13" s="191"/>
      <c r="G13" s="192"/>
      <c r="H13" s="193">
        <f t="shared" si="1"/>
        <v>0</v>
      </c>
      <c r="I13" s="191"/>
      <c r="J13" s="192"/>
      <c r="K13" s="193">
        <f t="shared" si="2"/>
        <v>0</v>
      </c>
    </row>
    <row r="14" spans="1:11" s="166" customFormat="1" ht="15" customHeight="1" collapsed="1" x14ac:dyDescent="0.25">
      <c r="A14" s="356"/>
      <c r="B14" s="208" t="s">
        <v>19</v>
      </c>
      <c r="C14" s="187">
        <f>SUM(C15:C17)</f>
        <v>0</v>
      </c>
      <c r="D14" s="188">
        <f>SUM(D15:D17)</f>
        <v>0</v>
      </c>
      <c r="E14" s="189">
        <f t="shared" si="0"/>
        <v>0</v>
      </c>
      <c r="F14" s="187">
        <f>SUM(F15:F17)</f>
        <v>0</v>
      </c>
      <c r="G14" s="188">
        <f>SUM(G15:G17)</f>
        <v>0</v>
      </c>
      <c r="H14" s="189">
        <f t="shared" si="1"/>
        <v>0</v>
      </c>
      <c r="I14" s="187">
        <f>SUM(I15:I17)</f>
        <v>0</v>
      </c>
      <c r="J14" s="188">
        <f>SUM(J15:J17)</f>
        <v>0</v>
      </c>
      <c r="K14" s="189">
        <f t="shared" si="2"/>
        <v>0</v>
      </c>
    </row>
    <row r="15" spans="1:11" s="157" customFormat="1" ht="13.2" x14ac:dyDescent="0.25">
      <c r="A15" s="357"/>
      <c r="B15" s="190" t="s">
        <v>13</v>
      </c>
      <c r="C15" s="191"/>
      <c r="D15" s="192"/>
      <c r="E15" s="193">
        <f t="shared" si="0"/>
        <v>0</v>
      </c>
      <c r="F15" s="191"/>
      <c r="G15" s="192"/>
      <c r="H15" s="193">
        <f t="shared" si="1"/>
        <v>0</v>
      </c>
      <c r="I15" s="191"/>
      <c r="J15" s="192"/>
      <c r="K15" s="193">
        <f t="shared" si="2"/>
        <v>0</v>
      </c>
    </row>
    <row r="16" spans="1:11" s="157" customFormat="1" ht="13.2" x14ac:dyDescent="0.25">
      <c r="A16" s="357"/>
      <c r="B16" s="190" t="s">
        <v>14</v>
      </c>
      <c r="C16" s="191"/>
      <c r="D16" s="192"/>
      <c r="E16" s="193">
        <f t="shared" si="0"/>
        <v>0</v>
      </c>
      <c r="F16" s="191"/>
      <c r="G16" s="192"/>
      <c r="H16" s="193">
        <f t="shared" si="1"/>
        <v>0</v>
      </c>
      <c r="I16" s="191"/>
      <c r="J16" s="192"/>
      <c r="K16" s="193">
        <f t="shared" si="2"/>
        <v>0</v>
      </c>
    </row>
    <row r="17" spans="1:11" s="157" customFormat="1" ht="13.2" x14ac:dyDescent="0.25">
      <c r="A17" s="357"/>
      <c r="B17" s="190" t="s">
        <v>15</v>
      </c>
      <c r="C17" s="191"/>
      <c r="D17" s="192"/>
      <c r="E17" s="193">
        <f t="shared" si="0"/>
        <v>0</v>
      </c>
      <c r="F17" s="191"/>
      <c r="G17" s="192"/>
      <c r="H17" s="193">
        <f t="shared" si="1"/>
        <v>0</v>
      </c>
      <c r="I17" s="191"/>
      <c r="J17" s="192"/>
      <c r="K17" s="193">
        <f t="shared" si="2"/>
        <v>0</v>
      </c>
    </row>
    <row r="18" spans="1:11" s="166" customFormat="1" ht="15" customHeight="1" x14ac:dyDescent="0.25">
      <c r="A18" s="356"/>
      <c r="B18" s="186" t="s">
        <v>20</v>
      </c>
      <c r="C18" s="187">
        <f>SUM(C19:C21)</f>
        <v>0</v>
      </c>
      <c r="D18" s="188">
        <f>SUM(D19:D21)</f>
        <v>0</v>
      </c>
      <c r="E18" s="189">
        <f t="shared" si="0"/>
        <v>0</v>
      </c>
      <c r="F18" s="187">
        <f>SUM(F19:F21)</f>
        <v>0</v>
      </c>
      <c r="G18" s="188">
        <f>SUM(G19:G21)</f>
        <v>0</v>
      </c>
      <c r="H18" s="189">
        <f t="shared" si="1"/>
        <v>0</v>
      </c>
      <c r="I18" s="187">
        <f>SUM(I19:I21)</f>
        <v>0</v>
      </c>
      <c r="J18" s="188">
        <f>SUM(J19:J21)</f>
        <v>0</v>
      </c>
      <c r="K18" s="189">
        <f t="shared" si="2"/>
        <v>0</v>
      </c>
    </row>
    <row r="19" spans="1:11" s="157" customFormat="1" ht="13.2" x14ac:dyDescent="0.25">
      <c r="A19" s="357"/>
      <c r="B19" s="190" t="s">
        <v>13</v>
      </c>
      <c r="C19" s="191"/>
      <c r="D19" s="192"/>
      <c r="E19" s="193">
        <f t="shared" si="0"/>
        <v>0</v>
      </c>
      <c r="F19" s="191"/>
      <c r="G19" s="192"/>
      <c r="H19" s="193">
        <f t="shared" si="1"/>
        <v>0</v>
      </c>
      <c r="I19" s="191"/>
      <c r="J19" s="192"/>
      <c r="K19" s="193">
        <f t="shared" si="2"/>
        <v>0</v>
      </c>
    </row>
    <row r="20" spans="1:11" s="157" customFormat="1" ht="13.2" x14ac:dyDescent="0.25">
      <c r="A20" s="357"/>
      <c r="B20" s="190" t="s">
        <v>14</v>
      </c>
      <c r="C20" s="191"/>
      <c r="D20" s="192"/>
      <c r="E20" s="193">
        <f t="shared" si="0"/>
        <v>0</v>
      </c>
      <c r="F20" s="191"/>
      <c r="G20" s="192"/>
      <c r="H20" s="193">
        <f t="shared" si="1"/>
        <v>0</v>
      </c>
      <c r="I20" s="191"/>
      <c r="J20" s="192"/>
      <c r="K20" s="193">
        <f t="shared" si="2"/>
        <v>0</v>
      </c>
    </row>
    <row r="21" spans="1:11" s="157" customFormat="1" ht="13.2" x14ac:dyDescent="0.25">
      <c r="A21" s="357"/>
      <c r="B21" s="190" t="s">
        <v>15</v>
      </c>
      <c r="C21" s="191"/>
      <c r="D21" s="192"/>
      <c r="E21" s="193">
        <f t="shared" si="0"/>
        <v>0</v>
      </c>
      <c r="F21" s="191"/>
      <c r="G21" s="192"/>
      <c r="H21" s="193">
        <f t="shared" si="1"/>
        <v>0</v>
      </c>
      <c r="I21" s="191"/>
      <c r="J21" s="192"/>
      <c r="K21" s="193">
        <f t="shared" si="2"/>
        <v>0</v>
      </c>
    </row>
    <row r="22" spans="1:11" s="166" customFormat="1" ht="18" customHeight="1" x14ac:dyDescent="0.25">
      <c r="A22" s="356"/>
      <c r="B22" s="209" t="s">
        <v>21</v>
      </c>
      <c r="C22" s="187">
        <f>SUM(C23:C25)</f>
        <v>0</v>
      </c>
      <c r="D22" s="188">
        <f>SUM(D23:D25)</f>
        <v>0</v>
      </c>
      <c r="E22" s="189">
        <f t="shared" si="0"/>
        <v>0</v>
      </c>
      <c r="F22" s="187">
        <f>SUM(F23:F25)</f>
        <v>0</v>
      </c>
      <c r="G22" s="188">
        <f>SUM(G23:G25)</f>
        <v>0</v>
      </c>
      <c r="H22" s="189">
        <f t="shared" si="1"/>
        <v>0</v>
      </c>
      <c r="I22" s="187">
        <f>SUM(I23:I25)</f>
        <v>0</v>
      </c>
      <c r="J22" s="188">
        <f>SUM(J23:J25)</f>
        <v>0</v>
      </c>
      <c r="K22" s="189">
        <f t="shared" si="2"/>
        <v>0</v>
      </c>
    </row>
    <row r="23" spans="1:11" s="159" customFormat="1" ht="15" customHeight="1" x14ac:dyDescent="0.25">
      <c r="A23" s="358"/>
      <c r="B23" s="183" t="s">
        <v>13</v>
      </c>
      <c r="C23" s="198"/>
      <c r="D23" s="199"/>
      <c r="E23" s="85">
        <f t="shared" si="0"/>
        <v>0</v>
      </c>
      <c r="F23" s="198"/>
      <c r="G23" s="199"/>
      <c r="H23" s="85">
        <f t="shared" si="1"/>
        <v>0</v>
      </c>
      <c r="I23" s="198"/>
      <c r="J23" s="199"/>
      <c r="K23" s="85">
        <f t="shared" si="2"/>
        <v>0</v>
      </c>
    </row>
    <row r="24" spans="1:11" s="159" customFormat="1" ht="15" customHeight="1" x14ac:dyDescent="0.25">
      <c r="A24" s="358"/>
      <c r="B24" s="183" t="s">
        <v>14</v>
      </c>
      <c r="C24" s="198"/>
      <c r="D24" s="199"/>
      <c r="E24" s="85">
        <f t="shared" si="0"/>
        <v>0</v>
      </c>
      <c r="F24" s="198"/>
      <c r="G24" s="199"/>
      <c r="H24" s="85">
        <f t="shared" si="1"/>
        <v>0</v>
      </c>
      <c r="I24" s="198"/>
      <c r="J24" s="199"/>
      <c r="K24" s="85">
        <f t="shared" si="2"/>
        <v>0</v>
      </c>
    </row>
    <row r="25" spans="1:11" s="159" customFormat="1" ht="15" customHeight="1" x14ac:dyDescent="0.25">
      <c r="A25" s="358"/>
      <c r="B25" s="183" t="s">
        <v>15</v>
      </c>
      <c r="C25" s="198"/>
      <c r="D25" s="199"/>
      <c r="E25" s="85">
        <f t="shared" si="0"/>
        <v>0</v>
      </c>
      <c r="F25" s="198"/>
      <c r="G25" s="199"/>
      <c r="H25" s="85">
        <f t="shared" si="1"/>
        <v>0</v>
      </c>
      <c r="I25" s="198"/>
      <c r="J25" s="199"/>
      <c r="K25" s="85">
        <f t="shared" si="2"/>
        <v>0</v>
      </c>
    </row>
    <row r="26" spans="1:11" s="166" customFormat="1" ht="18" customHeight="1" x14ac:dyDescent="0.25">
      <c r="A26" s="356"/>
      <c r="B26" s="209" t="s">
        <v>22</v>
      </c>
      <c r="C26" s="187">
        <f>SUM(C27:C29)</f>
        <v>0</v>
      </c>
      <c r="D26" s="188">
        <f>SUM(D27:D29)</f>
        <v>0</v>
      </c>
      <c r="E26" s="189">
        <f t="shared" si="0"/>
        <v>0</v>
      </c>
      <c r="F26" s="187">
        <f>SUM(F27:F29)</f>
        <v>0</v>
      </c>
      <c r="G26" s="188">
        <f>SUM(G27:G29)</f>
        <v>0</v>
      </c>
      <c r="H26" s="189">
        <f t="shared" si="1"/>
        <v>0</v>
      </c>
      <c r="I26" s="187">
        <f>SUM(I27:I29)</f>
        <v>0</v>
      </c>
      <c r="J26" s="188">
        <f>SUM(J27:J29)</f>
        <v>0</v>
      </c>
      <c r="K26" s="189">
        <f t="shared" si="2"/>
        <v>0</v>
      </c>
    </row>
    <row r="27" spans="1:11" s="159" customFormat="1" ht="15" customHeight="1" x14ac:dyDescent="0.25">
      <c r="A27" s="358"/>
      <c r="B27" s="183" t="s">
        <v>13</v>
      </c>
      <c r="C27" s="198"/>
      <c r="D27" s="199"/>
      <c r="E27" s="85">
        <f t="shared" si="0"/>
        <v>0</v>
      </c>
      <c r="F27" s="198"/>
      <c r="G27" s="199"/>
      <c r="H27" s="85">
        <f t="shared" si="1"/>
        <v>0</v>
      </c>
      <c r="I27" s="198"/>
      <c r="J27" s="199"/>
      <c r="K27" s="85">
        <f t="shared" si="2"/>
        <v>0</v>
      </c>
    </row>
    <row r="28" spans="1:11" s="159" customFormat="1" ht="15" customHeight="1" x14ac:dyDescent="0.25">
      <c r="A28" s="358"/>
      <c r="B28" s="183" t="s">
        <v>14</v>
      </c>
      <c r="C28" s="198"/>
      <c r="D28" s="199"/>
      <c r="E28" s="85">
        <f t="shared" si="0"/>
        <v>0</v>
      </c>
      <c r="F28" s="198"/>
      <c r="G28" s="199"/>
      <c r="H28" s="85">
        <f t="shared" si="1"/>
        <v>0</v>
      </c>
      <c r="I28" s="198"/>
      <c r="J28" s="199"/>
      <c r="K28" s="85">
        <f t="shared" si="2"/>
        <v>0</v>
      </c>
    </row>
    <row r="29" spans="1:11" s="159" customFormat="1" ht="15" customHeight="1" thickBot="1" x14ac:dyDescent="0.3">
      <c r="A29" s="358"/>
      <c r="B29" s="183" t="s">
        <v>15</v>
      </c>
      <c r="C29" s="198"/>
      <c r="D29" s="199"/>
      <c r="E29" s="85">
        <f t="shared" si="0"/>
        <v>0</v>
      </c>
      <c r="F29" s="198"/>
      <c r="G29" s="199"/>
      <c r="H29" s="85">
        <f t="shared" si="1"/>
        <v>0</v>
      </c>
      <c r="I29" s="198"/>
      <c r="J29" s="199"/>
      <c r="K29" s="85">
        <f t="shared" si="2"/>
        <v>0</v>
      </c>
    </row>
    <row r="30" spans="1:11" s="182" customFormat="1" ht="15" customHeight="1" x14ac:dyDescent="0.25">
      <c r="A30" s="359"/>
      <c r="B30" s="387" t="s">
        <v>23</v>
      </c>
      <c r="C30" s="179">
        <f>SUM(C31:C33)</f>
        <v>0</v>
      </c>
      <c r="D30" s="180">
        <f>SUM(D31:D33)</f>
        <v>0</v>
      </c>
      <c r="E30" s="181">
        <f t="shared" si="0"/>
        <v>0</v>
      </c>
      <c r="F30" s="179">
        <f>SUM(F31:F33)</f>
        <v>0</v>
      </c>
      <c r="G30" s="180">
        <f>SUM(G31:G33)</f>
        <v>0</v>
      </c>
      <c r="H30" s="181">
        <f t="shared" si="1"/>
        <v>0</v>
      </c>
      <c r="I30" s="179">
        <f>SUM(I31:I33)</f>
        <v>0</v>
      </c>
      <c r="J30" s="180">
        <f>SUM(J31:J33)</f>
        <v>0</v>
      </c>
      <c r="K30" s="181">
        <f t="shared" si="2"/>
        <v>0</v>
      </c>
    </row>
    <row r="31" spans="1:11" s="159" customFormat="1" ht="15" customHeight="1" x14ac:dyDescent="0.25">
      <c r="A31" s="358"/>
      <c r="B31" s="183" t="s">
        <v>13</v>
      </c>
      <c r="C31" s="198"/>
      <c r="D31" s="199"/>
      <c r="E31" s="85">
        <f t="shared" si="0"/>
        <v>0</v>
      </c>
      <c r="F31" s="198"/>
      <c r="G31" s="199"/>
      <c r="H31" s="85">
        <f t="shared" si="1"/>
        <v>0</v>
      </c>
      <c r="I31" s="198"/>
      <c r="J31" s="199"/>
      <c r="K31" s="85">
        <f t="shared" si="2"/>
        <v>0</v>
      </c>
    </row>
    <row r="32" spans="1:11" s="159" customFormat="1" ht="15" customHeight="1" x14ac:dyDescent="0.25">
      <c r="A32" s="358"/>
      <c r="B32" s="183" t="s">
        <v>14</v>
      </c>
      <c r="C32" s="198"/>
      <c r="D32" s="199"/>
      <c r="E32" s="85">
        <f t="shared" si="0"/>
        <v>0</v>
      </c>
      <c r="F32" s="198"/>
      <c r="G32" s="199"/>
      <c r="H32" s="85">
        <f t="shared" si="1"/>
        <v>0</v>
      </c>
      <c r="I32" s="198"/>
      <c r="J32" s="199"/>
      <c r="K32" s="85">
        <f t="shared" si="2"/>
        <v>0</v>
      </c>
    </row>
    <row r="33" spans="1:11" s="159" customFormat="1" ht="15" customHeight="1" thickBot="1" x14ac:dyDescent="0.3">
      <c r="A33" s="358"/>
      <c r="B33" s="185" t="s">
        <v>15</v>
      </c>
      <c r="C33" s="200"/>
      <c r="D33" s="201"/>
      <c r="E33" s="202">
        <f t="shared" si="0"/>
        <v>0</v>
      </c>
      <c r="F33" s="200"/>
      <c r="G33" s="201"/>
      <c r="H33" s="202">
        <f t="shared" si="1"/>
        <v>0</v>
      </c>
      <c r="I33" s="200"/>
      <c r="J33" s="201"/>
      <c r="K33" s="202">
        <f t="shared" si="2"/>
        <v>0</v>
      </c>
    </row>
    <row r="34" spans="1:11" s="143" customFormat="1" x14ac:dyDescent="0.25">
      <c r="B34" s="388"/>
      <c r="C34" s="389"/>
      <c r="D34" s="389"/>
      <c r="E34" s="390"/>
      <c r="F34" s="389"/>
      <c r="G34" s="389"/>
      <c r="H34" s="390"/>
      <c r="I34" s="389"/>
      <c r="J34" s="389"/>
      <c r="K34" s="390"/>
    </row>
    <row r="35" spans="1:11" s="353" customFormat="1" ht="4.2" x14ac:dyDescent="0.15"/>
    <row r="36" spans="1:11" s="398" customFormat="1" ht="17.399999999999999" x14ac:dyDescent="0.3"/>
    <row r="37" spans="1:11" ht="10.8" thickBot="1" x14ac:dyDescent="0.25">
      <c r="B37" s="174"/>
      <c r="C37" s="174"/>
      <c r="D37" s="174"/>
      <c r="E37" s="174"/>
      <c r="F37" s="174"/>
      <c r="G37" s="174"/>
      <c r="H37" s="174"/>
      <c r="I37" s="174"/>
      <c r="J37" s="174"/>
      <c r="K37" s="174"/>
    </row>
    <row r="38" spans="1:11" s="361" customFormat="1" ht="15" customHeight="1" x14ac:dyDescent="0.25">
      <c r="B38" s="1298" t="s">
        <v>4</v>
      </c>
      <c r="C38" s="678"/>
      <c r="D38" s="679" t="s">
        <v>24</v>
      </c>
      <c r="E38" s="680"/>
      <c r="F38" s="678"/>
      <c r="G38" s="679" t="s">
        <v>25</v>
      </c>
      <c r="H38" s="680"/>
      <c r="I38" s="678"/>
      <c r="J38" s="679" t="s">
        <v>26</v>
      </c>
      <c r="K38" s="680"/>
    </row>
    <row r="39" spans="1:11" s="175" customFormat="1" ht="15" customHeight="1" x14ac:dyDescent="0.25">
      <c r="A39" s="355"/>
      <c r="B39" s="1299"/>
      <c r="C39" s="176" t="s">
        <v>8</v>
      </c>
      <c r="D39" s="177" t="s">
        <v>9</v>
      </c>
      <c r="E39" s="178" t="s">
        <v>10</v>
      </c>
      <c r="F39" s="176" t="s">
        <v>8</v>
      </c>
      <c r="G39" s="177" t="s">
        <v>9</v>
      </c>
      <c r="H39" s="178" t="s">
        <v>10</v>
      </c>
      <c r="I39" s="176" t="s">
        <v>8</v>
      </c>
      <c r="J39" s="177" t="s">
        <v>9</v>
      </c>
      <c r="K39" s="178" t="s">
        <v>10</v>
      </c>
    </row>
    <row r="40" spans="1:11" s="166" customFormat="1" ht="15" customHeight="1" x14ac:dyDescent="0.25">
      <c r="A40" s="356"/>
      <c r="B40" s="208" t="s">
        <v>11</v>
      </c>
      <c r="C40" s="187">
        <f t="shared" ref="C40:H40" si="3">SUM(C41:C43)</f>
        <v>0</v>
      </c>
      <c r="D40" s="188">
        <f t="shared" si="3"/>
        <v>0</v>
      </c>
      <c r="E40" s="189">
        <f t="shared" si="3"/>
        <v>0</v>
      </c>
      <c r="F40" s="187">
        <f t="shared" si="3"/>
        <v>0</v>
      </c>
      <c r="G40" s="188">
        <f t="shared" si="3"/>
        <v>0</v>
      </c>
      <c r="H40" s="189">
        <f t="shared" si="3"/>
        <v>0</v>
      </c>
      <c r="I40" s="187"/>
      <c r="J40" s="188"/>
      <c r="K40" s="189">
        <f t="shared" ref="K40:K61" si="4">J40-I40</f>
        <v>0</v>
      </c>
    </row>
    <row r="41" spans="1:11" s="157" customFormat="1" ht="13.2" x14ac:dyDescent="0.25">
      <c r="A41" s="357"/>
      <c r="B41" s="190" t="s">
        <v>13</v>
      </c>
      <c r="C41" s="191"/>
      <c r="D41" s="192"/>
      <c r="E41" s="193"/>
      <c r="F41" s="191"/>
      <c r="G41" s="192"/>
      <c r="H41" s="193"/>
      <c r="I41" s="191"/>
      <c r="J41" s="192"/>
      <c r="K41" s="193">
        <f t="shared" si="4"/>
        <v>0</v>
      </c>
    </row>
    <row r="42" spans="1:11" s="157" customFormat="1" ht="13.2" x14ac:dyDescent="0.25">
      <c r="A42" s="357"/>
      <c r="B42" s="190" t="s">
        <v>14</v>
      </c>
      <c r="C42" s="191"/>
      <c r="D42" s="192"/>
      <c r="E42" s="193"/>
      <c r="F42" s="191"/>
      <c r="G42" s="192"/>
      <c r="H42" s="193"/>
      <c r="I42" s="191"/>
      <c r="J42" s="192"/>
      <c r="K42" s="193">
        <f t="shared" si="4"/>
        <v>0</v>
      </c>
    </row>
    <row r="43" spans="1:11" s="157" customFormat="1" ht="13.2" x14ac:dyDescent="0.25">
      <c r="A43" s="357"/>
      <c r="B43" s="190" t="s">
        <v>15</v>
      </c>
      <c r="C43" s="191"/>
      <c r="D43" s="192"/>
      <c r="E43" s="193"/>
      <c r="F43" s="191"/>
      <c r="G43" s="192"/>
      <c r="H43" s="193"/>
      <c r="I43" s="191"/>
      <c r="J43" s="192"/>
      <c r="K43" s="193">
        <f t="shared" si="4"/>
        <v>0</v>
      </c>
    </row>
    <row r="44" spans="1:11" s="166" customFormat="1" ht="15" customHeight="1" x14ac:dyDescent="0.25">
      <c r="A44" s="356"/>
      <c r="B44" s="209" t="s">
        <v>18</v>
      </c>
      <c r="C44" s="187">
        <f t="shared" ref="C44:H44" si="5">SUM(C45:C47)</f>
        <v>0</v>
      </c>
      <c r="D44" s="188">
        <f t="shared" si="5"/>
        <v>0</v>
      </c>
      <c r="E44" s="189">
        <f t="shared" si="5"/>
        <v>0</v>
      </c>
      <c r="F44" s="187">
        <f t="shared" si="5"/>
        <v>0</v>
      </c>
      <c r="G44" s="188">
        <f t="shared" si="5"/>
        <v>0</v>
      </c>
      <c r="H44" s="189">
        <f t="shared" si="5"/>
        <v>0</v>
      </c>
      <c r="I44" s="187"/>
      <c r="J44" s="188"/>
      <c r="K44" s="189">
        <f t="shared" si="4"/>
        <v>0</v>
      </c>
    </row>
    <row r="45" spans="1:11" s="157" customFormat="1" ht="13.2" x14ac:dyDescent="0.25">
      <c r="A45" s="357"/>
      <c r="B45" s="190" t="s">
        <v>13</v>
      </c>
      <c r="C45" s="191"/>
      <c r="D45" s="192"/>
      <c r="E45" s="193"/>
      <c r="F45" s="191"/>
      <c r="G45" s="192"/>
      <c r="H45" s="193"/>
      <c r="I45" s="191"/>
      <c r="J45" s="192"/>
      <c r="K45" s="193">
        <f t="shared" si="4"/>
        <v>0</v>
      </c>
    </row>
    <row r="46" spans="1:11" s="157" customFormat="1" ht="13.2" x14ac:dyDescent="0.25">
      <c r="A46" s="357"/>
      <c r="B46" s="190" t="s">
        <v>14</v>
      </c>
      <c r="C46" s="191"/>
      <c r="D46" s="192"/>
      <c r="E46" s="193"/>
      <c r="F46" s="191"/>
      <c r="G46" s="192"/>
      <c r="H46" s="193"/>
      <c r="I46" s="191"/>
      <c r="J46" s="192"/>
      <c r="K46" s="193">
        <f t="shared" si="4"/>
        <v>0</v>
      </c>
    </row>
    <row r="47" spans="1:11" s="157" customFormat="1" ht="13.2" x14ac:dyDescent="0.25">
      <c r="A47" s="357"/>
      <c r="B47" s="190" t="s">
        <v>15</v>
      </c>
      <c r="C47" s="191"/>
      <c r="D47" s="192"/>
      <c r="E47" s="193"/>
      <c r="F47" s="191"/>
      <c r="G47" s="192"/>
      <c r="H47" s="193"/>
      <c r="I47" s="191"/>
      <c r="J47" s="192"/>
      <c r="K47" s="193">
        <f t="shared" si="4"/>
        <v>0</v>
      </c>
    </row>
    <row r="48" spans="1:11" s="166" customFormat="1" ht="15" customHeight="1" collapsed="1" x14ac:dyDescent="0.25">
      <c r="A48" s="356"/>
      <c r="B48" s="208" t="s">
        <v>19</v>
      </c>
      <c r="C48" s="187">
        <f t="shared" ref="C48:H48" si="6">SUM(C49:C51)</f>
        <v>0</v>
      </c>
      <c r="D48" s="188">
        <f t="shared" si="6"/>
        <v>0</v>
      </c>
      <c r="E48" s="189">
        <f t="shared" si="6"/>
        <v>0</v>
      </c>
      <c r="F48" s="187">
        <f t="shared" si="6"/>
        <v>0</v>
      </c>
      <c r="G48" s="188">
        <f t="shared" si="6"/>
        <v>0</v>
      </c>
      <c r="H48" s="189">
        <f t="shared" si="6"/>
        <v>0</v>
      </c>
      <c r="I48" s="187"/>
      <c r="J48" s="188"/>
      <c r="K48" s="189">
        <f t="shared" si="4"/>
        <v>0</v>
      </c>
    </row>
    <row r="49" spans="1:11" s="157" customFormat="1" ht="13.2" x14ac:dyDescent="0.25">
      <c r="A49" s="357"/>
      <c r="B49" s="190" t="s">
        <v>13</v>
      </c>
      <c r="C49" s="191"/>
      <c r="D49" s="192"/>
      <c r="E49" s="193"/>
      <c r="F49" s="191"/>
      <c r="G49" s="192"/>
      <c r="H49" s="193"/>
      <c r="I49" s="191"/>
      <c r="J49" s="192"/>
      <c r="K49" s="193">
        <f t="shared" si="4"/>
        <v>0</v>
      </c>
    </row>
    <row r="50" spans="1:11" s="157" customFormat="1" ht="13.2" x14ac:dyDescent="0.25">
      <c r="A50" s="357"/>
      <c r="B50" s="190" t="s">
        <v>14</v>
      </c>
      <c r="C50" s="191"/>
      <c r="D50" s="192"/>
      <c r="E50" s="193"/>
      <c r="F50" s="191"/>
      <c r="G50" s="192"/>
      <c r="H50" s="193"/>
      <c r="I50" s="191"/>
      <c r="J50" s="192"/>
      <c r="K50" s="193">
        <f t="shared" si="4"/>
        <v>0</v>
      </c>
    </row>
    <row r="51" spans="1:11" s="157" customFormat="1" ht="13.2" x14ac:dyDescent="0.25">
      <c r="A51" s="357"/>
      <c r="B51" s="190" t="s">
        <v>15</v>
      </c>
      <c r="C51" s="191"/>
      <c r="D51" s="192"/>
      <c r="E51" s="193"/>
      <c r="F51" s="191"/>
      <c r="G51" s="192"/>
      <c r="H51" s="193"/>
      <c r="I51" s="191"/>
      <c r="J51" s="192"/>
      <c r="K51" s="193">
        <f t="shared" si="4"/>
        <v>0</v>
      </c>
    </row>
    <row r="52" spans="1:11" s="166" customFormat="1" ht="15" customHeight="1" x14ac:dyDescent="0.25">
      <c r="A52" s="356"/>
      <c r="B52" s="186" t="s">
        <v>20</v>
      </c>
      <c r="C52" s="187">
        <f t="shared" ref="C52:H52" si="7">SUM(C53:C55)</f>
        <v>0</v>
      </c>
      <c r="D52" s="188">
        <f t="shared" si="7"/>
        <v>0</v>
      </c>
      <c r="E52" s="189">
        <f t="shared" si="7"/>
        <v>0</v>
      </c>
      <c r="F52" s="187">
        <f t="shared" si="7"/>
        <v>0</v>
      </c>
      <c r="G52" s="188">
        <f t="shared" si="7"/>
        <v>0</v>
      </c>
      <c r="H52" s="189">
        <f t="shared" si="7"/>
        <v>0</v>
      </c>
      <c r="I52" s="187"/>
      <c r="J52" s="188"/>
      <c r="K52" s="189">
        <f t="shared" si="4"/>
        <v>0</v>
      </c>
    </row>
    <row r="53" spans="1:11" s="157" customFormat="1" ht="13.2" x14ac:dyDescent="0.25">
      <c r="A53" s="357"/>
      <c r="B53" s="190" t="s">
        <v>13</v>
      </c>
      <c r="C53" s="191"/>
      <c r="D53" s="192"/>
      <c r="E53" s="193"/>
      <c r="F53" s="191"/>
      <c r="G53" s="192"/>
      <c r="H53" s="193"/>
      <c r="I53" s="191"/>
      <c r="J53" s="192"/>
      <c r="K53" s="193">
        <f t="shared" si="4"/>
        <v>0</v>
      </c>
    </row>
    <row r="54" spans="1:11" s="157" customFormat="1" ht="13.2" x14ac:dyDescent="0.25">
      <c r="A54" s="357"/>
      <c r="B54" s="190" t="s">
        <v>14</v>
      </c>
      <c r="C54" s="191"/>
      <c r="D54" s="192"/>
      <c r="E54" s="193"/>
      <c r="F54" s="191"/>
      <c r="G54" s="192"/>
      <c r="H54" s="193"/>
      <c r="I54" s="191"/>
      <c r="J54" s="192"/>
      <c r="K54" s="193">
        <f t="shared" si="4"/>
        <v>0</v>
      </c>
    </row>
    <row r="55" spans="1:11" s="157" customFormat="1" ht="13.2" x14ac:dyDescent="0.25">
      <c r="A55" s="357"/>
      <c r="B55" s="190" t="s">
        <v>15</v>
      </c>
      <c r="C55" s="191"/>
      <c r="D55" s="192"/>
      <c r="E55" s="193"/>
      <c r="F55" s="191"/>
      <c r="G55" s="192"/>
      <c r="H55" s="193"/>
      <c r="I55" s="191"/>
      <c r="J55" s="192"/>
      <c r="K55" s="193">
        <f t="shared" si="4"/>
        <v>0</v>
      </c>
    </row>
    <row r="56" spans="1:11" s="166" customFormat="1" ht="18" customHeight="1" x14ac:dyDescent="0.25">
      <c r="A56" s="356"/>
      <c r="B56" s="209" t="s">
        <v>21</v>
      </c>
      <c r="C56" s="187">
        <f t="shared" ref="C56:J56" si="8">SUM(C57:C59)</f>
        <v>0</v>
      </c>
      <c r="D56" s="188">
        <f t="shared" si="8"/>
        <v>0</v>
      </c>
      <c r="E56" s="189">
        <f t="shared" si="8"/>
        <v>0</v>
      </c>
      <c r="F56" s="187">
        <f t="shared" si="8"/>
        <v>0</v>
      </c>
      <c r="G56" s="188">
        <f t="shared" si="8"/>
        <v>0</v>
      </c>
      <c r="H56" s="189">
        <f t="shared" si="8"/>
        <v>0</v>
      </c>
      <c r="I56" s="187">
        <f t="shared" si="8"/>
        <v>0</v>
      </c>
      <c r="J56" s="188">
        <f t="shared" si="8"/>
        <v>0</v>
      </c>
      <c r="K56" s="189">
        <f t="shared" si="4"/>
        <v>0</v>
      </c>
    </row>
    <row r="57" spans="1:11" s="159" customFormat="1" ht="15" customHeight="1" x14ac:dyDescent="0.25">
      <c r="A57" s="358"/>
      <c r="B57" s="183" t="s">
        <v>13</v>
      </c>
      <c r="C57" s="198"/>
      <c r="D57" s="199"/>
      <c r="E57" s="85">
        <f>D57-C57</f>
        <v>0</v>
      </c>
      <c r="F57" s="198"/>
      <c r="G57" s="199"/>
      <c r="H57" s="85">
        <f>G57-F57</f>
        <v>0</v>
      </c>
      <c r="I57" s="198"/>
      <c r="J57" s="199"/>
      <c r="K57" s="85">
        <f t="shared" si="4"/>
        <v>0</v>
      </c>
    </row>
    <row r="58" spans="1:11" s="159" customFormat="1" ht="15" customHeight="1" x14ac:dyDescent="0.25">
      <c r="A58" s="358"/>
      <c r="B58" s="183" t="s">
        <v>14</v>
      </c>
      <c r="C58" s="198"/>
      <c r="D58" s="199"/>
      <c r="E58" s="85">
        <f>D58-C58</f>
        <v>0</v>
      </c>
      <c r="F58" s="198"/>
      <c r="G58" s="199"/>
      <c r="H58" s="85">
        <f>G58-F58</f>
        <v>0</v>
      </c>
      <c r="I58" s="198"/>
      <c r="J58" s="199"/>
      <c r="K58" s="85">
        <f t="shared" si="4"/>
        <v>0</v>
      </c>
    </row>
    <row r="59" spans="1:11" s="159" customFormat="1" ht="15" customHeight="1" x14ac:dyDescent="0.25">
      <c r="A59" s="358"/>
      <c r="B59" s="183" t="s">
        <v>15</v>
      </c>
      <c r="C59" s="198"/>
      <c r="D59" s="199"/>
      <c r="E59" s="85">
        <f>D59-C59</f>
        <v>0</v>
      </c>
      <c r="F59" s="198"/>
      <c r="G59" s="199"/>
      <c r="H59" s="85">
        <f>G59-F59</f>
        <v>0</v>
      </c>
      <c r="I59" s="198"/>
      <c r="J59" s="199"/>
      <c r="K59" s="85">
        <f t="shared" si="4"/>
        <v>0</v>
      </c>
    </row>
    <row r="60" spans="1:11" s="166" customFormat="1" ht="18" customHeight="1" x14ac:dyDescent="0.25">
      <c r="A60" s="356"/>
      <c r="B60" s="209" t="s">
        <v>22</v>
      </c>
      <c r="C60" s="187">
        <f t="shared" ref="C60:J60" si="9">SUM(C61:C63)</f>
        <v>0</v>
      </c>
      <c r="D60" s="188">
        <f t="shared" si="9"/>
        <v>0</v>
      </c>
      <c r="E60" s="189">
        <f t="shared" si="9"/>
        <v>0</v>
      </c>
      <c r="F60" s="187">
        <f t="shared" si="9"/>
        <v>0</v>
      </c>
      <c r="G60" s="188">
        <f t="shared" si="9"/>
        <v>0</v>
      </c>
      <c r="H60" s="189">
        <f t="shared" si="9"/>
        <v>0</v>
      </c>
      <c r="I60" s="187">
        <f t="shared" si="9"/>
        <v>0</v>
      </c>
      <c r="J60" s="188">
        <f t="shared" si="9"/>
        <v>0</v>
      </c>
      <c r="K60" s="189">
        <f t="shared" si="4"/>
        <v>0</v>
      </c>
    </row>
    <row r="61" spans="1:11" s="159" customFormat="1" ht="15" customHeight="1" x14ac:dyDescent="0.25">
      <c r="A61" s="358"/>
      <c r="B61" s="183" t="s">
        <v>13</v>
      </c>
      <c r="C61" s="198"/>
      <c r="D61" s="199"/>
      <c r="E61" s="85">
        <f>D61-C61</f>
        <v>0</v>
      </c>
      <c r="F61" s="198"/>
      <c r="G61" s="199"/>
      <c r="H61" s="85">
        <f>G61-F61</f>
        <v>0</v>
      </c>
      <c r="I61" s="198"/>
      <c r="J61" s="199"/>
      <c r="K61" s="85">
        <f t="shared" si="4"/>
        <v>0</v>
      </c>
    </row>
    <row r="62" spans="1:11" s="159" customFormat="1" ht="15" customHeight="1" x14ac:dyDescent="0.25">
      <c r="A62" s="358"/>
      <c r="B62" s="183" t="s">
        <v>14</v>
      </c>
      <c r="C62" s="198"/>
      <c r="D62" s="199"/>
      <c r="E62" s="85"/>
      <c r="F62" s="198"/>
      <c r="G62" s="199"/>
      <c r="H62" s="85"/>
      <c r="I62" s="198"/>
      <c r="J62" s="199"/>
      <c r="K62" s="85"/>
    </row>
    <row r="63" spans="1:11" s="159" customFormat="1" ht="15" customHeight="1" thickBot="1" x14ac:dyDescent="0.3">
      <c r="A63" s="358"/>
      <c r="B63" s="183" t="s">
        <v>15</v>
      </c>
      <c r="C63" s="198"/>
      <c r="D63" s="199"/>
      <c r="E63" s="85">
        <f>D63-C63</f>
        <v>0</v>
      </c>
      <c r="F63" s="198"/>
      <c r="G63" s="199"/>
      <c r="H63" s="85">
        <f>G63-F63</f>
        <v>0</v>
      </c>
      <c r="I63" s="198"/>
      <c r="J63" s="199"/>
      <c r="K63" s="85">
        <f>J63-I63</f>
        <v>0</v>
      </c>
    </row>
    <row r="64" spans="1:11" s="182" customFormat="1" ht="15" customHeight="1" x14ac:dyDescent="0.25">
      <c r="A64" s="359"/>
      <c r="B64" s="387" t="s">
        <v>23</v>
      </c>
      <c r="C64" s="179">
        <f>SUM(C65:C67)</f>
        <v>0</v>
      </c>
      <c r="D64" s="180">
        <f>SUM(D65:D67)</f>
        <v>0</v>
      </c>
      <c r="E64" s="181">
        <f>D64-C64</f>
        <v>0</v>
      </c>
      <c r="F64" s="179">
        <f>SUM(F65:F67)</f>
        <v>0</v>
      </c>
      <c r="G64" s="180">
        <f>SUM(G65:G67)</f>
        <v>0</v>
      </c>
      <c r="H64" s="181">
        <f>G64-F64</f>
        <v>0</v>
      </c>
      <c r="I64" s="179">
        <f>SUM(I65:I67)</f>
        <v>0</v>
      </c>
      <c r="J64" s="180">
        <f>SUM(J65:J67)</f>
        <v>0</v>
      </c>
      <c r="K64" s="181">
        <f>J64-I64</f>
        <v>0</v>
      </c>
    </row>
    <row r="65" spans="1:11" s="159" customFormat="1" ht="15" customHeight="1" x14ac:dyDescent="0.25">
      <c r="A65" s="358"/>
      <c r="B65" s="183" t="s">
        <v>13</v>
      </c>
      <c r="C65" s="198"/>
      <c r="D65" s="199"/>
      <c r="E65" s="85">
        <f>D65-C65</f>
        <v>0</v>
      </c>
      <c r="F65" s="198"/>
      <c r="G65" s="199"/>
      <c r="H65" s="85">
        <f>G65-F65</f>
        <v>0</v>
      </c>
      <c r="I65" s="198"/>
      <c r="J65" s="199"/>
      <c r="K65" s="85">
        <f>J65-I65</f>
        <v>0</v>
      </c>
    </row>
    <row r="66" spans="1:11" s="159" customFormat="1" ht="15" customHeight="1" x14ac:dyDescent="0.25">
      <c r="A66" s="358"/>
      <c r="B66" s="183" t="s">
        <v>14</v>
      </c>
      <c r="C66" s="198"/>
      <c r="D66" s="199"/>
      <c r="E66" s="85"/>
      <c r="F66" s="198"/>
      <c r="G66" s="199"/>
      <c r="H66" s="85"/>
      <c r="I66" s="198"/>
      <c r="J66" s="199"/>
      <c r="K66" s="85"/>
    </row>
    <row r="67" spans="1:11" s="159" customFormat="1" ht="15" customHeight="1" thickBot="1" x14ac:dyDescent="0.3">
      <c r="A67" s="358"/>
      <c r="B67" s="185" t="s">
        <v>15</v>
      </c>
      <c r="C67" s="200"/>
      <c r="D67" s="201"/>
      <c r="E67" s="202">
        <f>D67-C67</f>
        <v>0</v>
      </c>
      <c r="F67" s="200"/>
      <c r="G67" s="201"/>
      <c r="H67" s="202">
        <f>G67-F67</f>
        <v>0</v>
      </c>
      <c r="I67" s="200"/>
      <c r="J67" s="201"/>
      <c r="K67" s="202">
        <f>J67-I67</f>
        <v>0</v>
      </c>
    </row>
  </sheetData>
  <mergeCells count="2">
    <mergeCell ref="B4:B5"/>
    <mergeCell ref="B38:B39"/>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52"/>
  <sheetViews>
    <sheetView showGridLines="0" showRowColHeaders="0" showZeros="0" topLeftCell="A16" workbookViewId="0">
      <selection activeCell="B35" sqref="B35"/>
    </sheetView>
  </sheetViews>
  <sheetFormatPr defaultColWidth="9.109375" defaultRowHeight="13.2" outlineLevelCol="1" x14ac:dyDescent="0.25"/>
  <cols>
    <col min="1" max="1" width="2.6640625" style="112" customWidth="1"/>
    <col min="2" max="2" width="46.88671875" style="2" bestFit="1" customWidth="1"/>
    <col min="3" max="10" width="13.6640625" style="2" customWidth="1"/>
    <col min="11" max="11" width="5.109375" style="2" hidden="1" customWidth="1" outlineLevel="1"/>
    <col min="12" max="12" width="11.6640625" style="2" customWidth="1" collapsed="1"/>
    <col min="13" max="14" width="10.6640625" style="2" customWidth="1"/>
    <col min="15" max="16384" width="9.109375" style="2"/>
  </cols>
  <sheetData>
    <row r="1" spans="1:11" s="112" customFormat="1" ht="10.199999999999999" x14ac:dyDescent="0.2">
      <c r="J1" s="719" t="str">
        <f>Intro!A20</f>
        <v>Versie 3/4/2018</v>
      </c>
    </row>
    <row r="2" spans="1:11" s="4" customFormat="1" ht="17.399999999999999" x14ac:dyDescent="0.25">
      <c r="A2" s="113"/>
      <c r="B2" s="1324" t="s">
        <v>643</v>
      </c>
      <c r="C2" s="1324"/>
      <c r="D2" s="1324"/>
      <c r="E2" s="1324"/>
      <c r="F2" s="1324"/>
      <c r="G2" s="1324"/>
      <c r="H2" s="1324"/>
      <c r="I2" s="1324"/>
      <c r="J2" s="1324"/>
    </row>
    <row r="3" spans="1:11" s="112" customFormat="1" ht="10.199999999999999" x14ac:dyDescent="0.2">
      <c r="C3" s="257"/>
      <c r="D3" s="257"/>
    </row>
    <row r="4" spans="1:11" s="115" customFormat="1" ht="13.8" x14ac:dyDescent="0.25">
      <c r="A4" s="112"/>
      <c r="B4" s="114" t="s">
        <v>514</v>
      </c>
    </row>
    <row r="5" spans="1:11" ht="6" customHeight="1" thickBot="1" x14ac:dyDescent="0.3"/>
    <row r="6" spans="1:11" s="96" customFormat="1" ht="31.2" thickBot="1" x14ac:dyDescent="0.3">
      <c r="A6" s="116"/>
      <c r="B6" s="410"/>
      <c r="C6" s="117" t="s">
        <v>636</v>
      </c>
      <c r="D6" s="117" t="s">
        <v>516</v>
      </c>
      <c r="E6" s="117" t="s">
        <v>517</v>
      </c>
      <c r="F6" s="123" t="s">
        <v>518</v>
      </c>
      <c r="G6" s="117" t="s">
        <v>519</v>
      </c>
      <c r="H6" s="117" t="s">
        <v>520</v>
      </c>
      <c r="I6" s="117" t="s">
        <v>633</v>
      </c>
      <c r="J6" s="118" t="s">
        <v>521</v>
      </c>
      <c r="K6" s="433" t="s">
        <v>448</v>
      </c>
    </row>
    <row r="7" spans="1:11" s="416" customFormat="1" ht="17.399999999999999" customHeight="1" x14ac:dyDescent="0.25">
      <c r="A7" s="411"/>
      <c r="B7" s="412" t="s">
        <v>110</v>
      </c>
      <c r="C7" s="413">
        <f t="shared" ref="C7:I7" si="0">SUM(C8:C11)</f>
        <v>0</v>
      </c>
      <c r="D7" s="413">
        <f t="shared" si="0"/>
        <v>0</v>
      </c>
      <c r="E7" s="413">
        <f t="shared" si="0"/>
        <v>0</v>
      </c>
      <c r="F7" s="414">
        <f t="shared" si="0"/>
        <v>0</v>
      </c>
      <c r="G7" s="413">
        <f t="shared" si="0"/>
        <v>0</v>
      </c>
      <c r="H7" s="413">
        <f t="shared" si="0"/>
        <v>0</v>
      </c>
      <c r="I7" s="413">
        <f t="shared" si="0"/>
        <v>0</v>
      </c>
      <c r="J7" s="415">
        <f t="shared" ref="J7:J28" si="1">SUM(C7:I7)</f>
        <v>0</v>
      </c>
      <c r="K7" s="347"/>
    </row>
    <row r="8" spans="1:11" x14ac:dyDescent="0.25">
      <c r="B8" s="409" t="s">
        <v>111</v>
      </c>
      <c r="C8" s="119"/>
      <c r="D8" s="119"/>
      <c r="E8" s="119"/>
      <c r="F8" s="119"/>
      <c r="G8" s="119"/>
      <c r="H8" s="119"/>
      <c r="I8" s="119"/>
      <c r="J8" s="120">
        <f t="shared" si="1"/>
        <v>0</v>
      </c>
      <c r="K8" s="434" t="s">
        <v>112</v>
      </c>
    </row>
    <row r="9" spans="1:11" ht="26.4" x14ac:dyDescent="0.25">
      <c r="B9" s="65" t="s">
        <v>522</v>
      </c>
      <c r="C9" s="119"/>
      <c r="D9" s="119"/>
      <c r="E9" s="119"/>
      <c r="F9" s="119"/>
      <c r="G9" s="119"/>
      <c r="H9" s="119"/>
      <c r="I9" s="119"/>
      <c r="J9" s="120">
        <f t="shared" si="1"/>
        <v>0</v>
      </c>
      <c r="K9" s="434" t="s">
        <v>114</v>
      </c>
    </row>
    <row r="10" spans="1:11" x14ac:dyDescent="0.25">
      <c r="B10" s="409" t="s">
        <v>115</v>
      </c>
      <c r="C10" s="119"/>
      <c r="D10" s="119"/>
      <c r="E10" s="119"/>
      <c r="F10" s="119"/>
      <c r="G10" s="119"/>
      <c r="H10" s="119"/>
      <c r="I10" s="119"/>
      <c r="J10" s="120">
        <f t="shared" si="1"/>
        <v>0</v>
      </c>
      <c r="K10" s="434" t="s">
        <v>116</v>
      </c>
    </row>
    <row r="11" spans="1:11" x14ac:dyDescent="0.25">
      <c r="B11" s="409" t="s">
        <v>117</v>
      </c>
      <c r="C11" s="119"/>
      <c r="D11" s="119"/>
      <c r="E11" s="119"/>
      <c r="F11" s="119"/>
      <c r="G11" s="119"/>
      <c r="H11" s="119"/>
      <c r="I11" s="119"/>
      <c r="J11" s="120">
        <f t="shared" si="1"/>
        <v>0</v>
      </c>
      <c r="K11" s="434" t="s">
        <v>118</v>
      </c>
    </row>
    <row r="12" spans="1:11" s="416" customFormat="1" ht="18.600000000000001" customHeight="1" x14ac:dyDescent="0.25">
      <c r="A12" s="411"/>
      <c r="B12" s="412" t="s">
        <v>119</v>
      </c>
      <c r="C12" s="413">
        <f t="shared" ref="C12:I12" si="2">SUM(C13,C20,C25)</f>
        <v>0</v>
      </c>
      <c r="D12" s="413">
        <f t="shared" si="2"/>
        <v>0</v>
      </c>
      <c r="E12" s="413">
        <f t="shared" si="2"/>
        <v>0</v>
      </c>
      <c r="F12" s="414">
        <f t="shared" si="2"/>
        <v>0</v>
      </c>
      <c r="G12" s="413">
        <f t="shared" si="2"/>
        <v>0</v>
      </c>
      <c r="H12" s="413">
        <f t="shared" si="2"/>
        <v>0</v>
      </c>
      <c r="I12" s="413">
        <f t="shared" si="2"/>
        <v>0</v>
      </c>
      <c r="J12" s="415">
        <f t="shared" si="1"/>
        <v>0</v>
      </c>
      <c r="K12" s="434"/>
    </row>
    <row r="13" spans="1:11" x14ac:dyDescent="0.25">
      <c r="B13" s="409" t="s">
        <v>120</v>
      </c>
      <c r="C13" s="119">
        <f t="shared" ref="C13:I13" si="3">SUM(C14:C19)</f>
        <v>0</v>
      </c>
      <c r="D13" s="119">
        <f t="shared" si="3"/>
        <v>0</v>
      </c>
      <c r="E13" s="119">
        <f t="shared" si="3"/>
        <v>0</v>
      </c>
      <c r="F13" s="119">
        <f t="shared" si="3"/>
        <v>0</v>
      </c>
      <c r="G13" s="108">
        <f t="shared" si="3"/>
        <v>0</v>
      </c>
      <c r="H13" s="119">
        <f t="shared" si="3"/>
        <v>0</v>
      </c>
      <c r="I13" s="119">
        <f t="shared" si="3"/>
        <v>0</v>
      </c>
      <c r="J13" s="120">
        <f t="shared" si="1"/>
        <v>0</v>
      </c>
      <c r="K13" s="434">
        <f>SUM(K14:K19)</f>
        <v>0</v>
      </c>
    </row>
    <row r="14" spans="1:11" x14ac:dyDescent="0.25">
      <c r="B14" s="417" t="s">
        <v>121</v>
      </c>
      <c r="C14" s="119"/>
      <c r="D14" s="119"/>
      <c r="E14" s="119"/>
      <c r="F14" s="124"/>
      <c r="G14" s="108"/>
      <c r="H14" s="119"/>
      <c r="I14" s="119"/>
      <c r="J14" s="120">
        <f t="shared" si="1"/>
        <v>0</v>
      </c>
      <c r="K14" s="434" t="s">
        <v>122</v>
      </c>
    </row>
    <row r="15" spans="1:11" x14ac:dyDescent="0.25">
      <c r="B15" s="417" t="s">
        <v>124</v>
      </c>
      <c r="C15" s="119"/>
      <c r="D15" s="119"/>
      <c r="E15" s="119"/>
      <c r="F15" s="124"/>
      <c r="G15" s="108"/>
      <c r="H15" s="119"/>
      <c r="I15" s="119"/>
      <c r="J15" s="120">
        <f t="shared" si="1"/>
        <v>0</v>
      </c>
      <c r="K15" s="434" t="s">
        <v>125</v>
      </c>
    </row>
    <row r="16" spans="1:11" x14ac:dyDescent="0.25">
      <c r="B16" s="417" t="s">
        <v>127</v>
      </c>
      <c r="C16" s="119"/>
      <c r="D16" s="119"/>
      <c r="E16" s="119"/>
      <c r="F16" s="124"/>
      <c r="G16" s="108"/>
      <c r="H16" s="119"/>
      <c r="I16" s="119"/>
      <c r="J16" s="120">
        <f t="shared" si="1"/>
        <v>0</v>
      </c>
      <c r="K16" s="434" t="s">
        <v>128</v>
      </c>
    </row>
    <row r="17" spans="1:11" x14ac:dyDescent="0.25">
      <c r="B17" s="417" t="s">
        <v>130</v>
      </c>
      <c r="C17" s="119"/>
      <c r="D17" s="119"/>
      <c r="E17" s="119"/>
      <c r="F17" s="124"/>
      <c r="G17" s="108"/>
      <c r="H17" s="119"/>
      <c r="I17" s="119"/>
      <c r="J17" s="120">
        <f t="shared" si="1"/>
        <v>0</v>
      </c>
      <c r="K17" s="434" t="s">
        <v>131</v>
      </c>
    </row>
    <row r="18" spans="1:11" x14ac:dyDescent="0.25">
      <c r="B18" s="417" t="s">
        <v>133</v>
      </c>
      <c r="C18" s="119"/>
      <c r="D18" s="119"/>
      <c r="E18" s="119"/>
      <c r="F18" s="124"/>
      <c r="G18" s="108"/>
      <c r="H18" s="119"/>
      <c r="I18" s="119"/>
      <c r="J18" s="120">
        <f t="shared" si="1"/>
        <v>0</v>
      </c>
      <c r="K18" s="434" t="s">
        <v>134</v>
      </c>
    </row>
    <row r="19" spans="1:11" s="121" customFormat="1" x14ac:dyDescent="0.25">
      <c r="A19" s="418"/>
      <c r="B19" s="417" t="s">
        <v>136</v>
      </c>
      <c r="C19" s="119"/>
      <c r="D19" s="119"/>
      <c r="E19" s="119"/>
      <c r="F19" s="124"/>
      <c r="G19" s="108"/>
      <c r="H19" s="119"/>
      <c r="I19" s="119"/>
      <c r="J19" s="120">
        <f t="shared" si="1"/>
        <v>0</v>
      </c>
      <c r="K19" s="434" t="s">
        <v>137</v>
      </c>
    </row>
    <row r="20" spans="1:11" s="121" customFormat="1" x14ac:dyDescent="0.25">
      <c r="A20" s="418"/>
      <c r="B20" s="409" t="s">
        <v>139</v>
      </c>
      <c r="C20" s="119">
        <f t="shared" ref="C20:I20" si="4">SUM(C21:C24)</f>
        <v>0</v>
      </c>
      <c r="D20" s="119">
        <f t="shared" si="4"/>
        <v>0</v>
      </c>
      <c r="E20" s="119">
        <f t="shared" si="4"/>
        <v>0</v>
      </c>
      <c r="F20" s="119">
        <f t="shared" si="4"/>
        <v>0</v>
      </c>
      <c r="G20" s="108">
        <f t="shared" si="4"/>
        <v>0</v>
      </c>
      <c r="H20" s="119">
        <f t="shared" si="4"/>
        <v>0</v>
      </c>
      <c r="I20" s="119">
        <f t="shared" si="4"/>
        <v>0</v>
      </c>
      <c r="J20" s="120">
        <f t="shared" si="1"/>
        <v>0</v>
      </c>
      <c r="K20" s="434">
        <f>SUM(K21:K24)</f>
        <v>0</v>
      </c>
    </row>
    <row r="21" spans="1:11" s="121" customFormat="1" x14ac:dyDescent="0.25">
      <c r="A21" s="418"/>
      <c r="B21" s="417" t="s">
        <v>121</v>
      </c>
      <c r="C21" s="119"/>
      <c r="D21" s="119"/>
      <c r="E21" s="119"/>
      <c r="F21" s="124"/>
      <c r="G21" s="108"/>
      <c r="H21" s="119"/>
      <c r="I21" s="119"/>
      <c r="J21" s="120">
        <f t="shared" si="1"/>
        <v>0</v>
      </c>
      <c r="K21" s="434" t="s">
        <v>140</v>
      </c>
    </row>
    <row r="22" spans="1:11" s="121" customFormat="1" x14ac:dyDescent="0.25">
      <c r="A22" s="418"/>
      <c r="B22" s="417" t="s">
        <v>142</v>
      </c>
      <c r="C22" s="119"/>
      <c r="D22" s="119"/>
      <c r="E22" s="119"/>
      <c r="F22" s="124"/>
      <c r="G22" s="108"/>
      <c r="H22" s="119"/>
      <c r="I22" s="119"/>
      <c r="J22" s="120">
        <f t="shared" si="1"/>
        <v>0</v>
      </c>
      <c r="K22" s="434" t="s">
        <v>143</v>
      </c>
    </row>
    <row r="23" spans="1:11" s="121" customFormat="1" x14ac:dyDescent="0.25">
      <c r="A23" s="418"/>
      <c r="B23" s="417" t="s">
        <v>145</v>
      </c>
      <c r="C23" s="119"/>
      <c r="D23" s="119"/>
      <c r="E23" s="119"/>
      <c r="F23" s="124"/>
      <c r="G23" s="108"/>
      <c r="H23" s="119"/>
      <c r="I23" s="119"/>
      <c r="J23" s="120">
        <f t="shared" si="1"/>
        <v>0</v>
      </c>
      <c r="K23" s="434" t="s">
        <v>146</v>
      </c>
    </row>
    <row r="24" spans="1:11" s="121" customFormat="1" x14ac:dyDescent="0.25">
      <c r="A24" s="418"/>
      <c r="B24" s="417" t="s">
        <v>148</v>
      </c>
      <c r="C24" s="119"/>
      <c r="D24" s="119"/>
      <c r="E24" s="119"/>
      <c r="F24" s="124"/>
      <c r="G24" s="108"/>
      <c r="H24" s="119"/>
      <c r="I24" s="119"/>
      <c r="J24" s="120">
        <f t="shared" si="1"/>
        <v>0</v>
      </c>
      <c r="K24" s="434" t="s">
        <v>149</v>
      </c>
    </row>
    <row r="25" spans="1:11" s="121" customFormat="1" x14ac:dyDescent="0.25">
      <c r="A25" s="418"/>
      <c r="B25" s="409" t="s">
        <v>151</v>
      </c>
      <c r="C25" s="119">
        <f t="shared" ref="C25:I25" si="5">SUM(C26:C27)</f>
        <v>0</v>
      </c>
      <c r="D25" s="119">
        <f t="shared" si="5"/>
        <v>0</v>
      </c>
      <c r="E25" s="119">
        <f t="shared" si="5"/>
        <v>0</v>
      </c>
      <c r="F25" s="119">
        <f t="shared" si="5"/>
        <v>0</v>
      </c>
      <c r="G25" s="119">
        <f t="shared" si="5"/>
        <v>0</v>
      </c>
      <c r="H25" s="119">
        <f t="shared" si="5"/>
        <v>0</v>
      </c>
      <c r="I25" s="119">
        <f t="shared" si="5"/>
        <v>0</v>
      </c>
      <c r="J25" s="120">
        <f t="shared" si="1"/>
        <v>0</v>
      </c>
      <c r="K25" s="434">
        <f>SUM(K26:K27)</f>
        <v>0</v>
      </c>
    </row>
    <row r="26" spans="1:11" s="121" customFormat="1" x14ac:dyDescent="0.25">
      <c r="A26" s="418"/>
      <c r="B26" s="417" t="s">
        <v>121</v>
      </c>
      <c r="C26" s="119"/>
      <c r="D26" s="119"/>
      <c r="E26" s="119"/>
      <c r="F26" s="124"/>
      <c r="G26" s="119"/>
      <c r="H26" s="119"/>
      <c r="I26" s="119"/>
      <c r="J26" s="120">
        <f t="shared" si="1"/>
        <v>0</v>
      </c>
      <c r="K26" s="434" t="s">
        <v>152</v>
      </c>
    </row>
    <row r="27" spans="1:11" x14ac:dyDescent="0.25">
      <c r="B27" s="417" t="s">
        <v>154</v>
      </c>
      <c r="C27" s="119"/>
      <c r="D27" s="119"/>
      <c r="E27" s="119"/>
      <c r="F27" s="124"/>
      <c r="G27" s="119"/>
      <c r="H27" s="119"/>
      <c r="I27" s="119"/>
      <c r="J27" s="120">
        <f t="shared" si="1"/>
        <v>0</v>
      </c>
      <c r="K27" s="434" t="s">
        <v>155</v>
      </c>
    </row>
    <row r="28" spans="1:11" s="416" customFormat="1" ht="18.600000000000001" customHeight="1" thickBot="1" x14ac:dyDescent="0.3">
      <c r="A28" s="411"/>
      <c r="B28" s="419" t="s">
        <v>157</v>
      </c>
      <c r="C28" s="420"/>
      <c r="D28" s="420"/>
      <c r="E28" s="420"/>
      <c r="F28" s="421"/>
      <c r="G28" s="422"/>
      <c r="H28" s="420"/>
      <c r="I28" s="420"/>
      <c r="J28" s="423">
        <f t="shared" si="1"/>
        <v>0</v>
      </c>
      <c r="K28" s="435" t="s">
        <v>158</v>
      </c>
    </row>
    <row r="29" spans="1:11" s="112" customFormat="1" ht="10.199999999999999" x14ac:dyDescent="0.2"/>
    <row r="30" spans="1:11" s="113" customFormat="1" ht="10.199999999999999" x14ac:dyDescent="0.25">
      <c r="B30" s="377"/>
      <c r="G30" s="243"/>
      <c r="H30" s="378"/>
      <c r="I30" s="378"/>
      <c r="J30" s="378"/>
    </row>
    <row r="31" spans="1:11" s="44" customFormat="1" ht="13.8" x14ac:dyDescent="0.25">
      <c r="A31" s="113"/>
      <c r="B31" s="57" t="s">
        <v>523</v>
      </c>
      <c r="G31" s="58"/>
      <c r="H31" s="59"/>
      <c r="I31" s="59"/>
      <c r="J31" s="59"/>
    </row>
    <row r="32" spans="1:11" s="113" customFormat="1" ht="6" customHeight="1" thickBot="1" x14ac:dyDescent="0.3">
      <c r="B32" s="436"/>
      <c r="G32" s="243"/>
      <c r="H32" s="378"/>
      <c r="I32" s="378"/>
      <c r="J32" s="378"/>
    </row>
    <row r="33" spans="1:11" s="125" customFormat="1" ht="21" thickBot="1" x14ac:dyDescent="0.3">
      <c r="B33" s="126"/>
      <c r="C33" s="117" t="s">
        <v>515</v>
      </c>
      <c r="D33" s="109" t="s">
        <v>524</v>
      </c>
      <c r="E33" s="109" t="s">
        <v>525</v>
      </c>
      <c r="F33" s="117" t="s">
        <v>633</v>
      </c>
      <c r="G33" s="118" t="s">
        <v>521</v>
      </c>
      <c r="H33" s="127"/>
      <c r="I33" s="127"/>
      <c r="J33" s="127"/>
      <c r="K33" s="433" t="s">
        <v>448</v>
      </c>
    </row>
    <row r="34" spans="1:11" s="132" customFormat="1" ht="10.199999999999999" x14ac:dyDescent="0.2">
      <c r="A34" s="128"/>
      <c r="B34" s="129"/>
      <c r="C34" s="130"/>
      <c r="D34" s="110"/>
      <c r="E34" s="130"/>
      <c r="F34" s="130"/>
      <c r="G34" s="131"/>
      <c r="K34" s="347"/>
    </row>
    <row r="35" spans="1:11" s="122" customFormat="1" x14ac:dyDescent="0.25">
      <c r="A35" s="112"/>
      <c r="B35" s="76" t="s">
        <v>190</v>
      </c>
      <c r="C35" s="133"/>
      <c r="D35" s="111"/>
      <c r="E35" s="133"/>
      <c r="F35" s="133"/>
      <c r="G35" s="134">
        <f>SUM(C35:F35)</f>
        <v>0</v>
      </c>
      <c r="H35" s="673"/>
      <c r="I35" s="673"/>
      <c r="J35" s="673"/>
      <c r="K35" s="434" t="s">
        <v>191</v>
      </c>
    </row>
    <row r="36" spans="1:11" s="136" customFormat="1" ht="10.8" thickBot="1" x14ac:dyDescent="0.25">
      <c r="A36" s="112"/>
      <c r="B36" s="135"/>
      <c r="C36" s="105"/>
      <c r="D36" s="106"/>
      <c r="E36" s="105"/>
      <c r="F36" s="105"/>
      <c r="G36" s="107">
        <f>SUM(B36:E36)</f>
        <v>0</v>
      </c>
      <c r="K36" s="434"/>
    </row>
    <row r="37" spans="1:11" s="1" customFormat="1" ht="13.8" thickBot="1" x14ac:dyDescent="0.3">
      <c r="A37" s="113"/>
      <c r="B37" s="674"/>
      <c r="C37" s="520"/>
      <c r="D37" s="520"/>
      <c r="E37" s="520"/>
      <c r="F37" s="520"/>
      <c r="G37" s="250"/>
      <c r="H37" s="675"/>
      <c r="I37" s="675"/>
      <c r="J37" s="675"/>
      <c r="K37" s="434"/>
    </row>
    <row r="38" spans="1:11" s="125" customFormat="1" ht="21" thickBot="1" x14ac:dyDescent="0.3">
      <c r="B38" s="126"/>
      <c r="C38" s="117" t="s">
        <v>515</v>
      </c>
      <c r="D38" s="109" t="s">
        <v>526</v>
      </c>
      <c r="E38" s="117" t="s">
        <v>633</v>
      </c>
      <c r="F38" s="118" t="s">
        <v>521</v>
      </c>
      <c r="G38" s="127"/>
      <c r="H38" s="127"/>
      <c r="I38" s="127"/>
      <c r="J38" s="127"/>
      <c r="K38" s="434"/>
    </row>
    <row r="39" spans="1:11" s="132" customFormat="1" ht="10.199999999999999" x14ac:dyDescent="0.2">
      <c r="A39" s="128"/>
      <c r="B39" s="129"/>
      <c r="C39" s="130"/>
      <c r="D39" s="110"/>
      <c r="E39" s="110"/>
      <c r="F39" s="131"/>
      <c r="K39" s="434"/>
    </row>
    <row r="40" spans="1:11" s="122" customFormat="1" x14ac:dyDescent="0.25">
      <c r="A40" s="112"/>
      <c r="B40" s="76" t="s">
        <v>192</v>
      </c>
      <c r="C40" s="133"/>
      <c r="D40" s="111"/>
      <c r="E40" s="111"/>
      <c r="F40" s="134">
        <f>SUM(C40:E40)</f>
        <v>0</v>
      </c>
      <c r="G40" s="673"/>
      <c r="H40" s="673"/>
      <c r="I40" s="673"/>
      <c r="J40" s="673"/>
      <c r="K40" s="434" t="s">
        <v>193</v>
      </c>
    </row>
    <row r="41" spans="1:11" s="136" customFormat="1" ht="10.8" thickBot="1" x14ac:dyDescent="0.25">
      <c r="A41" s="112"/>
      <c r="B41" s="135"/>
      <c r="C41" s="105"/>
      <c r="D41" s="106"/>
      <c r="E41" s="106"/>
      <c r="F41" s="107">
        <f>SUM(A41:D41)</f>
        <v>0</v>
      </c>
      <c r="K41" s="434"/>
    </row>
    <row r="42" spans="1:11" s="1" customFormat="1" ht="13.8" thickBot="1" x14ac:dyDescent="0.3">
      <c r="A42" s="113"/>
      <c r="B42" s="674"/>
      <c r="C42" s="520"/>
      <c r="D42" s="520"/>
      <c r="E42" s="520"/>
      <c r="F42" s="520"/>
      <c r="G42" s="250"/>
      <c r="H42" s="675"/>
      <c r="I42" s="675"/>
      <c r="J42" s="675"/>
      <c r="K42" s="434"/>
    </row>
    <row r="43" spans="1:11" s="125" customFormat="1" ht="21" thickBot="1" x14ac:dyDescent="0.3">
      <c r="B43" s="126"/>
      <c r="C43" s="117" t="s">
        <v>515</v>
      </c>
      <c r="D43" s="109" t="s">
        <v>524</v>
      </c>
      <c r="E43" s="109" t="s">
        <v>527</v>
      </c>
      <c r="F43" s="109" t="s">
        <v>528</v>
      </c>
      <c r="G43" s="117" t="s">
        <v>633</v>
      </c>
      <c r="H43" s="118" t="s">
        <v>521</v>
      </c>
      <c r="I43" s="127"/>
      <c r="J43" s="127"/>
      <c r="K43" s="434"/>
    </row>
    <row r="44" spans="1:11" s="132" customFormat="1" ht="10.199999999999999" x14ac:dyDescent="0.2">
      <c r="A44" s="128"/>
      <c r="B44" s="129"/>
      <c r="C44" s="130"/>
      <c r="D44" s="110"/>
      <c r="E44" s="130"/>
      <c r="F44" s="110"/>
      <c r="G44" s="110"/>
      <c r="H44" s="131"/>
      <c r="K44" s="434"/>
    </row>
    <row r="45" spans="1:11" s="122" customFormat="1" x14ac:dyDescent="0.25">
      <c r="A45" s="112"/>
      <c r="B45" s="76" t="s">
        <v>195</v>
      </c>
      <c r="C45" s="133"/>
      <c r="D45" s="111"/>
      <c r="E45" s="133"/>
      <c r="F45" s="111"/>
      <c r="G45" s="111"/>
      <c r="H45" s="134">
        <f>SUM(C45:G45)</f>
        <v>0</v>
      </c>
      <c r="I45" s="673"/>
      <c r="J45" s="673"/>
      <c r="K45" s="434" t="s">
        <v>196</v>
      </c>
    </row>
    <row r="46" spans="1:11" s="136" customFormat="1" ht="10.8" thickBot="1" x14ac:dyDescent="0.25">
      <c r="A46" s="112"/>
      <c r="B46" s="135"/>
      <c r="C46" s="105"/>
      <c r="D46" s="106"/>
      <c r="E46" s="105"/>
      <c r="F46" s="106"/>
      <c r="G46" s="106"/>
      <c r="H46" s="107">
        <f>SUM(C46:F46)</f>
        <v>0</v>
      </c>
      <c r="K46" s="434"/>
    </row>
    <row r="47" spans="1:11" s="1" customFormat="1" ht="13.8" thickBot="1" x14ac:dyDescent="0.3">
      <c r="A47" s="113"/>
      <c r="B47" s="674"/>
      <c r="C47" s="520"/>
      <c r="D47" s="520"/>
      <c r="E47" s="520"/>
      <c r="F47" s="520"/>
      <c r="G47" s="520"/>
      <c r="H47" s="250"/>
      <c r="I47" s="675"/>
      <c r="J47" s="675"/>
      <c r="K47" s="434"/>
    </row>
    <row r="48" spans="1:11" s="125" customFormat="1" ht="31.2" thickBot="1" x14ac:dyDescent="0.3">
      <c r="B48" s="126"/>
      <c r="C48" s="117" t="s">
        <v>515</v>
      </c>
      <c r="D48" s="109" t="s">
        <v>529</v>
      </c>
      <c r="E48" s="109" t="s">
        <v>530</v>
      </c>
      <c r="F48" s="109" t="s">
        <v>531</v>
      </c>
      <c r="G48" s="117" t="s">
        <v>633</v>
      </c>
      <c r="H48" s="118" t="s">
        <v>521</v>
      </c>
      <c r="I48" s="127"/>
      <c r="J48" s="127"/>
      <c r="K48" s="434"/>
    </row>
    <row r="49" spans="1:11" s="132" customFormat="1" ht="10.199999999999999" x14ac:dyDescent="0.2">
      <c r="A49" s="128"/>
      <c r="B49" s="129"/>
      <c r="C49" s="130"/>
      <c r="D49" s="110"/>
      <c r="E49" s="130"/>
      <c r="F49" s="110"/>
      <c r="G49" s="110"/>
      <c r="H49" s="131"/>
      <c r="K49" s="434"/>
    </row>
    <row r="50" spans="1:11" s="122" customFormat="1" x14ac:dyDescent="0.25">
      <c r="A50" s="112"/>
      <c r="B50" s="76" t="s">
        <v>197</v>
      </c>
      <c r="C50" s="133"/>
      <c r="D50" s="111"/>
      <c r="E50" s="133"/>
      <c r="F50" s="111"/>
      <c r="G50" s="111"/>
      <c r="H50" s="134">
        <f>SUM(C50:G50)</f>
        <v>0</v>
      </c>
      <c r="I50" s="673"/>
      <c r="J50" s="673"/>
      <c r="K50" s="434" t="s">
        <v>198</v>
      </c>
    </row>
    <row r="51" spans="1:11" s="136" customFormat="1" ht="10.8" thickBot="1" x14ac:dyDescent="0.25">
      <c r="A51" s="112"/>
      <c r="B51" s="135"/>
      <c r="C51" s="105"/>
      <c r="D51" s="106"/>
      <c r="E51" s="105"/>
      <c r="F51" s="106"/>
      <c r="G51" s="106"/>
      <c r="H51" s="107">
        <f>SUM(C51:F51)</f>
        <v>0</v>
      </c>
      <c r="K51" s="435"/>
    </row>
    <row r="52" spans="1:11" x14ac:dyDescent="0.25">
      <c r="K52" s="675"/>
    </row>
  </sheetData>
  <mergeCells count="1">
    <mergeCell ref="B2:J2"/>
  </mergeCells>
  <pageMargins left="0.59055118110236227" right="0.39370078740157483" top="0.59055118110236227" bottom="0.59055118110236227" header="0.51181102362204722" footer="0.39370078740157483"/>
  <pageSetup paperSize="9" scale="85" pageOrder="overThenDown" orientation="landscape" r:id="rId1"/>
  <headerFooter alignWithMargins="0"/>
  <rowBreaks count="1" manualBreakCount="1">
    <brk id="2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G77"/>
  <sheetViews>
    <sheetView showGridLines="0" showRowColHeaders="0" zoomScale="150" zoomScaleNormal="150" workbookViewId="0"/>
  </sheetViews>
  <sheetFormatPr defaultColWidth="9.109375" defaultRowHeight="14.4" outlineLevelRow="1" x14ac:dyDescent="0.25"/>
  <cols>
    <col min="1" max="1" width="1.6640625" style="293" customWidth="1"/>
    <col min="2" max="2" width="17.6640625" style="295" customWidth="1"/>
    <col min="3" max="4" width="17.6640625" style="293" customWidth="1"/>
    <col min="5" max="5" width="17.6640625" style="295" customWidth="1"/>
    <col min="6" max="7" width="17.6640625" style="293" customWidth="1"/>
    <col min="8" max="16384" width="9.109375" style="293"/>
  </cols>
  <sheetData>
    <row r="1" spans="1:5" s="362" customFormat="1" ht="4.2" x14ac:dyDescent="0.25">
      <c r="B1" s="363"/>
      <c r="E1" s="363"/>
    </row>
    <row r="2" spans="1:5" s="281" customFormat="1" ht="13.8" x14ac:dyDescent="0.25">
      <c r="B2" s="297" t="s">
        <v>532</v>
      </c>
      <c r="C2" s="372" t="str">
        <f>Intro!A20</f>
        <v>Versie 3/4/2018</v>
      </c>
    </row>
    <row r="3" spans="1:5" s="281" customFormat="1" ht="13.8" x14ac:dyDescent="0.25">
      <c r="A3" s="283"/>
      <c r="B3" s="283"/>
    </row>
    <row r="4" spans="1:5" s="281" customFormat="1" ht="13.8" x14ac:dyDescent="0.25">
      <c r="B4" s="283" t="s">
        <v>533</v>
      </c>
      <c r="C4" s="284"/>
      <c r="D4" s="283"/>
    </row>
    <row r="5" spans="1:5" s="281" customFormat="1" ht="13.8" x14ac:dyDescent="0.25">
      <c r="B5" s="285" t="s">
        <v>534</v>
      </c>
      <c r="C5" s="281" t="s">
        <v>3</v>
      </c>
    </row>
    <row r="6" spans="1:5" s="281" customFormat="1" ht="13.8" x14ac:dyDescent="0.25">
      <c r="B6" s="285" t="s">
        <v>535</v>
      </c>
      <c r="C6" s="281" t="s">
        <v>27</v>
      </c>
    </row>
    <row r="7" spans="1:5" s="281" customFormat="1" ht="13.8" x14ac:dyDescent="0.25">
      <c r="B7" s="285" t="s">
        <v>536</v>
      </c>
      <c r="C7" s="281" t="s">
        <v>537</v>
      </c>
    </row>
    <row r="8" spans="1:5" s="286" customFormat="1" ht="10.199999999999999" x14ac:dyDescent="0.2">
      <c r="B8" s="287"/>
    </row>
    <row r="9" spans="1:5" s="281" customFormat="1" ht="13.8" x14ac:dyDescent="0.25">
      <c r="B9" s="283" t="s">
        <v>538</v>
      </c>
      <c r="C9" s="283"/>
    </row>
    <row r="10" spans="1:5" s="281" customFormat="1" ht="13.8" x14ac:dyDescent="0.25">
      <c r="B10" s="288" t="s">
        <v>539</v>
      </c>
      <c r="C10" s="281" t="s">
        <v>76</v>
      </c>
    </row>
    <row r="11" spans="1:5" s="281" customFormat="1" ht="13.8" x14ac:dyDescent="0.25">
      <c r="B11" s="285" t="s">
        <v>540</v>
      </c>
      <c r="C11" s="281" t="s">
        <v>27</v>
      </c>
    </row>
    <row r="12" spans="1:5" s="281" customFormat="1" ht="13.8" x14ac:dyDescent="0.25">
      <c r="B12" s="285" t="s">
        <v>541</v>
      </c>
      <c r="C12" s="281" t="s">
        <v>542</v>
      </c>
    </row>
    <row r="13" spans="1:5" s="281" customFormat="1" ht="13.8" x14ac:dyDescent="0.25">
      <c r="B13" s="285" t="s">
        <v>543</v>
      </c>
      <c r="C13" s="281" t="s">
        <v>83</v>
      </c>
    </row>
    <row r="14" spans="1:5" s="281" customFormat="1" ht="13.8" x14ac:dyDescent="0.25">
      <c r="B14" s="285" t="s">
        <v>544</v>
      </c>
      <c r="C14" s="281" t="s">
        <v>200</v>
      </c>
    </row>
    <row r="15" spans="1:5" s="286" customFormat="1" ht="10.199999999999999" x14ac:dyDescent="0.2">
      <c r="B15" s="289"/>
      <c r="C15" s="290"/>
    </row>
    <row r="16" spans="1:5" s="281" customFormat="1" ht="13.8" x14ac:dyDescent="0.25">
      <c r="B16" s="283" t="s">
        <v>545</v>
      </c>
      <c r="C16" s="283"/>
    </row>
    <row r="17" spans="1:5" s="281" customFormat="1" ht="13.8" x14ac:dyDescent="0.25">
      <c r="B17" s="285" t="s">
        <v>546</v>
      </c>
      <c r="C17" s="281" t="s">
        <v>547</v>
      </c>
    </row>
    <row r="18" spans="1:5" s="281" customFormat="1" ht="13.8" x14ac:dyDescent="0.25">
      <c r="B18" s="285" t="s">
        <v>548</v>
      </c>
      <c r="C18" s="281" t="s">
        <v>549</v>
      </c>
    </row>
    <row r="19" spans="1:5" s="281" customFormat="1" ht="13.8" x14ac:dyDescent="0.25">
      <c r="B19" s="288" t="s">
        <v>550</v>
      </c>
      <c r="C19" s="281" t="s">
        <v>551</v>
      </c>
    </row>
    <row r="20" spans="1:5" s="281" customFormat="1" ht="13.8" x14ac:dyDescent="0.25">
      <c r="B20" s="285" t="s">
        <v>552</v>
      </c>
      <c r="C20" s="281" t="s">
        <v>553</v>
      </c>
    </row>
    <row r="21" spans="1:5" s="281" customFormat="1" ht="13.8" x14ac:dyDescent="0.25">
      <c r="B21" s="288" t="s">
        <v>554</v>
      </c>
      <c r="C21" s="283" t="s">
        <v>555</v>
      </c>
    </row>
    <row r="22" spans="1:5" s="281" customFormat="1" ht="13.8" x14ac:dyDescent="0.25">
      <c r="A22" s="283"/>
      <c r="B22" s="283"/>
    </row>
    <row r="23" spans="1:5" s="281" customFormat="1" ht="13.8" x14ac:dyDescent="0.25"/>
    <row r="24" spans="1:5" s="281" customFormat="1" ht="13.8" x14ac:dyDescent="0.25"/>
    <row r="26" spans="1:5" s="292" customFormat="1" ht="31.2" hidden="1" outlineLevel="1" x14ac:dyDescent="0.25">
      <c r="A26" s="291"/>
      <c r="B26" s="282" t="s">
        <v>556</v>
      </c>
    </row>
    <row r="27" spans="1:5" hidden="1" outlineLevel="1" x14ac:dyDescent="0.25">
      <c r="B27" s="294" t="s">
        <v>557</v>
      </c>
      <c r="E27" s="293"/>
    </row>
    <row r="28" spans="1:5" hidden="1" outlineLevel="1" x14ac:dyDescent="0.25">
      <c r="B28" s="293" t="s">
        <v>558</v>
      </c>
      <c r="E28" s="293"/>
    </row>
    <row r="29" spans="1:5" hidden="1" outlineLevel="1" x14ac:dyDescent="0.25">
      <c r="B29" s="293" t="s">
        <v>559</v>
      </c>
      <c r="E29" s="293"/>
    </row>
    <row r="30" spans="1:5" hidden="1" outlineLevel="1" x14ac:dyDescent="0.25">
      <c r="B30" s="293" t="s">
        <v>560</v>
      </c>
      <c r="E30" s="293"/>
    </row>
    <row r="31" spans="1:5" hidden="1" outlineLevel="1" x14ac:dyDescent="0.25">
      <c r="B31" s="293"/>
      <c r="E31" s="293"/>
    </row>
    <row r="32" spans="1:5" hidden="1" outlineLevel="1" x14ac:dyDescent="0.25">
      <c r="B32" s="294" t="s">
        <v>561</v>
      </c>
      <c r="E32" s="293"/>
    </row>
    <row r="33" spans="2:5" hidden="1" outlineLevel="1" x14ac:dyDescent="0.25">
      <c r="B33" s="293" t="s">
        <v>562</v>
      </c>
      <c r="E33" s="293"/>
    </row>
    <row r="34" spans="2:5" hidden="1" outlineLevel="1" x14ac:dyDescent="0.25">
      <c r="B34" s="293" t="s">
        <v>563</v>
      </c>
      <c r="E34" s="293"/>
    </row>
    <row r="35" spans="2:5" hidden="1" outlineLevel="1" x14ac:dyDescent="0.25">
      <c r="B35" s="293" t="s">
        <v>564</v>
      </c>
      <c r="E35" s="293"/>
    </row>
    <row r="36" spans="2:5" hidden="1" outlineLevel="1" x14ac:dyDescent="0.25">
      <c r="B36" s="293"/>
      <c r="E36" s="293"/>
    </row>
    <row r="37" spans="2:5" hidden="1" outlineLevel="1" x14ac:dyDescent="0.25">
      <c r="B37" s="294" t="s">
        <v>565</v>
      </c>
      <c r="E37" s="293"/>
    </row>
    <row r="38" spans="2:5" hidden="1" outlineLevel="1" x14ac:dyDescent="0.25">
      <c r="B38" s="293" t="s">
        <v>566</v>
      </c>
      <c r="E38" s="293"/>
    </row>
    <row r="39" spans="2:5" hidden="1" outlineLevel="1" x14ac:dyDescent="0.25">
      <c r="B39" s="293" t="s">
        <v>567</v>
      </c>
    </row>
    <row r="40" spans="2:5" hidden="1" outlineLevel="1" x14ac:dyDescent="0.25">
      <c r="B40" s="293"/>
    </row>
    <row r="41" spans="2:5" hidden="1" outlineLevel="1" x14ac:dyDescent="0.25">
      <c r="B41" s="294" t="s">
        <v>568</v>
      </c>
    </row>
    <row r="42" spans="2:5" hidden="1" outlineLevel="1" x14ac:dyDescent="0.25">
      <c r="B42" s="293" t="s">
        <v>569</v>
      </c>
    </row>
    <row r="43" spans="2:5" hidden="1" outlineLevel="1" x14ac:dyDescent="0.25">
      <c r="B43" s="293" t="s">
        <v>570</v>
      </c>
    </row>
    <row r="44" spans="2:5" hidden="1" outlineLevel="1" x14ac:dyDescent="0.25">
      <c r="B44" s="293" t="s">
        <v>571</v>
      </c>
      <c r="E44" s="296"/>
    </row>
    <row r="45" spans="2:5" hidden="1" outlineLevel="1" x14ac:dyDescent="0.25">
      <c r="B45" s="293"/>
    </row>
    <row r="46" spans="2:5" hidden="1" outlineLevel="1" x14ac:dyDescent="0.25">
      <c r="B46" s="294" t="s">
        <v>572</v>
      </c>
    </row>
    <row r="47" spans="2:5" hidden="1" outlineLevel="1" x14ac:dyDescent="0.25">
      <c r="B47" s="293" t="s">
        <v>573</v>
      </c>
    </row>
    <row r="48" spans="2:5" hidden="1" outlineLevel="1" x14ac:dyDescent="0.25">
      <c r="B48" s="293" t="s">
        <v>574</v>
      </c>
    </row>
    <row r="49" spans="2:5" hidden="1" outlineLevel="1" x14ac:dyDescent="0.25">
      <c r="B49" s="293"/>
    </row>
    <row r="50" spans="2:5" hidden="1" outlineLevel="1" x14ac:dyDescent="0.25">
      <c r="B50" s="294" t="s">
        <v>575</v>
      </c>
    </row>
    <row r="51" spans="2:5" hidden="1" outlineLevel="1" x14ac:dyDescent="0.25">
      <c r="B51" s="293" t="s">
        <v>576</v>
      </c>
    </row>
    <row r="52" spans="2:5" hidden="1" outlineLevel="1" x14ac:dyDescent="0.25">
      <c r="B52" s="293" t="s">
        <v>577</v>
      </c>
    </row>
    <row r="53" spans="2:5" hidden="1" outlineLevel="1" x14ac:dyDescent="0.25">
      <c r="B53" s="293"/>
    </row>
    <row r="54" spans="2:5" hidden="1" outlineLevel="1" x14ac:dyDescent="0.25">
      <c r="B54" s="294" t="s">
        <v>551</v>
      </c>
    </row>
    <row r="55" spans="2:5" hidden="1" outlineLevel="1" x14ac:dyDescent="0.25">
      <c r="B55" s="293" t="s">
        <v>578</v>
      </c>
    </row>
    <row r="56" spans="2:5" hidden="1" outlineLevel="1" x14ac:dyDescent="0.25">
      <c r="B56" s="293" t="s">
        <v>579</v>
      </c>
    </row>
    <row r="57" spans="2:5" hidden="1" outlineLevel="1" x14ac:dyDescent="0.25">
      <c r="B57" s="293" t="s">
        <v>580</v>
      </c>
      <c r="E57" s="296"/>
    </row>
    <row r="58" spans="2:5" hidden="1" outlineLevel="1" x14ac:dyDescent="0.25">
      <c r="B58" s="293" t="s">
        <v>581</v>
      </c>
    </row>
    <row r="59" spans="2:5" hidden="1" outlineLevel="1" x14ac:dyDescent="0.25">
      <c r="B59" s="293" t="s">
        <v>582</v>
      </c>
    </row>
    <row r="60" spans="2:5" hidden="1" outlineLevel="1" x14ac:dyDescent="0.25">
      <c r="B60" s="293" t="s">
        <v>583</v>
      </c>
    </row>
    <row r="61" spans="2:5" hidden="1" outlineLevel="1" x14ac:dyDescent="0.25">
      <c r="B61" s="293" t="s">
        <v>584</v>
      </c>
    </row>
    <row r="62" spans="2:5" hidden="1" outlineLevel="1" x14ac:dyDescent="0.25">
      <c r="B62" s="293" t="s">
        <v>585</v>
      </c>
    </row>
    <row r="63" spans="2:5" hidden="1" outlineLevel="1" x14ac:dyDescent="0.25">
      <c r="B63" s="293" t="s">
        <v>586</v>
      </c>
    </row>
    <row r="64" spans="2:5" hidden="1" outlineLevel="1" x14ac:dyDescent="0.25">
      <c r="B64" s="293" t="s">
        <v>587</v>
      </c>
    </row>
    <row r="65" spans="1:7" hidden="1" outlineLevel="1" x14ac:dyDescent="0.25"/>
    <row r="66" spans="1:7" hidden="1" outlineLevel="1" x14ac:dyDescent="0.25"/>
    <row r="67" spans="1:7" s="292" customFormat="1" ht="31.2" hidden="1" outlineLevel="1" x14ac:dyDescent="0.25">
      <c r="A67" s="291"/>
      <c r="B67" s="282" t="s">
        <v>588</v>
      </c>
    </row>
    <row r="68" spans="1:7" hidden="1" outlineLevel="1" collapsed="1" x14ac:dyDescent="0.25">
      <c r="B68" s="295" t="s">
        <v>589</v>
      </c>
      <c r="C68" s="293" t="s">
        <v>590</v>
      </c>
      <c r="D68" s="293" t="s">
        <v>591</v>
      </c>
      <c r="E68" s="295" t="s">
        <v>592</v>
      </c>
      <c r="F68" s="293" t="s">
        <v>593</v>
      </c>
      <c r="G68" s="293" t="s">
        <v>594</v>
      </c>
    </row>
    <row r="69" spans="1:7" hidden="1" outlineLevel="1" collapsed="1" x14ac:dyDescent="0.25">
      <c r="C69" s="293" t="s">
        <v>595</v>
      </c>
      <c r="D69" s="293" t="s">
        <v>596</v>
      </c>
      <c r="E69" s="293" t="s">
        <v>597</v>
      </c>
      <c r="F69" s="293" t="s">
        <v>598</v>
      </c>
      <c r="G69" s="293" t="s">
        <v>599</v>
      </c>
    </row>
    <row r="70" spans="1:7" collapsed="1" x14ac:dyDescent="0.25"/>
    <row r="77" spans="1:7" x14ac:dyDescent="0.25">
      <c r="B77" s="293"/>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1"/>
  <sheetViews>
    <sheetView showGridLines="0" tabSelected="1" workbookViewId="0"/>
  </sheetViews>
  <sheetFormatPr defaultColWidth="9.109375" defaultRowHeight="13.2" x14ac:dyDescent="0.25"/>
  <cols>
    <col min="1" max="1" width="113" style="765" customWidth="1"/>
    <col min="2" max="16384" width="9.109375" style="765"/>
  </cols>
  <sheetData>
    <row r="1" spans="1:1" ht="45" x14ac:dyDescent="0.25">
      <c r="A1" s="764" t="s">
        <v>726</v>
      </c>
    </row>
    <row r="2" spans="1:1" ht="15" x14ac:dyDescent="0.25">
      <c r="A2" s="766"/>
    </row>
    <row r="3" spans="1:1" ht="15" x14ac:dyDescent="0.25">
      <c r="A3" s="766"/>
    </row>
    <row r="4" spans="1:1" ht="15.6" x14ac:dyDescent="0.3">
      <c r="A4" s="858" t="s">
        <v>715</v>
      </c>
    </row>
    <row r="5" spans="1:1" ht="15" x14ac:dyDescent="0.25">
      <c r="A5" s="766"/>
    </row>
    <row r="6" spans="1:1" ht="15" x14ac:dyDescent="0.25">
      <c r="A6" s="764" t="s">
        <v>716</v>
      </c>
    </row>
    <row r="7" spans="1:1" ht="4.95" customHeight="1" x14ac:dyDescent="0.25">
      <c r="A7" s="764"/>
    </row>
    <row r="8" spans="1:1" ht="15" x14ac:dyDescent="0.25">
      <c r="A8" s="764" t="s">
        <v>718</v>
      </c>
    </row>
    <row r="9" spans="1:1" ht="4.95" customHeight="1" x14ac:dyDescent="0.25">
      <c r="A9" s="764"/>
    </row>
    <row r="10" spans="1:1" ht="15" x14ac:dyDescent="0.25">
      <c r="A10" s="766" t="s">
        <v>702</v>
      </c>
    </row>
    <row r="11" spans="1:1" ht="15" x14ac:dyDescent="0.25">
      <c r="A11" s="766" t="s">
        <v>703</v>
      </c>
    </row>
    <row r="12" spans="1:1" ht="15" x14ac:dyDescent="0.25">
      <c r="A12" s="766" t="s">
        <v>704</v>
      </c>
    </row>
    <row r="13" spans="1:1" ht="4.95" customHeight="1" x14ac:dyDescent="0.25">
      <c r="A13" s="764"/>
    </row>
    <row r="14" spans="1:1" ht="15" x14ac:dyDescent="0.25">
      <c r="A14" s="764" t="s">
        <v>719</v>
      </c>
    </row>
    <row r="15" spans="1:1" ht="4.95" customHeight="1" x14ac:dyDescent="0.25">
      <c r="A15" s="764"/>
    </row>
    <row r="16" spans="1:1" ht="15" x14ac:dyDescent="0.25">
      <c r="A16" s="766" t="s">
        <v>705</v>
      </c>
    </row>
    <row r="17" spans="1:1" ht="15" x14ac:dyDescent="0.25">
      <c r="A17" s="766" t="s">
        <v>706</v>
      </c>
    </row>
    <row r="18" spans="1:1" ht="15" x14ac:dyDescent="0.25">
      <c r="A18" s="766" t="s">
        <v>707</v>
      </c>
    </row>
    <row r="19" spans="1:1" ht="15" x14ac:dyDescent="0.25">
      <c r="A19" s="766" t="s">
        <v>708</v>
      </c>
    </row>
    <row r="20" spans="1:1" ht="15" x14ac:dyDescent="0.25">
      <c r="A20" s="766" t="s">
        <v>709</v>
      </c>
    </row>
    <row r="21" spans="1:1" ht="4.95" customHeight="1" x14ac:dyDescent="0.25">
      <c r="A21" s="764"/>
    </row>
    <row r="22" spans="1:1" ht="15" x14ac:dyDescent="0.25">
      <c r="A22" s="766" t="s">
        <v>720</v>
      </c>
    </row>
    <row r="23" spans="1:1" ht="4.95" customHeight="1" x14ac:dyDescent="0.25">
      <c r="A23" s="764"/>
    </row>
    <row r="24" spans="1:1" ht="15" x14ac:dyDescent="0.25">
      <c r="A24" s="766" t="s">
        <v>710</v>
      </c>
    </row>
    <row r="25" spans="1:1" ht="15" x14ac:dyDescent="0.25">
      <c r="A25" s="766" t="s">
        <v>711</v>
      </c>
    </row>
    <row r="26" spans="1:1" ht="15" x14ac:dyDescent="0.25">
      <c r="A26" s="766" t="s">
        <v>712</v>
      </c>
    </row>
    <row r="27" spans="1:1" ht="15" x14ac:dyDescent="0.25">
      <c r="A27" s="766" t="s">
        <v>713</v>
      </c>
    </row>
    <row r="28" spans="1:1" ht="15" x14ac:dyDescent="0.25">
      <c r="A28" s="766" t="s">
        <v>714</v>
      </c>
    </row>
    <row r="29" spans="1:1" ht="19.95" customHeight="1" x14ac:dyDescent="0.25"/>
    <row r="30" spans="1:1" ht="15" x14ac:dyDescent="0.25">
      <c r="A30" s="766" t="s">
        <v>717</v>
      </c>
    </row>
    <row r="31" spans="1:1" ht="4.95" customHeight="1" x14ac:dyDescent="0.25">
      <c r="A31" s="764"/>
    </row>
    <row r="32" spans="1:1" ht="15" x14ac:dyDescent="0.25">
      <c r="A32" s="766" t="s">
        <v>721</v>
      </c>
    </row>
    <row r="33" spans="1:1" ht="4.95" customHeight="1" x14ac:dyDescent="0.25">
      <c r="A33" s="766"/>
    </row>
    <row r="34" spans="1:1" ht="15" x14ac:dyDescent="0.25">
      <c r="A34" s="766" t="s">
        <v>722</v>
      </c>
    </row>
    <row r="35" spans="1:1" ht="4.95" customHeight="1" x14ac:dyDescent="0.25">
      <c r="A35" s="766"/>
    </row>
    <row r="36" spans="1:1" ht="15" x14ac:dyDescent="0.25">
      <c r="A36" s="766" t="s">
        <v>723</v>
      </c>
    </row>
    <row r="37" spans="1:1" ht="4.95" customHeight="1" x14ac:dyDescent="0.25">
      <c r="A37" s="766"/>
    </row>
    <row r="38" spans="1:1" ht="15" x14ac:dyDescent="0.25">
      <c r="A38" s="766" t="s">
        <v>724</v>
      </c>
    </row>
    <row r="39" spans="1:1" ht="4.95" customHeight="1" x14ac:dyDescent="0.25">
      <c r="A39" s="766"/>
    </row>
    <row r="40" spans="1:1" ht="15" x14ac:dyDescent="0.25">
      <c r="A40" s="766" t="s">
        <v>2736</v>
      </c>
    </row>
    <row r="41" spans="1:1" ht="15" x14ac:dyDescent="0.25">
      <c r="A41" s="766" t="s">
        <v>2737</v>
      </c>
    </row>
    <row r="42" spans="1:1" ht="4.95" customHeight="1" x14ac:dyDescent="0.25">
      <c r="A42" s="766"/>
    </row>
    <row r="43" spans="1:1" ht="15" x14ac:dyDescent="0.25">
      <c r="A43" s="766" t="s">
        <v>725</v>
      </c>
    </row>
    <row r="44" spans="1:1" ht="4.95" customHeight="1" x14ac:dyDescent="0.25">
      <c r="A44" s="766"/>
    </row>
    <row r="45" spans="1:1" ht="15" x14ac:dyDescent="0.25">
      <c r="A45" s="766" t="s">
        <v>2738</v>
      </c>
    </row>
    <row r="46" spans="1:1" ht="15" x14ac:dyDescent="0.25">
      <c r="A46" s="766" t="s">
        <v>2739</v>
      </c>
    </row>
    <row r="47" spans="1:1" ht="15" x14ac:dyDescent="0.25">
      <c r="A47" s="766" t="s">
        <v>2740</v>
      </c>
    </row>
    <row r="48" spans="1:1" ht="4.95" customHeight="1" x14ac:dyDescent="0.25">
      <c r="A48" s="766"/>
    </row>
    <row r="49" spans="1:1" ht="15" x14ac:dyDescent="0.25">
      <c r="A49" s="766" t="s">
        <v>2741</v>
      </c>
    </row>
    <row r="50" spans="1:1" ht="15" x14ac:dyDescent="0.25">
      <c r="A50" s="766" t="s">
        <v>2742</v>
      </c>
    </row>
    <row r="51" spans="1:1" ht="15" x14ac:dyDescent="0.25">
      <c r="A51" s="766" t="s">
        <v>2743</v>
      </c>
    </row>
  </sheetData>
  <pageMargins left="0.7" right="0.7" top="0.75" bottom="0.75" header="0.3" footer="0.3"/>
  <pageSetup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75"/>
  <sheetViews>
    <sheetView showGridLines="0" showRowColHeaders="0" showZeros="0" zoomScaleNormal="100" workbookViewId="0">
      <selection activeCell="B2" sqref="B2:I2"/>
    </sheetView>
  </sheetViews>
  <sheetFormatPr defaultColWidth="9.109375" defaultRowHeight="10.199999999999999" outlineLevelRow="1" x14ac:dyDescent="0.2"/>
  <cols>
    <col min="1" max="1" width="2.6640625" style="353" customWidth="1"/>
    <col min="2" max="2" width="13.6640625" style="203" customWidth="1"/>
    <col min="3" max="3" width="51.5546875" style="820" customWidth="1"/>
    <col min="4" max="9" width="13.6640625" style="203" customWidth="1"/>
    <col min="10" max="16384" width="9.109375" style="203"/>
  </cols>
  <sheetData>
    <row r="1" spans="1:9" s="174" customFormat="1" x14ac:dyDescent="0.2">
      <c r="C1" s="274"/>
      <c r="I1" s="718" t="str">
        <f>Intro!A20</f>
        <v>Versie 3/4/2018</v>
      </c>
    </row>
    <row r="2" spans="1:9" s="173" customFormat="1" ht="17.399999999999999" x14ac:dyDescent="0.3">
      <c r="A2" s="354"/>
      <c r="B2" s="1300" t="s">
        <v>637</v>
      </c>
      <c r="C2" s="1300"/>
      <c r="D2" s="1300"/>
      <c r="E2" s="1300"/>
      <c r="F2" s="1300"/>
      <c r="G2" s="1300"/>
      <c r="H2" s="1300"/>
      <c r="I2" s="1300"/>
    </row>
    <row r="3" spans="1:9" s="174" customFormat="1" ht="10.8" thickBot="1" x14ac:dyDescent="0.25">
      <c r="C3" s="274"/>
    </row>
    <row r="4" spans="1:9" s="361" customFormat="1" ht="21" customHeight="1" x14ac:dyDescent="0.25">
      <c r="B4" s="807"/>
      <c r="C4" s="814"/>
      <c r="D4" s="712" t="s">
        <v>5</v>
      </c>
      <c r="E4" s="713" t="s">
        <v>6</v>
      </c>
      <c r="F4" s="713" t="s">
        <v>7</v>
      </c>
      <c r="G4" s="713" t="s">
        <v>24</v>
      </c>
      <c r="H4" s="713" t="s">
        <v>25</v>
      </c>
      <c r="I4" s="715" t="s">
        <v>26</v>
      </c>
    </row>
    <row r="5" spans="1:9" s="166" customFormat="1" ht="15" customHeight="1" x14ac:dyDescent="0.25">
      <c r="A5" s="356"/>
      <c r="B5" s="808" t="s">
        <v>11</v>
      </c>
      <c r="C5" s="579"/>
      <c r="D5" s="187"/>
      <c r="E5" s="188"/>
      <c r="F5" s="188"/>
      <c r="G5" s="188"/>
      <c r="H5" s="188"/>
      <c r="I5" s="189"/>
    </row>
    <row r="6" spans="1:9" s="157" customFormat="1" ht="15" customHeight="1" x14ac:dyDescent="0.25">
      <c r="A6" s="357"/>
      <c r="B6" s="809" t="s">
        <v>13</v>
      </c>
      <c r="C6" s="815" t="s">
        <v>670</v>
      </c>
      <c r="D6" s="191"/>
      <c r="E6" s="192"/>
      <c r="F6" s="714"/>
      <c r="G6" s="192"/>
      <c r="H6" s="192"/>
      <c r="I6" s="193"/>
    </row>
    <row r="7" spans="1:9" s="157" customFormat="1" ht="13.2" x14ac:dyDescent="0.25">
      <c r="A7" s="357"/>
      <c r="B7" s="809"/>
      <c r="C7" s="815" t="s">
        <v>671</v>
      </c>
      <c r="D7" s="191"/>
      <c r="E7" s="192"/>
      <c r="F7" s="714"/>
      <c r="G7" s="192"/>
      <c r="H7" s="192"/>
      <c r="I7" s="193"/>
    </row>
    <row r="8" spans="1:9" s="250" customFormat="1" ht="15.6" customHeight="1" x14ac:dyDescent="0.25">
      <c r="A8" s="517"/>
      <c r="B8" s="810"/>
      <c r="C8" s="816" t="s">
        <v>672</v>
      </c>
      <c r="D8" s="799">
        <f>D7-D6</f>
        <v>0</v>
      </c>
      <c r="E8" s="800">
        <f t="shared" ref="E8:I8" si="0">E7-E6</f>
        <v>0</v>
      </c>
      <c r="F8" s="801">
        <f t="shared" si="0"/>
        <v>0</v>
      </c>
      <c r="G8" s="800">
        <f t="shared" si="0"/>
        <v>0</v>
      </c>
      <c r="H8" s="800">
        <f t="shared" si="0"/>
        <v>0</v>
      </c>
      <c r="I8" s="802">
        <f t="shared" si="0"/>
        <v>0</v>
      </c>
    </row>
    <row r="9" spans="1:9" s="157" customFormat="1" ht="15" customHeight="1" x14ac:dyDescent="0.25">
      <c r="A9" s="357"/>
      <c r="B9" s="809" t="s">
        <v>14</v>
      </c>
      <c r="C9" s="815" t="s">
        <v>670</v>
      </c>
      <c r="D9" s="191"/>
      <c r="E9" s="192"/>
      <c r="F9" s="714"/>
      <c r="G9" s="192"/>
      <c r="H9" s="192"/>
      <c r="I9" s="193"/>
    </row>
    <row r="10" spans="1:9" s="157" customFormat="1" ht="13.2" x14ac:dyDescent="0.25">
      <c r="A10" s="357"/>
      <c r="B10" s="809"/>
      <c r="C10" s="815" t="s">
        <v>671</v>
      </c>
      <c r="D10" s="191"/>
      <c r="E10" s="192"/>
      <c r="F10" s="714"/>
      <c r="G10" s="192"/>
      <c r="H10" s="192"/>
      <c r="I10" s="193"/>
    </row>
    <row r="11" spans="1:9" s="250" customFormat="1" ht="15.6" customHeight="1" x14ac:dyDescent="0.25">
      <c r="A11" s="517"/>
      <c r="B11" s="810"/>
      <c r="C11" s="816" t="s">
        <v>672</v>
      </c>
      <c r="D11" s="799">
        <f>D10-D9</f>
        <v>0</v>
      </c>
      <c r="E11" s="800">
        <f t="shared" ref="E11:I11" si="1">E10-E9</f>
        <v>0</v>
      </c>
      <c r="F11" s="801">
        <f t="shared" si="1"/>
        <v>0</v>
      </c>
      <c r="G11" s="800">
        <f t="shared" si="1"/>
        <v>0</v>
      </c>
      <c r="H11" s="800">
        <f t="shared" si="1"/>
        <v>0</v>
      </c>
      <c r="I11" s="802">
        <f t="shared" si="1"/>
        <v>0</v>
      </c>
    </row>
    <row r="12" spans="1:9" s="157" customFormat="1" ht="15" customHeight="1" x14ac:dyDescent="0.25">
      <c r="A12" s="357"/>
      <c r="B12" s="809" t="s">
        <v>15</v>
      </c>
      <c r="C12" s="815" t="s">
        <v>670</v>
      </c>
      <c r="D12" s="191"/>
      <c r="E12" s="192"/>
      <c r="F12" s="714"/>
      <c r="G12" s="192"/>
      <c r="H12" s="192"/>
      <c r="I12" s="193"/>
    </row>
    <row r="13" spans="1:9" s="157" customFormat="1" ht="13.2" x14ac:dyDescent="0.25">
      <c r="A13" s="357"/>
      <c r="B13" s="809"/>
      <c r="C13" s="815" t="s">
        <v>671</v>
      </c>
      <c r="D13" s="191"/>
      <c r="E13" s="192"/>
      <c r="F13" s="714"/>
      <c r="G13" s="192"/>
      <c r="H13" s="192"/>
      <c r="I13" s="193"/>
    </row>
    <row r="14" spans="1:9" s="250" customFormat="1" ht="15.6" customHeight="1" x14ac:dyDescent="0.25">
      <c r="A14" s="517"/>
      <c r="B14" s="811"/>
      <c r="C14" s="817" t="s">
        <v>672</v>
      </c>
      <c r="D14" s="803">
        <f>D13-D12</f>
        <v>0</v>
      </c>
      <c r="E14" s="804">
        <f t="shared" ref="E14" si="2">E13-E12</f>
        <v>0</v>
      </c>
      <c r="F14" s="805">
        <f t="shared" ref="F14" si="3">F13-F12</f>
        <v>0</v>
      </c>
      <c r="G14" s="804">
        <f t="shared" ref="G14" si="4">G13-G12</f>
        <v>0</v>
      </c>
      <c r="H14" s="804">
        <f t="shared" ref="H14" si="5">H13-H12</f>
        <v>0</v>
      </c>
      <c r="I14" s="806">
        <f t="shared" ref="I14" si="6">I13-I12</f>
        <v>0</v>
      </c>
    </row>
    <row r="15" spans="1:9" s="166" customFormat="1" ht="15" hidden="1" customHeight="1" outlineLevel="1" x14ac:dyDescent="0.25">
      <c r="A15" s="356"/>
      <c r="B15" s="812" t="s">
        <v>18</v>
      </c>
      <c r="C15" s="818"/>
      <c r="D15" s="187"/>
      <c r="E15" s="188"/>
      <c r="F15" s="188"/>
      <c r="G15" s="188"/>
      <c r="H15" s="188"/>
      <c r="I15" s="189"/>
    </row>
    <row r="16" spans="1:9" s="157" customFormat="1" ht="15" hidden="1" customHeight="1" outlineLevel="1" x14ac:dyDescent="0.25">
      <c r="A16" s="357"/>
      <c r="B16" s="809" t="s">
        <v>13</v>
      </c>
      <c r="C16" s="815" t="s">
        <v>670</v>
      </c>
      <c r="D16" s="191"/>
      <c r="E16" s="192"/>
      <c r="F16" s="714"/>
      <c r="G16" s="192"/>
      <c r="H16" s="192"/>
      <c r="I16" s="193"/>
    </row>
    <row r="17" spans="1:9" s="157" customFormat="1" ht="13.2" hidden="1" outlineLevel="1" x14ac:dyDescent="0.25">
      <c r="A17" s="357"/>
      <c r="B17" s="809"/>
      <c r="C17" s="815" t="s">
        <v>671</v>
      </c>
      <c r="D17" s="191"/>
      <c r="E17" s="192"/>
      <c r="F17" s="714"/>
      <c r="G17" s="192"/>
      <c r="H17" s="192"/>
      <c r="I17" s="193"/>
    </row>
    <row r="18" spans="1:9" s="250" customFormat="1" ht="15.6" hidden="1" customHeight="1" outlineLevel="1" x14ac:dyDescent="0.25">
      <c r="A18" s="517"/>
      <c r="B18" s="810"/>
      <c r="C18" s="816" t="s">
        <v>672</v>
      </c>
      <c r="D18" s="799">
        <f>D17-D16</f>
        <v>0</v>
      </c>
      <c r="E18" s="800">
        <f t="shared" ref="E18:I18" si="7">E17-E16</f>
        <v>0</v>
      </c>
      <c r="F18" s="801">
        <f t="shared" si="7"/>
        <v>0</v>
      </c>
      <c r="G18" s="800">
        <f t="shared" si="7"/>
        <v>0</v>
      </c>
      <c r="H18" s="800">
        <f t="shared" si="7"/>
        <v>0</v>
      </c>
      <c r="I18" s="802">
        <f t="shared" si="7"/>
        <v>0</v>
      </c>
    </row>
    <row r="19" spans="1:9" s="157" customFormat="1" ht="15" hidden="1" customHeight="1" outlineLevel="1" x14ac:dyDescent="0.25">
      <c r="A19" s="357"/>
      <c r="B19" s="809" t="s">
        <v>14</v>
      </c>
      <c r="C19" s="815" t="s">
        <v>670</v>
      </c>
      <c r="D19" s="191"/>
      <c r="E19" s="192"/>
      <c r="F19" s="714"/>
      <c r="G19" s="192"/>
      <c r="H19" s="192"/>
      <c r="I19" s="193"/>
    </row>
    <row r="20" spans="1:9" s="157" customFormat="1" ht="13.2" hidden="1" outlineLevel="1" x14ac:dyDescent="0.25">
      <c r="A20" s="357"/>
      <c r="B20" s="809"/>
      <c r="C20" s="815" t="s">
        <v>671</v>
      </c>
      <c r="D20" s="191"/>
      <c r="E20" s="192"/>
      <c r="F20" s="714"/>
      <c r="G20" s="192"/>
      <c r="H20" s="192"/>
      <c r="I20" s="193"/>
    </row>
    <row r="21" spans="1:9" s="250" customFormat="1" ht="15.6" hidden="1" customHeight="1" outlineLevel="1" x14ac:dyDescent="0.25">
      <c r="A21" s="517"/>
      <c r="B21" s="810"/>
      <c r="C21" s="816" t="s">
        <v>672</v>
      </c>
      <c r="D21" s="799">
        <f>D20-D19</f>
        <v>0</v>
      </c>
      <c r="E21" s="800">
        <f t="shared" ref="E21:I21" si="8">E20-E19</f>
        <v>0</v>
      </c>
      <c r="F21" s="801">
        <f t="shared" si="8"/>
        <v>0</v>
      </c>
      <c r="G21" s="800">
        <f t="shared" si="8"/>
        <v>0</v>
      </c>
      <c r="H21" s="800">
        <f t="shared" si="8"/>
        <v>0</v>
      </c>
      <c r="I21" s="802">
        <f t="shared" si="8"/>
        <v>0</v>
      </c>
    </row>
    <row r="22" spans="1:9" s="157" customFormat="1" ht="15" hidden="1" customHeight="1" outlineLevel="1" x14ac:dyDescent="0.25">
      <c r="A22" s="357"/>
      <c r="B22" s="809" t="s">
        <v>15</v>
      </c>
      <c r="C22" s="815" t="s">
        <v>670</v>
      </c>
      <c r="D22" s="191"/>
      <c r="E22" s="192"/>
      <c r="F22" s="714"/>
      <c r="G22" s="192"/>
      <c r="H22" s="192"/>
      <c r="I22" s="193"/>
    </row>
    <row r="23" spans="1:9" s="157" customFormat="1" ht="13.2" hidden="1" outlineLevel="1" x14ac:dyDescent="0.25">
      <c r="A23" s="357"/>
      <c r="B23" s="809"/>
      <c r="C23" s="815" t="s">
        <v>671</v>
      </c>
      <c r="D23" s="191"/>
      <c r="E23" s="192"/>
      <c r="F23" s="714"/>
      <c r="G23" s="192"/>
      <c r="H23" s="192"/>
      <c r="I23" s="193"/>
    </row>
    <row r="24" spans="1:9" s="250" customFormat="1" ht="15.6" hidden="1" customHeight="1" outlineLevel="1" x14ac:dyDescent="0.25">
      <c r="A24" s="517"/>
      <c r="B24" s="811"/>
      <c r="C24" s="817" t="s">
        <v>672</v>
      </c>
      <c r="D24" s="803">
        <f>D23-D22</f>
        <v>0</v>
      </c>
      <c r="E24" s="804">
        <f t="shared" ref="E24:I24" si="9">E23-E22</f>
        <v>0</v>
      </c>
      <c r="F24" s="805">
        <f t="shared" si="9"/>
        <v>0</v>
      </c>
      <c r="G24" s="804">
        <f t="shared" si="9"/>
        <v>0</v>
      </c>
      <c r="H24" s="804">
        <f t="shared" si="9"/>
        <v>0</v>
      </c>
      <c r="I24" s="806">
        <f t="shared" si="9"/>
        <v>0</v>
      </c>
    </row>
    <row r="25" spans="1:9" s="166" customFormat="1" ht="15" customHeight="1" collapsed="1" x14ac:dyDescent="0.25">
      <c r="A25" s="356"/>
      <c r="B25" s="808" t="s">
        <v>19</v>
      </c>
      <c r="C25" s="579"/>
      <c r="D25" s="187"/>
      <c r="E25" s="188"/>
      <c r="F25" s="188"/>
      <c r="G25" s="188"/>
      <c r="H25" s="188"/>
      <c r="I25" s="189"/>
    </row>
    <row r="26" spans="1:9" s="157" customFormat="1" ht="15" customHeight="1" x14ac:dyDescent="0.25">
      <c r="A26" s="357"/>
      <c r="B26" s="809" t="s">
        <v>13</v>
      </c>
      <c r="C26" s="815" t="s">
        <v>670</v>
      </c>
      <c r="D26" s="191"/>
      <c r="E26" s="192"/>
      <c r="F26" s="714"/>
      <c r="G26" s="192"/>
      <c r="H26" s="192"/>
      <c r="I26" s="193"/>
    </row>
    <row r="27" spans="1:9" s="157" customFormat="1" ht="13.2" x14ac:dyDescent="0.25">
      <c r="A27" s="357"/>
      <c r="B27" s="809"/>
      <c r="C27" s="815" t="s">
        <v>671</v>
      </c>
      <c r="D27" s="191"/>
      <c r="E27" s="192"/>
      <c r="F27" s="714"/>
      <c r="G27" s="192"/>
      <c r="H27" s="192"/>
      <c r="I27" s="193"/>
    </row>
    <row r="28" spans="1:9" s="250" customFormat="1" ht="15.6" customHeight="1" x14ac:dyDescent="0.25">
      <c r="A28" s="517"/>
      <c r="B28" s="810"/>
      <c r="C28" s="816" t="s">
        <v>672</v>
      </c>
      <c r="D28" s="799">
        <f>D27-D26</f>
        <v>0</v>
      </c>
      <c r="E28" s="800">
        <f t="shared" ref="E28:I28" si="10">E27-E26</f>
        <v>0</v>
      </c>
      <c r="F28" s="801">
        <f t="shared" si="10"/>
        <v>0</v>
      </c>
      <c r="G28" s="800">
        <f t="shared" si="10"/>
        <v>0</v>
      </c>
      <c r="H28" s="800">
        <f t="shared" si="10"/>
        <v>0</v>
      </c>
      <c r="I28" s="802">
        <f t="shared" si="10"/>
        <v>0</v>
      </c>
    </row>
    <row r="29" spans="1:9" s="157" customFormat="1" ht="15" customHeight="1" x14ac:dyDescent="0.25">
      <c r="A29" s="357"/>
      <c r="B29" s="809" t="s">
        <v>14</v>
      </c>
      <c r="C29" s="815" t="s">
        <v>670</v>
      </c>
      <c r="D29" s="191"/>
      <c r="E29" s="192"/>
      <c r="F29" s="714"/>
      <c r="G29" s="192"/>
      <c r="H29" s="192"/>
      <c r="I29" s="193"/>
    </row>
    <row r="30" spans="1:9" s="157" customFormat="1" ht="13.2" x14ac:dyDescent="0.25">
      <c r="A30" s="357"/>
      <c r="B30" s="809"/>
      <c r="C30" s="815" t="s">
        <v>671</v>
      </c>
      <c r="D30" s="191"/>
      <c r="E30" s="192"/>
      <c r="F30" s="714"/>
      <c r="G30" s="192"/>
      <c r="H30" s="192"/>
      <c r="I30" s="193"/>
    </row>
    <row r="31" spans="1:9" s="250" customFormat="1" ht="15.6" customHeight="1" x14ac:dyDescent="0.25">
      <c r="A31" s="517"/>
      <c r="B31" s="810"/>
      <c r="C31" s="816" t="s">
        <v>672</v>
      </c>
      <c r="D31" s="799">
        <f>D30-D29</f>
        <v>0</v>
      </c>
      <c r="E31" s="800">
        <f t="shared" ref="E31:I31" si="11">E30-E29</f>
        <v>0</v>
      </c>
      <c r="F31" s="801">
        <f t="shared" si="11"/>
        <v>0</v>
      </c>
      <c r="G31" s="800">
        <f t="shared" si="11"/>
        <v>0</v>
      </c>
      <c r="H31" s="800">
        <f t="shared" si="11"/>
        <v>0</v>
      </c>
      <c r="I31" s="802">
        <f t="shared" si="11"/>
        <v>0</v>
      </c>
    </row>
    <row r="32" spans="1:9" s="157" customFormat="1" ht="15" customHeight="1" x14ac:dyDescent="0.25">
      <c r="A32" s="357"/>
      <c r="B32" s="809" t="s">
        <v>15</v>
      </c>
      <c r="C32" s="815" t="s">
        <v>670</v>
      </c>
      <c r="D32" s="191"/>
      <c r="E32" s="192"/>
      <c r="F32" s="714"/>
      <c r="G32" s="192"/>
      <c r="H32" s="192"/>
      <c r="I32" s="193"/>
    </row>
    <row r="33" spans="1:9" s="157" customFormat="1" ht="13.2" x14ac:dyDescent="0.25">
      <c r="A33" s="357"/>
      <c r="B33" s="809"/>
      <c r="C33" s="815" t="s">
        <v>671</v>
      </c>
      <c r="D33" s="191"/>
      <c r="E33" s="192"/>
      <c r="F33" s="714"/>
      <c r="G33" s="192"/>
      <c r="H33" s="192"/>
      <c r="I33" s="193"/>
    </row>
    <row r="34" spans="1:9" s="250" customFormat="1" ht="15.6" customHeight="1" x14ac:dyDescent="0.25">
      <c r="A34" s="517"/>
      <c r="B34" s="811"/>
      <c r="C34" s="817" t="s">
        <v>672</v>
      </c>
      <c r="D34" s="803">
        <f>D33-D32</f>
        <v>0</v>
      </c>
      <c r="E34" s="804">
        <f t="shared" ref="E34:I34" si="12">E33-E32</f>
        <v>0</v>
      </c>
      <c r="F34" s="805">
        <f t="shared" si="12"/>
        <v>0</v>
      </c>
      <c r="G34" s="804">
        <f t="shared" si="12"/>
        <v>0</v>
      </c>
      <c r="H34" s="804">
        <f t="shared" si="12"/>
        <v>0</v>
      </c>
      <c r="I34" s="806">
        <f t="shared" si="12"/>
        <v>0</v>
      </c>
    </row>
    <row r="35" spans="1:9" s="166" customFormat="1" ht="15" customHeight="1" x14ac:dyDescent="0.25">
      <c r="A35" s="356"/>
      <c r="B35" s="808" t="s">
        <v>20</v>
      </c>
      <c r="C35" s="762"/>
      <c r="D35" s="187"/>
      <c r="E35" s="188"/>
      <c r="F35" s="188"/>
      <c r="G35" s="188"/>
      <c r="H35" s="188"/>
      <c r="I35" s="189"/>
    </row>
    <row r="36" spans="1:9" s="157" customFormat="1" ht="15" customHeight="1" x14ac:dyDescent="0.25">
      <c r="A36" s="357"/>
      <c r="B36" s="809" t="s">
        <v>13</v>
      </c>
      <c r="C36" s="815" t="s">
        <v>670</v>
      </c>
      <c r="D36" s="191"/>
      <c r="E36" s="192"/>
      <c r="F36" s="714"/>
      <c r="G36" s="192"/>
      <c r="H36" s="192"/>
      <c r="I36" s="193"/>
    </row>
    <row r="37" spans="1:9" s="157" customFormat="1" ht="13.2" x14ac:dyDescent="0.25">
      <c r="A37" s="357"/>
      <c r="B37" s="809"/>
      <c r="C37" s="815" t="s">
        <v>671</v>
      </c>
      <c r="D37" s="191"/>
      <c r="E37" s="192"/>
      <c r="F37" s="714"/>
      <c r="G37" s="192"/>
      <c r="H37" s="192"/>
      <c r="I37" s="193"/>
    </row>
    <row r="38" spans="1:9" s="250" customFormat="1" ht="15.6" customHeight="1" x14ac:dyDescent="0.25">
      <c r="A38" s="517"/>
      <c r="B38" s="810"/>
      <c r="C38" s="816" t="s">
        <v>672</v>
      </c>
      <c r="D38" s="799">
        <f>D37-D36</f>
        <v>0</v>
      </c>
      <c r="E38" s="800">
        <f t="shared" ref="E38:I38" si="13">E37-E36</f>
        <v>0</v>
      </c>
      <c r="F38" s="801">
        <f t="shared" si="13"/>
        <v>0</v>
      </c>
      <c r="G38" s="800">
        <f t="shared" si="13"/>
        <v>0</v>
      </c>
      <c r="H38" s="800">
        <f t="shared" si="13"/>
        <v>0</v>
      </c>
      <c r="I38" s="802">
        <f t="shared" si="13"/>
        <v>0</v>
      </c>
    </row>
    <row r="39" spans="1:9" s="157" customFormat="1" ht="15" customHeight="1" x14ac:dyDescent="0.25">
      <c r="A39" s="357"/>
      <c r="B39" s="809" t="s">
        <v>14</v>
      </c>
      <c r="C39" s="815" t="s">
        <v>670</v>
      </c>
      <c r="D39" s="191"/>
      <c r="E39" s="192"/>
      <c r="F39" s="714"/>
      <c r="G39" s="192"/>
      <c r="H39" s="192"/>
      <c r="I39" s="193"/>
    </row>
    <row r="40" spans="1:9" s="157" customFormat="1" ht="13.2" x14ac:dyDescent="0.25">
      <c r="A40" s="357"/>
      <c r="B40" s="809"/>
      <c r="C40" s="815" t="s">
        <v>671</v>
      </c>
      <c r="D40" s="191"/>
      <c r="E40" s="192"/>
      <c r="F40" s="714"/>
      <c r="G40" s="192"/>
      <c r="H40" s="192"/>
      <c r="I40" s="193"/>
    </row>
    <row r="41" spans="1:9" s="250" customFormat="1" ht="15.6" customHeight="1" x14ac:dyDescent="0.25">
      <c r="A41" s="517"/>
      <c r="B41" s="810"/>
      <c r="C41" s="816" t="s">
        <v>672</v>
      </c>
      <c r="D41" s="799">
        <f>D40-D39</f>
        <v>0</v>
      </c>
      <c r="E41" s="800">
        <f t="shared" ref="E41:I41" si="14">E40-E39</f>
        <v>0</v>
      </c>
      <c r="F41" s="801">
        <f t="shared" si="14"/>
        <v>0</v>
      </c>
      <c r="G41" s="800">
        <f t="shared" si="14"/>
        <v>0</v>
      </c>
      <c r="H41" s="800">
        <f t="shared" si="14"/>
        <v>0</v>
      </c>
      <c r="I41" s="802">
        <f t="shared" si="14"/>
        <v>0</v>
      </c>
    </row>
    <row r="42" spans="1:9" s="157" customFormat="1" ht="15" customHeight="1" x14ac:dyDescent="0.25">
      <c r="A42" s="357"/>
      <c r="B42" s="809" t="s">
        <v>15</v>
      </c>
      <c r="C42" s="815" t="s">
        <v>670</v>
      </c>
      <c r="D42" s="191"/>
      <c r="E42" s="192"/>
      <c r="F42" s="714"/>
      <c r="G42" s="192"/>
      <c r="H42" s="192"/>
      <c r="I42" s="193"/>
    </row>
    <row r="43" spans="1:9" s="157" customFormat="1" ht="13.2" x14ac:dyDescent="0.25">
      <c r="A43" s="357"/>
      <c r="B43" s="809"/>
      <c r="C43" s="815" t="s">
        <v>671</v>
      </c>
      <c r="D43" s="191"/>
      <c r="E43" s="192"/>
      <c r="F43" s="714"/>
      <c r="G43" s="192"/>
      <c r="H43" s="192"/>
      <c r="I43" s="193"/>
    </row>
    <row r="44" spans="1:9" s="250" customFormat="1" ht="15.6" customHeight="1" x14ac:dyDescent="0.25">
      <c r="A44" s="517"/>
      <c r="B44" s="811"/>
      <c r="C44" s="817" t="s">
        <v>672</v>
      </c>
      <c r="D44" s="803">
        <f>D43-D42</f>
        <v>0</v>
      </c>
      <c r="E44" s="804">
        <f t="shared" ref="E44:I44" si="15">E43-E42</f>
        <v>0</v>
      </c>
      <c r="F44" s="805">
        <f t="shared" si="15"/>
        <v>0</v>
      </c>
      <c r="G44" s="804">
        <f t="shared" si="15"/>
        <v>0</v>
      </c>
      <c r="H44" s="804">
        <f t="shared" si="15"/>
        <v>0</v>
      </c>
      <c r="I44" s="806">
        <f t="shared" si="15"/>
        <v>0</v>
      </c>
    </row>
    <row r="45" spans="1:9" s="166" customFormat="1" ht="18" customHeight="1" x14ac:dyDescent="0.25">
      <c r="A45" s="356"/>
      <c r="B45" s="812" t="s">
        <v>21</v>
      </c>
      <c r="C45" s="818"/>
      <c r="D45" s="187"/>
      <c r="E45" s="188"/>
      <c r="F45" s="188"/>
      <c r="G45" s="188"/>
      <c r="H45" s="188"/>
      <c r="I45" s="189"/>
    </row>
    <row r="46" spans="1:9" s="157" customFormat="1" ht="15" customHeight="1" x14ac:dyDescent="0.25">
      <c r="A46" s="357"/>
      <c r="B46" s="809" t="s">
        <v>13</v>
      </c>
      <c r="C46" s="815" t="s">
        <v>670</v>
      </c>
      <c r="D46" s="191"/>
      <c r="E46" s="192"/>
      <c r="F46" s="714"/>
      <c r="G46" s="192"/>
      <c r="H46" s="192"/>
      <c r="I46" s="193"/>
    </row>
    <row r="47" spans="1:9" s="157" customFormat="1" ht="13.2" x14ac:dyDescent="0.25">
      <c r="A47" s="357"/>
      <c r="B47" s="809"/>
      <c r="C47" s="815" t="s">
        <v>671</v>
      </c>
      <c r="D47" s="191"/>
      <c r="E47" s="192"/>
      <c r="F47" s="714"/>
      <c r="G47" s="192"/>
      <c r="H47" s="192"/>
      <c r="I47" s="193"/>
    </row>
    <row r="48" spans="1:9" s="250" customFormat="1" ht="15.6" customHeight="1" x14ac:dyDescent="0.25">
      <c r="A48" s="517"/>
      <c r="B48" s="810"/>
      <c r="C48" s="816" t="s">
        <v>672</v>
      </c>
      <c r="D48" s="799">
        <f>D47-D46</f>
        <v>0</v>
      </c>
      <c r="E48" s="800">
        <f t="shared" ref="E48:I48" si="16">E47-E46</f>
        <v>0</v>
      </c>
      <c r="F48" s="801">
        <f t="shared" si="16"/>
        <v>0</v>
      </c>
      <c r="G48" s="800">
        <f t="shared" si="16"/>
        <v>0</v>
      </c>
      <c r="H48" s="800">
        <f t="shared" si="16"/>
        <v>0</v>
      </c>
      <c r="I48" s="802">
        <f t="shared" si="16"/>
        <v>0</v>
      </c>
    </row>
    <row r="49" spans="1:9" s="157" customFormat="1" ht="15" customHeight="1" x14ac:dyDescent="0.25">
      <c r="A49" s="357"/>
      <c r="B49" s="809" t="s">
        <v>14</v>
      </c>
      <c r="C49" s="815" t="s">
        <v>670</v>
      </c>
      <c r="D49" s="191"/>
      <c r="E49" s="192"/>
      <c r="F49" s="714"/>
      <c r="G49" s="192"/>
      <c r="H49" s="192"/>
      <c r="I49" s="193"/>
    </row>
    <row r="50" spans="1:9" s="157" customFormat="1" ht="13.2" x14ac:dyDescent="0.25">
      <c r="A50" s="357"/>
      <c r="B50" s="809"/>
      <c r="C50" s="815" t="s">
        <v>671</v>
      </c>
      <c r="D50" s="191"/>
      <c r="E50" s="192"/>
      <c r="F50" s="714"/>
      <c r="G50" s="192"/>
      <c r="H50" s="192"/>
      <c r="I50" s="193"/>
    </row>
    <row r="51" spans="1:9" s="250" customFormat="1" ht="15.6" customHeight="1" x14ac:dyDescent="0.25">
      <c r="A51" s="517"/>
      <c r="B51" s="810"/>
      <c r="C51" s="816" t="s">
        <v>672</v>
      </c>
      <c r="D51" s="799">
        <f>D50-D49</f>
        <v>0</v>
      </c>
      <c r="E51" s="800">
        <f t="shared" ref="E51:I51" si="17">E50-E49</f>
        <v>0</v>
      </c>
      <c r="F51" s="801">
        <f t="shared" si="17"/>
        <v>0</v>
      </c>
      <c r="G51" s="800">
        <f t="shared" si="17"/>
        <v>0</v>
      </c>
      <c r="H51" s="800">
        <f t="shared" si="17"/>
        <v>0</v>
      </c>
      <c r="I51" s="802">
        <f t="shared" si="17"/>
        <v>0</v>
      </c>
    </row>
    <row r="52" spans="1:9" s="157" customFormat="1" ht="15" customHeight="1" x14ac:dyDescent="0.25">
      <c r="A52" s="357"/>
      <c r="B52" s="809" t="s">
        <v>15</v>
      </c>
      <c r="C52" s="815" t="s">
        <v>670</v>
      </c>
      <c r="D52" s="191"/>
      <c r="E52" s="192"/>
      <c r="F52" s="714"/>
      <c r="G52" s="192"/>
      <c r="H52" s="192"/>
      <c r="I52" s="193"/>
    </row>
    <row r="53" spans="1:9" s="157" customFormat="1" ht="13.2" x14ac:dyDescent="0.25">
      <c r="A53" s="357"/>
      <c r="B53" s="809"/>
      <c r="C53" s="815" t="s">
        <v>671</v>
      </c>
      <c r="D53" s="191"/>
      <c r="E53" s="192"/>
      <c r="F53" s="714"/>
      <c r="G53" s="192"/>
      <c r="H53" s="192"/>
      <c r="I53" s="193"/>
    </row>
    <row r="54" spans="1:9" s="250" customFormat="1" ht="15.6" customHeight="1" x14ac:dyDescent="0.25">
      <c r="A54" s="517"/>
      <c r="B54" s="811"/>
      <c r="C54" s="817" t="s">
        <v>672</v>
      </c>
      <c r="D54" s="803">
        <f>D53-D52</f>
        <v>0</v>
      </c>
      <c r="E54" s="804">
        <f t="shared" ref="E54:I54" si="18">E53-E52</f>
        <v>0</v>
      </c>
      <c r="F54" s="805">
        <f t="shared" si="18"/>
        <v>0</v>
      </c>
      <c r="G54" s="804">
        <f t="shared" si="18"/>
        <v>0</v>
      </c>
      <c r="H54" s="804">
        <f t="shared" si="18"/>
        <v>0</v>
      </c>
      <c r="I54" s="806">
        <f t="shared" si="18"/>
        <v>0</v>
      </c>
    </row>
    <row r="55" spans="1:9" s="166" customFormat="1" ht="18" customHeight="1" x14ac:dyDescent="0.25">
      <c r="A55" s="356"/>
      <c r="B55" s="812" t="s">
        <v>22</v>
      </c>
      <c r="C55" s="818"/>
      <c r="D55" s="187"/>
      <c r="E55" s="188"/>
      <c r="F55" s="188"/>
      <c r="G55" s="188"/>
      <c r="H55" s="188"/>
      <c r="I55" s="189"/>
    </row>
    <row r="56" spans="1:9" s="157" customFormat="1" ht="15" customHeight="1" x14ac:dyDescent="0.25">
      <c r="A56" s="357"/>
      <c r="B56" s="809" t="s">
        <v>13</v>
      </c>
      <c r="C56" s="815" t="s">
        <v>670</v>
      </c>
      <c r="D56" s="191"/>
      <c r="E56" s="192"/>
      <c r="F56" s="714"/>
      <c r="G56" s="192"/>
      <c r="H56" s="192"/>
      <c r="I56" s="193"/>
    </row>
    <row r="57" spans="1:9" s="157" customFormat="1" ht="13.2" x14ac:dyDescent="0.25">
      <c r="A57" s="357"/>
      <c r="B57" s="809"/>
      <c r="C57" s="815" t="s">
        <v>671</v>
      </c>
      <c r="D57" s="191"/>
      <c r="E57" s="192"/>
      <c r="F57" s="714"/>
      <c r="G57" s="192"/>
      <c r="H57" s="192"/>
      <c r="I57" s="193"/>
    </row>
    <row r="58" spans="1:9" s="250" customFormat="1" ht="15.6" customHeight="1" x14ac:dyDescent="0.25">
      <c r="A58" s="517"/>
      <c r="B58" s="810"/>
      <c r="C58" s="816" t="s">
        <v>672</v>
      </c>
      <c r="D58" s="799">
        <f>D57-D56</f>
        <v>0</v>
      </c>
      <c r="E58" s="800">
        <f t="shared" ref="E58:I58" si="19">E57-E56</f>
        <v>0</v>
      </c>
      <c r="F58" s="801">
        <f t="shared" si="19"/>
        <v>0</v>
      </c>
      <c r="G58" s="800">
        <f t="shared" si="19"/>
        <v>0</v>
      </c>
      <c r="H58" s="800">
        <f t="shared" si="19"/>
        <v>0</v>
      </c>
      <c r="I58" s="802">
        <f t="shared" si="19"/>
        <v>0</v>
      </c>
    </row>
    <row r="59" spans="1:9" s="157" customFormat="1" ht="15" customHeight="1" x14ac:dyDescent="0.25">
      <c r="A59" s="357"/>
      <c r="B59" s="809" t="s">
        <v>14</v>
      </c>
      <c r="C59" s="815" t="s">
        <v>670</v>
      </c>
      <c r="D59" s="191"/>
      <c r="E59" s="192"/>
      <c r="F59" s="714"/>
      <c r="G59" s="192"/>
      <c r="H59" s="192"/>
      <c r="I59" s="193"/>
    </row>
    <row r="60" spans="1:9" s="157" customFormat="1" ht="13.2" x14ac:dyDescent="0.25">
      <c r="A60" s="357"/>
      <c r="B60" s="809"/>
      <c r="C60" s="815" t="s">
        <v>671</v>
      </c>
      <c r="D60" s="191"/>
      <c r="E60" s="192"/>
      <c r="F60" s="714"/>
      <c r="G60" s="192"/>
      <c r="H60" s="192"/>
      <c r="I60" s="193"/>
    </row>
    <row r="61" spans="1:9" s="250" customFormat="1" ht="15.6" customHeight="1" x14ac:dyDescent="0.25">
      <c r="A61" s="517"/>
      <c r="B61" s="810"/>
      <c r="C61" s="816" t="s">
        <v>672</v>
      </c>
      <c r="D61" s="799">
        <f>D60-D59</f>
        <v>0</v>
      </c>
      <c r="E61" s="800">
        <f t="shared" ref="E61:I61" si="20">E60-E59</f>
        <v>0</v>
      </c>
      <c r="F61" s="801">
        <f t="shared" si="20"/>
        <v>0</v>
      </c>
      <c r="G61" s="800">
        <f t="shared" si="20"/>
        <v>0</v>
      </c>
      <c r="H61" s="800">
        <f t="shared" si="20"/>
        <v>0</v>
      </c>
      <c r="I61" s="802">
        <f t="shared" si="20"/>
        <v>0</v>
      </c>
    </row>
    <row r="62" spans="1:9" s="157" customFormat="1" ht="15" customHeight="1" x14ac:dyDescent="0.25">
      <c r="A62" s="357"/>
      <c r="B62" s="809" t="s">
        <v>15</v>
      </c>
      <c r="C62" s="815" t="s">
        <v>670</v>
      </c>
      <c r="D62" s="191"/>
      <c r="E62" s="192"/>
      <c r="F62" s="714"/>
      <c r="G62" s="192"/>
      <c r="H62" s="192"/>
      <c r="I62" s="193"/>
    </row>
    <row r="63" spans="1:9" s="157" customFormat="1" ht="13.2" x14ac:dyDescent="0.25">
      <c r="A63" s="357"/>
      <c r="B63" s="809"/>
      <c r="C63" s="815" t="s">
        <v>671</v>
      </c>
      <c r="D63" s="191"/>
      <c r="E63" s="192"/>
      <c r="F63" s="714"/>
      <c r="G63" s="192"/>
      <c r="H63" s="192"/>
      <c r="I63" s="193"/>
    </row>
    <row r="64" spans="1:9" s="250" customFormat="1" ht="15.6" customHeight="1" x14ac:dyDescent="0.25">
      <c r="A64" s="517"/>
      <c r="B64" s="811"/>
      <c r="C64" s="817" t="s">
        <v>672</v>
      </c>
      <c r="D64" s="803">
        <f>D63-D62</f>
        <v>0</v>
      </c>
      <c r="E64" s="804">
        <f t="shared" ref="E64:I64" si="21">E63-E62</f>
        <v>0</v>
      </c>
      <c r="F64" s="805">
        <f t="shared" si="21"/>
        <v>0</v>
      </c>
      <c r="G64" s="804">
        <f t="shared" si="21"/>
        <v>0</v>
      </c>
      <c r="H64" s="804">
        <f t="shared" si="21"/>
        <v>0</v>
      </c>
      <c r="I64" s="806">
        <f t="shared" si="21"/>
        <v>0</v>
      </c>
    </row>
    <row r="65" spans="1:9" s="182" customFormat="1" ht="15" customHeight="1" x14ac:dyDescent="0.25">
      <c r="A65" s="359"/>
      <c r="B65" s="813" t="s">
        <v>23</v>
      </c>
      <c r="C65" s="819"/>
      <c r="D65" s="187"/>
      <c r="E65" s="188"/>
      <c r="F65" s="188"/>
      <c r="G65" s="188"/>
      <c r="H65" s="188"/>
      <c r="I65" s="189"/>
    </row>
    <row r="66" spans="1:9" s="157" customFormat="1" ht="15" customHeight="1" x14ac:dyDescent="0.25">
      <c r="A66" s="357"/>
      <c r="B66" s="809" t="s">
        <v>13</v>
      </c>
      <c r="C66" s="815" t="s">
        <v>670</v>
      </c>
      <c r="D66" s="191">
        <f>SUM(D6,D16,D26,D36,D46,D56)</f>
        <v>0</v>
      </c>
      <c r="E66" s="192">
        <f t="shared" ref="E66:I66" si="22">SUM(E6,E16,E26,E36,E46,E56)</f>
        <v>0</v>
      </c>
      <c r="F66" s="714">
        <f t="shared" si="22"/>
        <v>0</v>
      </c>
      <c r="G66" s="192">
        <f t="shared" si="22"/>
        <v>0</v>
      </c>
      <c r="H66" s="192">
        <f t="shared" si="22"/>
        <v>0</v>
      </c>
      <c r="I66" s="193">
        <f t="shared" si="22"/>
        <v>0</v>
      </c>
    </row>
    <row r="67" spans="1:9" s="157" customFormat="1" ht="13.2" x14ac:dyDescent="0.25">
      <c r="A67" s="357"/>
      <c r="B67" s="809"/>
      <c r="C67" s="815" t="s">
        <v>671</v>
      </c>
      <c r="D67" s="191">
        <f>SUM(D7,D17,D27,D37,D47,D57)</f>
        <v>0</v>
      </c>
      <c r="E67" s="192">
        <f t="shared" ref="E67:I67" si="23">SUM(E7,E17,E27,E37,E47,E57)</f>
        <v>0</v>
      </c>
      <c r="F67" s="714">
        <f t="shared" si="23"/>
        <v>0</v>
      </c>
      <c r="G67" s="192">
        <f t="shared" si="23"/>
        <v>0</v>
      </c>
      <c r="H67" s="192">
        <f t="shared" si="23"/>
        <v>0</v>
      </c>
      <c r="I67" s="193">
        <f t="shared" si="23"/>
        <v>0</v>
      </c>
    </row>
    <row r="68" spans="1:9" s="250" customFormat="1" ht="15.6" customHeight="1" x14ac:dyDescent="0.25">
      <c r="A68" s="517"/>
      <c r="B68" s="810"/>
      <c r="C68" s="816" t="s">
        <v>672</v>
      </c>
      <c r="D68" s="799">
        <f>D67-D66</f>
        <v>0</v>
      </c>
      <c r="E68" s="800">
        <f t="shared" ref="E68:I68" si="24">E67-E66</f>
        <v>0</v>
      </c>
      <c r="F68" s="801">
        <f t="shared" si="24"/>
        <v>0</v>
      </c>
      <c r="G68" s="800">
        <f t="shared" si="24"/>
        <v>0</v>
      </c>
      <c r="H68" s="800">
        <f t="shared" si="24"/>
        <v>0</v>
      </c>
      <c r="I68" s="802">
        <f t="shared" si="24"/>
        <v>0</v>
      </c>
    </row>
    <row r="69" spans="1:9" s="157" customFormat="1" ht="15" customHeight="1" x14ac:dyDescent="0.25">
      <c r="A69" s="357"/>
      <c r="B69" s="809" t="s">
        <v>14</v>
      </c>
      <c r="C69" s="815" t="s">
        <v>670</v>
      </c>
      <c r="D69" s="191">
        <f>SUM(D9,D19,D29,D39,D49,D59)</f>
        <v>0</v>
      </c>
      <c r="E69" s="192">
        <f t="shared" ref="E69:I69" si="25">SUM(E9,E19,E29,E39,E49,E59)</f>
        <v>0</v>
      </c>
      <c r="F69" s="714">
        <f t="shared" si="25"/>
        <v>0</v>
      </c>
      <c r="G69" s="192">
        <f t="shared" si="25"/>
        <v>0</v>
      </c>
      <c r="H69" s="192">
        <f t="shared" si="25"/>
        <v>0</v>
      </c>
      <c r="I69" s="193">
        <f t="shared" si="25"/>
        <v>0</v>
      </c>
    </row>
    <row r="70" spans="1:9" s="157" customFormat="1" ht="13.2" x14ac:dyDescent="0.25">
      <c r="A70" s="357"/>
      <c r="B70" s="809"/>
      <c r="C70" s="815" t="s">
        <v>671</v>
      </c>
      <c r="D70" s="191">
        <f>SUM(D10,D20,D30,D40,D50,D60)</f>
        <v>0</v>
      </c>
      <c r="E70" s="192">
        <f t="shared" ref="E70:I70" si="26">SUM(E10,E20,E30,E40,E50,E60)</f>
        <v>0</v>
      </c>
      <c r="F70" s="714">
        <f t="shared" si="26"/>
        <v>0</v>
      </c>
      <c r="G70" s="192">
        <f t="shared" si="26"/>
        <v>0</v>
      </c>
      <c r="H70" s="192">
        <f t="shared" si="26"/>
        <v>0</v>
      </c>
      <c r="I70" s="193">
        <f t="shared" si="26"/>
        <v>0</v>
      </c>
    </row>
    <row r="71" spans="1:9" s="250" customFormat="1" ht="15.6" customHeight="1" x14ac:dyDescent="0.25">
      <c r="A71" s="517"/>
      <c r="B71" s="810"/>
      <c r="C71" s="816" t="s">
        <v>672</v>
      </c>
      <c r="D71" s="799">
        <f>D70-D69</f>
        <v>0</v>
      </c>
      <c r="E71" s="800">
        <f t="shared" ref="E71:I71" si="27">E70-E69</f>
        <v>0</v>
      </c>
      <c r="F71" s="801">
        <f t="shared" si="27"/>
        <v>0</v>
      </c>
      <c r="G71" s="800">
        <f t="shared" si="27"/>
        <v>0</v>
      </c>
      <c r="H71" s="800">
        <f t="shared" si="27"/>
        <v>0</v>
      </c>
      <c r="I71" s="802">
        <f t="shared" si="27"/>
        <v>0</v>
      </c>
    </row>
    <row r="72" spans="1:9" s="157" customFormat="1" ht="15" customHeight="1" x14ac:dyDescent="0.25">
      <c r="A72" s="357"/>
      <c r="B72" s="809" t="s">
        <v>15</v>
      </c>
      <c r="C72" s="815" t="s">
        <v>670</v>
      </c>
      <c r="D72" s="191">
        <f>SUM(D12,D22,D32,D42,D52,D62)</f>
        <v>0</v>
      </c>
      <c r="E72" s="192">
        <f t="shared" ref="E72:I72" si="28">SUM(E12,E22,E32,E42,E52,E62)</f>
        <v>0</v>
      </c>
      <c r="F72" s="714">
        <f t="shared" si="28"/>
        <v>0</v>
      </c>
      <c r="G72" s="192">
        <f t="shared" si="28"/>
        <v>0</v>
      </c>
      <c r="H72" s="192">
        <f t="shared" si="28"/>
        <v>0</v>
      </c>
      <c r="I72" s="193">
        <f t="shared" si="28"/>
        <v>0</v>
      </c>
    </row>
    <row r="73" spans="1:9" s="157" customFormat="1" ht="13.2" x14ac:dyDescent="0.25">
      <c r="A73" s="357"/>
      <c r="B73" s="809"/>
      <c r="C73" s="815" t="s">
        <v>671</v>
      </c>
      <c r="D73" s="191">
        <f>SUM(D13,D23,D33,D43,D53,D63)</f>
        <v>0</v>
      </c>
      <c r="E73" s="192">
        <f t="shared" ref="E73:I73" si="29">SUM(E13,E23,E33,E43,E53,E63)</f>
        <v>0</v>
      </c>
      <c r="F73" s="714">
        <f t="shared" si="29"/>
        <v>0</v>
      </c>
      <c r="G73" s="192">
        <f t="shared" si="29"/>
        <v>0</v>
      </c>
      <c r="H73" s="192">
        <f t="shared" si="29"/>
        <v>0</v>
      </c>
      <c r="I73" s="193">
        <f t="shared" si="29"/>
        <v>0</v>
      </c>
    </row>
    <row r="74" spans="1:9" s="250" customFormat="1" ht="15.6" customHeight="1" x14ac:dyDescent="0.25">
      <c r="A74" s="517"/>
      <c r="B74" s="811"/>
      <c r="C74" s="817" t="s">
        <v>672</v>
      </c>
      <c r="D74" s="803">
        <f>D73-D72</f>
        <v>0</v>
      </c>
      <c r="E74" s="804">
        <f t="shared" ref="E74:I74" si="30">E73-E72</f>
        <v>0</v>
      </c>
      <c r="F74" s="805">
        <f t="shared" si="30"/>
        <v>0</v>
      </c>
      <c r="G74" s="804">
        <f t="shared" si="30"/>
        <v>0</v>
      </c>
      <c r="H74" s="804">
        <f t="shared" si="30"/>
        <v>0</v>
      </c>
      <c r="I74" s="806">
        <f t="shared" si="30"/>
        <v>0</v>
      </c>
    </row>
    <row r="75" spans="1:9" s="143" customFormat="1" x14ac:dyDescent="0.25">
      <c r="B75" s="388"/>
      <c r="C75" s="388"/>
      <c r="D75" s="389"/>
      <c r="E75" s="389"/>
      <c r="F75" s="390"/>
      <c r="G75" s="389"/>
      <c r="H75" s="389"/>
      <c r="I75" s="390"/>
    </row>
  </sheetData>
  <mergeCells count="1">
    <mergeCell ref="B2:I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82"/>
  <sheetViews>
    <sheetView showGridLines="0" showRowColHeaders="0" showZeros="0" workbookViewId="0">
      <selection activeCell="B2" sqref="B2:I2"/>
    </sheetView>
  </sheetViews>
  <sheetFormatPr defaultColWidth="9.109375" defaultRowHeight="13.2" outlineLevelRow="1" x14ac:dyDescent="0.25"/>
  <cols>
    <col min="1" max="1" width="2.6640625" style="137" customWidth="1"/>
    <col min="2" max="2" width="57.6640625" style="164" customWidth="1"/>
    <col min="3" max="3" width="7.6640625" style="139" customWidth="1"/>
    <col min="4" max="9" width="13.6640625" style="156" customWidth="1"/>
    <col min="10" max="10" width="2.6640625" style="156" customWidth="1"/>
    <col min="11" max="11" width="11.6640625" style="156" customWidth="1"/>
    <col min="12" max="13" width="12.6640625" style="156" customWidth="1"/>
    <col min="14" max="16384" width="9.109375" style="156"/>
  </cols>
  <sheetData>
    <row r="1" spans="1:9" s="137" customFormat="1" ht="10.199999999999999" x14ac:dyDescent="0.2">
      <c r="B1" s="138"/>
      <c r="C1" s="139"/>
      <c r="I1" s="719" t="str">
        <f>Intro!A20</f>
        <v>Versie 3/4/2018</v>
      </c>
    </row>
    <row r="2" spans="1:9" s="140" customFormat="1" ht="17.399999999999999" x14ac:dyDescent="0.3">
      <c r="A2" s="137"/>
      <c r="B2" s="1303" t="s">
        <v>644</v>
      </c>
      <c r="C2" s="1303"/>
      <c r="D2" s="1303"/>
      <c r="E2" s="1303"/>
      <c r="F2" s="1303"/>
      <c r="G2" s="1303"/>
      <c r="H2" s="1303"/>
      <c r="I2" s="1303"/>
    </row>
    <row r="3" spans="1:9" s="137" customFormat="1" ht="10.8" thickBot="1" x14ac:dyDescent="0.25">
      <c r="C3" s="167"/>
    </row>
    <row r="4" spans="1:9" s="142" customFormat="1" ht="27" customHeight="1" thickBot="1" x14ac:dyDescent="0.3">
      <c r="A4" s="141"/>
      <c r="B4" s="1301" t="s">
        <v>28</v>
      </c>
      <c r="C4" s="1302"/>
      <c r="D4" s="88" t="s">
        <v>5</v>
      </c>
      <c r="E4" s="88" t="s">
        <v>6</v>
      </c>
      <c r="F4" s="88" t="s">
        <v>7</v>
      </c>
      <c r="G4" s="88" t="s">
        <v>24</v>
      </c>
      <c r="H4" s="88" t="s">
        <v>25</v>
      </c>
      <c r="I4" s="89" t="s">
        <v>26</v>
      </c>
    </row>
    <row r="5" spans="1:9" s="149" customFormat="1" ht="18" customHeight="1" x14ac:dyDescent="0.25">
      <c r="A5" s="145"/>
      <c r="B5" s="146" t="s">
        <v>29</v>
      </c>
      <c r="C5" s="169" t="s">
        <v>30</v>
      </c>
      <c r="D5" s="170">
        <f t="shared" ref="D5:I5" si="0">D6-D7</f>
        <v>0</v>
      </c>
      <c r="E5" s="170">
        <f t="shared" si="0"/>
        <v>0</v>
      </c>
      <c r="F5" s="170">
        <f t="shared" si="0"/>
        <v>0</v>
      </c>
      <c r="G5" s="170">
        <f t="shared" si="0"/>
        <v>0</v>
      </c>
      <c r="H5" s="170">
        <f t="shared" si="0"/>
        <v>0</v>
      </c>
      <c r="I5" s="171">
        <f t="shared" si="0"/>
        <v>0</v>
      </c>
    </row>
    <row r="6" spans="1:9" s="144" customFormat="1" ht="15" customHeight="1" x14ac:dyDescent="0.25">
      <c r="A6" s="143"/>
      <c r="B6" s="103" t="s">
        <v>31</v>
      </c>
      <c r="C6" s="169"/>
      <c r="D6" s="101">
        <f>'M1 FDP_U'!D67</f>
        <v>0</v>
      </c>
      <c r="E6" s="101">
        <f>'M1 FDP_U'!G67</f>
        <v>0</v>
      </c>
      <c r="F6" s="101">
        <f>'M1 FDP_U'!J67</f>
        <v>0</v>
      </c>
      <c r="G6" s="101">
        <f>'M1 FDP_U'!D137</f>
        <v>0</v>
      </c>
      <c r="H6" s="101">
        <f>'M1 FDP_U'!G137</f>
        <v>0</v>
      </c>
      <c r="I6" s="102">
        <f>'M1 FDP_U'!J137</f>
        <v>0</v>
      </c>
    </row>
    <row r="7" spans="1:9" s="144" customFormat="1" ht="15" customHeight="1" x14ac:dyDescent="0.25">
      <c r="A7" s="143"/>
      <c r="B7" s="103" t="s">
        <v>32</v>
      </c>
      <c r="C7" s="169"/>
      <c r="D7" s="101">
        <f>'M1 FDP_U'!C67</f>
        <v>0</v>
      </c>
      <c r="E7" s="101">
        <f>'M1 FDP_U'!F67</f>
        <v>0</v>
      </c>
      <c r="F7" s="101">
        <f>'M1 FDP_U'!I67</f>
        <v>0</v>
      </c>
      <c r="G7" s="101">
        <f>'M1 FDP_U'!C137</f>
        <v>0</v>
      </c>
      <c r="H7" s="101">
        <f>'M1 FDP_U'!F137</f>
        <v>0</v>
      </c>
      <c r="I7" s="102">
        <f>'M1 FDP_U'!I137</f>
        <v>0</v>
      </c>
    </row>
    <row r="8" spans="1:9" s="149" customFormat="1" ht="18" customHeight="1" x14ac:dyDescent="0.25">
      <c r="A8" s="145"/>
      <c r="B8" s="146" t="s">
        <v>33</v>
      </c>
      <c r="C8" s="169" t="s">
        <v>30</v>
      </c>
      <c r="D8" s="147">
        <f t="shared" ref="D8:I8" si="1">D9-D10</f>
        <v>0</v>
      </c>
      <c r="E8" s="147">
        <f t="shared" si="1"/>
        <v>0</v>
      </c>
      <c r="F8" s="147">
        <f t="shared" si="1"/>
        <v>0</v>
      </c>
      <c r="G8" s="147">
        <f t="shared" si="1"/>
        <v>0</v>
      </c>
      <c r="H8" s="147">
        <f t="shared" si="1"/>
        <v>0</v>
      </c>
      <c r="I8" s="148">
        <f t="shared" si="1"/>
        <v>0</v>
      </c>
    </row>
    <row r="9" spans="1:9" s="144" customFormat="1" ht="15" customHeight="1" x14ac:dyDescent="0.25">
      <c r="A9" s="143"/>
      <c r="B9" s="103" t="s">
        <v>31</v>
      </c>
      <c r="C9" s="169"/>
      <c r="D9" s="101"/>
      <c r="E9" s="101">
        <f>'M1 FDP_U'!G68</f>
        <v>0</v>
      </c>
      <c r="F9" s="101">
        <f>'M1 FDP_U'!J68</f>
        <v>0</v>
      </c>
      <c r="G9" s="101">
        <f>'M1 FDP_U'!D138</f>
        <v>0</v>
      </c>
      <c r="H9" s="101">
        <f>'M1 FDP_U'!G138</f>
        <v>0</v>
      </c>
      <c r="I9" s="102">
        <f>'M1 FDP_U'!J138</f>
        <v>0</v>
      </c>
    </row>
    <row r="10" spans="1:9" s="144" customFormat="1" ht="15" customHeight="1" x14ac:dyDescent="0.25">
      <c r="A10" s="143"/>
      <c r="B10" s="103" t="s">
        <v>32</v>
      </c>
      <c r="C10" s="169"/>
      <c r="D10" s="101"/>
      <c r="E10" s="101">
        <f>'M1 FDP_U'!F68</f>
        <v>0</v>
      </c>
      <c r="F10" s="101">
        <f>'M1 FDP_U'!I68</f>
        <v>0</v>
      </c>
      <c r="G10" s="101">
        <f>'M1 FDP_U'!C138</f>
        <v>0</v>
      </c>
      <c r="H10" s="101">
        <f>'M1 FDP_U'!F138</f>
        <v>0</v>
      </c>
      <c r="I10" s="102">
        <f>'M1 FDP_U'!I138</f>
        <v>0</v>
      </c>
    </row>
    <row r="11" spans="1:9" s="149" customFormat="1" ht="18" customHeight="1" x14ac:dyDescent="0.25">
      <c r="A11" s="145"/>
      <c r="B11" s="308" t="s">
        <v>34</v>
      </c>
      <c r="C11" s="307" t="s">
        <v>35</v>
      </c>
      <c r="D11" s="309">
        <f t="shared" ref="D11:I11" si="2">D5+D8</f>
        <v>0</v>
      </c>
      <c r="E11" s="309">
        <f t="shared" si="2"/>
        <v>0</v>
      </c>
      <c r="F11" s="309">
        <f t="shared" si="2"/>
        <v>0</v>
      </c>
      <c r="G11" s="309">
        <f t="shared" si="2"/>
        <v>0</v>
      </c>
      <c r="H11" s="309">
        <f t="shared" si="2"/>
        <v>0</v>
      </c>
      <c r="I11" s="310">
        <f t="shared" si="2"/>
        <v>0</v>
      </c>
    </row>
    <row r="12" spans="1:9" s="149" customFormat="1" ht="18" customHeight="1" x14ac:dyDescent="0.25">
      <c r="A12" s="145"/>
      <c r="B12" s="146" t="s">
        <v>36</v>
      </c>
      <c r="C12" s="169" t="s">
        <v>30</v>
      </c>
      <c r="D12" s="147">
        <f t="shared" ref="D12:I12" si="3">D13-D14</f>
        <v>0</v>
      </c>
      <c r="E12" s="147">
        <f t="shared" si="3"/>
        <v>0</v>
      </c>
      <c r="F12" s="147">
        <f t="shared" si="3"/>
        <v>0</v>
      </c>
      <c r="G12" s="147">
        <f t="shared" si="3"/>
        <v>0</v>
      </c>
      <c r="H12" s="147">
        <f t="shared" si="3"/>
        <v>0</v>
      </c>
      <c r="I12" s="148">
        <f t="shared" si="3"/>
        <v>0</v>
      </c>
    </row>
    <row r="13" spans="1:9" s="144" customFormat="1" ht="15" customHeight="1" x14ac:dyDescent="0.25">
      <c r="A13" s="143"/>
      <c r="B13" s="103" t="s">
        <v>31</v>
      </c>
      <c r="C13" s="169"/>
      <c r="D13" s="101">
        <f>'M1 FDP_U'!D69</f>
        <v>0</v>
      </c>
      <c r="E13" s="101">
        <f>'M1 FDP_U'!G69</f>
        <v>0</v>
      </c>
      <c r="F13" s="101">
        <f>'M1 FDP_U'!J69</f>
        <v>0</v>
      </c>
      <c r="G13" s="101">
        <f>'M1 FDP_U'!D139</f>
        <v>0</v>
      </c>
      <c r="H13" s="101">
        <f>'M1 FDP_U'!G139</f>
        <v>0</v>
      </c>
      <c r="I13" s="102">
        <f>'M1 FDP_U'!J135</f>
        <v>0</v>
      </c>
    </row>
    <row r="14" spans="1:9" s="144" customFormat="1" ht="15" customHeight="1" x14ac:dyDescent="0.25">
      <c r="A14" s="143"/>
      <c r="B14" s="103" t="s">
        <v>32</v>
      </c>
      <c r="C14" s="169"/>
      <c r="D14" s="101">
        <f>'M1 FDP_U'!C69</f>
        <v>0</v>
      </c>
      <c r="E14" s="101">
        <f>'M1 FDP_U'!F69</f>
        <v>0</v>
      </c>
      <c r="F14" s="101">
        <f>'M1 FDP_U'!I69</f>
        <v>0</v>
      </c>
      <c r="G14" s="101">
        <f>'M1 FDP_U'!C139</f>
        <v>0</v>
      </c>
      <c r="H14" s="101">
        <f>'M1 FDP_U'!F139</f>
        <v>0</v>
      </c>
      <c r="I14" s="102">
        <f>'M1 FDP_U'!I139</f>
        <v>0</v>
      </c>
    </row>
    <row r="15" spans="1:9" s="149" customFormat="1" ht="18" customHeight="1" x14ac:dyDescent="0.25">
      <c r="A15" s="145"/>
      <c r="B15" s="308" t="s">
        <v>37</v>
      </c>
      <c r="C15" s="307" t="s">
        <v>38</v>
      </c>
      <c r="D15" s="309">
        <f t="shared" ref="D15:I15" si="4">D11+D12</f>
        <v>0</v>
      </c>
      <c r="E15" s="309">
        <f t="shared" si="4"/>
        <v>0</v>
      </c>
      <c r="F15" s="309">
        <f t="shared" si="4"/>
        <v>0</v>
      </c>
      <c r="G15" s="309">
        <f t="shared" si="4"/>
        <v>0</v>
      </c>
      <c r="H15" s="309">
        <f t="shared" si="4"/>
        <v>0</v>
      </c>
      <c r="I15" s="310">
        <f t="shared" si="4"/>
        <v>0</v>
      </c>
    </row>
    <row r="16" spans="1:9" s="151" customFormat="1" ht="18" customHeight="1" x14ac:dyDescent="0.25">
      <c r="A16" s="150"/>
      <c r="B16" s="78" t="s">
        <v>39</v>
      </c>
      <c r="C16" s="172"/>
      <c r="D16" s="431"/>
      <c r="E16" s="431">
        <f>D17</f>
        <v>0</v>
      </c>
      <c r="F16" s="431">
        <f>E17</f>
        <v>0</v>
      </c>
      <c r="G16" s="431">
        <f>F17</f>
        <v>0</v>
      </c>
      <c r="H16" s="431">
        <f>G17</f>
        <v>0</v>
      </c>
      <c r="I16" s="432">
        <f>H17</f>
        <v>0</v>
      </c>
    </row>
    <row r="17" spans="1:9" s="153" customFormat="1" ht="18" customHeight="1" x14ac:dyDescent="0.25">
      <c r="A17" s="152"/>
      <c r="B17" s="308" t="s">
        <v>40</v>
      </c>
      <c r="C17" s="307" t="s">
        <v>41</v>
      </c>
      <c r="D17" s="309">
        <f t="shared" ref="D17:I17" si="5">D15+D16</f>
        <v>0</v>
      </c>
      <c r="E17" s="309">
        <f t="shared" si="5"/>
        <v>0</v>
      </c>
      <c r="F17" s="309">
        <f t="shared" si="5"/>
        <v>0</v>
      </c>
      <c r="G17" s="309">
        <f t="shared" si="5"/>
        <v>0</v>
      </c>
      <c r="H17" s="309">
        <f t="shared" si="5"/>
        <v>0</v>
      </c>
      <c r="I17" s="310">
        <f t="shared" si="5"/>
        <v>0</v>
      </c>
    </row>
    <row r="18" spans="1:9" s="151" customFormat="1" ht="18" customHeight="1" thickBot="1" x14ac:dyDescent="0.3">
      <c r="A18" s="150"/>
      <c r="B18" s="77" t="s">
        <v>42</v>
      </c>
      <c r="C18" s="169"/>
      <c r="D18" s="431"/>
      <c r="E18" s="431"/>
      <c r="F18" s="431"/>
      <c r="G18" s="431"/>
      <c r="H18" s="431"/>
      <c r="I18" s="432"/>
    </row>
    <row r="19" spans="1:9" s="155" customFormat="1" ht="18" customHeight="1" thickBot="1" x14ac:dyDescent="0.3">
      <c r="A19" s="154"/>
      <c r="B19" s="204" t="s">
        <v>43</v>
      </c>
      <c r="C19" s="205" t="s">
        <v>44</v>
      </c>
      <c r="D19" s="429">
        <f t="shared" ref="D19:I19" si="6">D17-D18</f>
        <v>0</v>
      </c>
      <c r="E19" s="429">
        <f t="shared" si="6"/>
        <v>0</v>
      </c>
      <c r="F19" s="429">
        <f t="shared" si="6"/>
        <v>0</v>
      </c>
      <c r="G19" s="429">
        <f t="shared" si="6"/>
        <v>0</v>
      </c>
      <c r="H19" s="429">
        <f t="shared" si="6"/>
        <v>0</v>
      </c>
      <c r="I19" s="430">
        <f t="shared" si="6"/>
        <v>0</v>
      </c>
    </row>
    <row r="20" spans="1:9" s="137" customFormat="1" ht="10.199999999999999" x14ac:dyDescent="0.2">
      <c r="B20" s="138"/>
      <c r="C20" s="139"/>
    </row>
    <row r="21" spans="1:9" s="137" customFormat="1" ht="10.8" thickBot="1" x14ac:dyDescent="0.25">
      <c r="B21" s="138"/>
      <c r="C21" s="139"/>
      <c r="I21" s="212"/>
    </row>
    <row r="22" spans="1:9" s="142" customFormat="1" ht="27" customHeight="1" thickBot="1" x14ac:dyDescent="0.3">
      <c r="A22" s="141"/>
      <c r="B22" s="677" t="s">
        <v>45</v>
      </c>
      <c r="C22" s="168"/>
      <c r="D22" s="88" t="str">
        <f>D4</f>
        <v>Boekjaar 1</v>
      </c>
      <c r="E22" s="88" t="str">
        <f t="shared" ref="E22:I23" si="7">E4</f>
        <v>Boekjaar 2</v>
      </c>
      <c r="F22" s="88" t="str">
        <f t="shared" si="7"/>
        <v>Boekjaar 3</v>
      </c>
      <c r="G22" s="88" t="str">
        <f t="shared" si="7"/>
        <v>Boekjaar 4</v>
      </c>
      <c r="H22" s="88" t="str">
        <f t="shared" si="7"/>
        <v>Boekjaar 5</v>
      </c>
      <c r="I22" s="89" t="str">
        <f t="shared" si="7"/>
        <v>Boekjaar 6</v>
      </c>
    </row>
    <row r="23" spans="1:9" s="159" customFormat="1" ht="18" customHeight="1" x14ac:dyDescent="0.25">
      <c r="A23" s="143"/>
      <c r="B23" s="77" t="s">
        <v>29</v>
      </c>
      <c r="C23" s="169"/>
      <c r="D23" s="84">
        <f>D5</f>
        <v>0</v>
      </c>
      <c r="E23" s="84">
        <f t="shared" si="7"/>
        <v>0</v>
      </c>
      <c r="F23" s="84">
        <f t="shared" si="7"/>
        <v>0</v>
      </c>
      <c r="G23" s="84">
        <f t="shared" si="7"/>
        <v>0</v>
      </c>
      <c r="H23" s="84">
        <f t="shared" si="7"/>
        <v>0</v>
      </c>
      <c r="I23" s="85">
        <f t="shared" si="7"/>
        <v>0</v>
      </c>
    </row>
    <row r="24" spans="1:9" s="159" customFormat="1" ht="18" customHeight="1" x14ac:dyDescent="0.25">
      <c r="A24" s="143"/>
      <c r="B24" s="86" t="s">
        <v>46</v>
      </c>
      <c r="C24" s="169" t="s">
        <v>30</v>
      </c>
      <c r="D24" s="84">
        <f t="shared" ref="D24:I24" si="8">D25-D26</f>
        <v>0</v>
      </c>
      <c r="E24" s="84">
        <f t="shared" si="8"/>
        <v>0</v>
      </c>
      <c r="F24" s="84">
        <f t="shared" si="8"/>
        <v>0</v>
      </c>
      <c r="G24" s="84">
        <f t="shared" si="8"/>
        <v>0</v>
      </c>
      <c r="H24" s="84">
        <f t="shared" si="8"/>
        <v>0</v>
      </c>
      <c r="I24" s="85">
        <f t="shared" si="8"/>
        <v>0</v>
      </c>
    </row>
    <row r="25" spans="1:9" s="144" customFormat="1" ht="15" customHeight="1" x14ac:dyDescent="0.25">
      <c r="A25" s="143"/>
      <c r="B25" s="103" t="s">
        <v>47</v>
      </c>
      <c r="C25" s="169"/>
      <c r="D25" s="101"/>
      <c r="E25" s="101"/>
      <c r="F25" s="101"/>
      <c r="G25" s="101"/>
      <c r="H25" s="101"/>
      <c r="I25" s="102"/>
    </row>
    <row r="26" spans="1:9" s="144" customFormat="1" ht="15" customHeight="1" x14ac:dyDescent="0.25">
      <c r="A26" s="143"/>
      <c r="B26" s="103" t="s">
        <v>48</v>
      </c>
      <c r="C26" s="169"/>
      <c r="D26" s="101"/>
      <c r="E26" s="101"/>
      <c r="F26" s="101"/>
      <c r="G26" s="101"/>
      <c r="H26" s="101"/>
      <c r="I26" s="102"/>
    </row>
    <row r="27" spans="1:9" s="161" customFormat="1" ht="18" customHeight="1" thickBot="1" x14ac:dyDescent="0.3">
      <c r="A27" s="160"/>
      <c r="B27" s="400" t="s">
        <v>49</v>
      </c>
      <c r="C27" s="401" t="s">
        <v>50</v>
      </c>
      <c r="D27" s="644">
        <f t="shared" ref="D27:I27" si="9">D23-D24</f>
        <v>0</v>
      </c>
      <c r="E27" s="644">
        <f t="shared" si="9"/>
        <v>0</v>
      </c>
      <c r="F27" s="644">
        <f t="shared" si="9"/>
        <v>0</v>
      </c>
      <c r="G27" s="645">
        <f t="shared" si="9"/>
        <v>0</v>
      </c>
      <c r="H27" s="645">
        <f t="shared" si="9"/>
        <v>0</v>
      </c>
      <c r="I27" s="646">
        <f t="shared" si="9"/>
        <v>0</v>
      </c>
    </row>
    <row r="29" spans="1:9" s="137" customFormat="1" ht="10.8" thickBot="1" x14ac:dyDescent="0.25">
      <c r="B29" s="138"/>
      <c r="C29" s="139"/>
      <c r="I29" s="212"/>
    </row>
    <row r="30" spans="1:9" s="142" customFormat="1" ht="27" customHeight="1" thickBot="1" x14ac:dyDescent="0.3">
      <c r="A30" s="141"/>
      <c r="B30" s="677" t="s">
        <v>51</v>
      </c>
      <c r="C30" s="168"/>
      <c r="D30" s="88">
        <f t="shared" ref="D30:I30" si="10">D18</f>
        <v>0</v>
      </c>
      <c r="E30" s="88">
        <f t="shared" si="10"/>
        <v>0</v>
      </c>
      <c r="F30" s="88">
        <f t="shared" si="10"/>
        <v>0</v>
      </c>
      <c r="G30" s="88">
        <f t="shared" si="10"/>
        <v>0</v>
      </c>
      <c r="H30" s="88">
        <f t="shared" si="10"/>
        <v>0</v>
      </c>
      <c r="I30" s="89">
        <f t="shared" si="10"/>
        <v>0</v>
      </c>
    </row>
    <row r="31" spans="1:9" s="161" customFormat="1" ht="18" customHeight="1" x14ac:dyDescent="0.25">
      <c r="A31" s="160"/>
      <c r="B31" s="146" t="s">
        <v>52</v>
      </c>
      <c r="C31" s="169"/>
      <c r="D31" s="647">
        <f t="shared" ref="D31:I31" si="11">D27</f>
        <v>0</v>
      </c>
      <c r="E31" s="647">
        <f t="shared" si="11"/>
        <v>0</v>
      </c>
      <c r="F31" s="647">
        <f t="shared" si="11"/>
        <v>0</v>
      </c>
      <c r="G31" s="648">
        <f t="shared" si="11"/>
        <v>0</v>
      </c>
      <c r="H31" s="648">
        <f t="shared" si="11"/>
        <v>0</v>
      </c>
      <c r="I31" s="649">
        <f t="shared" si="11"/>
        <v>0</v>
      </c>
    </row>
    <row r="32" spans="1:9" s="161" customFormat="1" ht="18" customHeight="1" x14ac:dyDescent="0.25">
      <c r="A32" s="160"/>
      <c r="B32" s="146" t="s">
        <v>53</v>
      </c>
      <c r="C32" s="169" t="s">
        <v>30</v>
      </c>
      <c r="D32" s="647">
        <f t="shared" ref="D32:I32" si="12">D33-D34</f>
        <v>0</v>
      </c>
      <c r="E32" s="647">
        <f t="shared" si="12"/>
        <v>0</v>
      </c>
      <c r="F32" s="647">
        <f t="shared" si="12"/>
        <v>0</v>
      </c>
      <c r="G32" s="648">
        <f t="shared" si="12"/>
        <v>0</v>
      </c>
      <c r="H32" s="648">
        <f t="shared" si="12"/>
        <v>0</v>
      </c>
      <c r="I32" s="649">
        <f t="shared" si="12"/>
        <v>0</v>
      </c>
    </row>
    <row r="33" spans="1:9" s="159" customFormat="1" ht="15" customHeight="1" x14ac:dyDescent="0.25">
      <c r="A33" s="143"/>
      <c r="B33" s="103" t="s">
        <v>47</v>
      </c>
      <c r="C33" s="399"/>
      <c r="D33" s="84">
        <f t="shared" ref="D33:I33" si="13">D25</f>
        <v>0</v>
      </c>
      <c r="E33" s="84">
        <f t="shared" si="13"/>
        <v>0</v>
      </c>
      <c r="F33" s="84">
        <f t="shared" si="13"/>
        <v>0</v>
      </c>
      <c r="G33" s="84">
        <f t="shared" si="13"/>
        <v>0</v>
      </c>
      <c r="H33" s="84">
        <f t="shared" si="13"/>
        <v>0</v>
      </c>
      <c r="I33" s="85">
        <f t="shared" si="13"/>
        <v>0</v>
      </c>
    </row>
    <row r="34" spans="1:9" s="159" customFormat="1" ht="15" customHeight="1" x14ac:dyDescent="0.25">
      <c r="A34" s="143"/>
      <c r="B34" s="103" t="s">
        <v>668</v>
      </c>
      <c r="C34" s="399"/>
      <c r="D34" s="84"/>
      <c r="E34" s="84"/>
      <c r="F34" s="84"/>
      <c r="G34" s="84"/>
      <c r="H34" s="84"/>
      <c r="I34" s="85"/>
    </row>
    <row r="35" spans="1:9" s="161" customFormat="1" ht="18" customHeight="1" thickBot="1" x14ac:dyDescent="0.3">
      <c r="A35" s="160"/>
      <c r="B35" s="400" t="s">
        <v>55</v>
      </c>
      <c r="C35" s="401" t="s">
        <v>35</v>
      </c>
      <c r="D35" s="644">
        <f t="shared" ref="D35:I35" si="14">D31+D32</f>
        <v>0</v>
      </c>
      <c r="E35" s="644">
        <f t="shared" si="14"/>
        <v>0</v>
      </c>
      <c r="F35" s="644">
        <f t="shared" si="14"/>
        <v>0</v>
      </c>
      <c r="G35" s="645">
        <f t="shared" si="14"/>
        <v>0</v>
      </c>
      <c r="H35" s="645">
        <f t="shared" si="14"/>
        <v>0</v>
      </c>
      <c r="I35" s="646">
        <f t="shared" si="14"/>
        <v>0</v>
      </c>
    </row>
    <row r="37" spans="1:9" s="158" customFormat="1" ht="13.8" outlineLevel="1" thickBot="1" x14ac:dyDescent="0.3">
      <c r="A37" s="137"/>
      <c r="B37" s="157"/>
      <c r="C37" s="139"/>
    </row>
    <row r="38" spans="1:9" s="142" customFormat="1" ht="27" customHeight="1" outlineLevel="1" thickBot="1" x14ac:dyDescent="0.3">
      <c r="A38" s="141"/>
      <c r="B38" s="677" t="s">
        <v>56</v>
      </c>
      <c r="C38" s="168"/>
      <c r="D38" s="88" t="str">
        <f t="shared" ref="D38:I38" si="15">D4</f>
        <v>Boekjaar 1</v>
      </c>
      <c r="E38" s="88" t="str">
        <f t="shared" si="15"/>
        <v>Boekjaar 2</v>
      </c>
      <c r="F38" s="88" t="str">
        <f t="shared" si="15"/>
        <v>Boekjaar 3</v>
      </c>
      <c r="G38" s="88" t="str">
        <f t="shared" si="15"/>
        <v>Boekjaar 4</v>
      </c>
      <c r="H38" s="88" t="str">
        <f t="shared" si="15"/>
        <v>Boekjaar 5</v>
      </c>
      <c r="I38" s="89" t="str">
        <f t="shared" si="15"/>
        <v>Boekjaar 6</v>
      </c>
    </row>
    <row r="39" spans="1:9" s="149" customFormat="1" ht="18" customHeight="1" outlineLevel="1" x14ac:dyDescent="0.25">
      <c r="A39" s="145"/>
      <c r="B39" s="146" t="s">
        <v>57</v>
      </c>
      <c r="C39" s="169"/>
      <c r="D39" s="147"/>
      <c r="E39" s="147"/>
      <c r="F39" s="147"/>
      <c r="G39" s="147"/>
      <c r="H39" s="147"/>
      <c r="I39" s="148"/>
    </row>
    <row r="40" spans="1:9" s="163" customFormat="1" outlineLevel="1" x14ac:dyDescent="0.25">
      <c r="A40" s="162"/>
      <c r="B40" s="87" t="s">
        <v>58</v>
      </c>
      <c r="C40" s="139"/>
      <c r="D40" s="80">
        <f t="shared" ref="D40:I40" si="16">D19</f>
        <v>0</v>
      </c>
      <c r="E40" s="80">
        <f t="shared" si="16"/>
        <v>0</v>
      </c>
      <c r="F40" s="80">
        <f t="shared" si="16"/>
        <v>0</v>
      </c>
      <c r="G40" s="80">
        <f t="shared" si="16"/>
        <v>0</v>
      </c>
      <c r="H40" s="80">
        <f t="shared" si="16"/>
        <v>0</v>
      </c>
      <c r="I40" s="81">
        <f t="shared" si="16"/>
        <v>0</v>
      </c>
    </row>
    <row r="41" spans="1:9" s="163" customFormat="1" outlineLevel="1" x14ac:dyDescent="0.25">
      <c r="A41" s="162"/>
      <c r="B41" s="87" t="s">
        <v>59</v>
      </c>
      <c r="C41" s="139"/>
      <c r="D41" s="80"/>
      <c r="E41" s="80"/>
      <c r="F41" s="80"/>
      <c r="G41" s="80"/>
      <c r="H41" s="80"/>
      <c r="I41" s="81"/>
    </row>
    <row r="42" spans="1:9" s="163" customFormat="1" outlineLevel="1" x14ac:dyDescent="0.25">
      <c r="A42" s="162"/>
      <c r="B42" s="87" t="s">
        <v>60</v>
      </c>
      <c r="C42" s="139"/>
      <c r="D42" s="80"/>
      <c r="E42" s="80"/>
      <c r="F42" s="80"/>
      <c r="G42" s="80"/>
      <c r="H42" s="80"/>
      <c r="I42" s="81"/>
    </row>
    <row r="43" spans="1:9" s="163" customFormat="1" outlineLevel="1" x14ac:dyDescent="0.25">
      <c r="A43" s="162"/>
      <c r="B43" s="87" t="s">
        <v>61</v>
      </c>
      <c r="C43" s="139"/>
      <c r="D43" s="80"/>
      <c r="E43" s="80"/>
      <c r="F43" s="80"/>
      <c r="G43" s="80"/>
      <c r="H43" s="80"/>
      <c r="I43" s="81"/>
    </row>
    <row r="44" spans="1:9" s="163" customFormat="1" outlineLevel="1" x14ac:dyDescent="0.25">
      <c r="A44" s="162"/>
      <c r="B44" s="87" t="s">
        <v>62</v>
      </c>
      <c r="C44" s="139"/>
      <c r="D44" s="80"/>
      <c r="E44" s="80"/>
      <c r="F44" s="80"/>
      <c r="G44" s="80"/>
      <c r="H44" s="80"/>
      <c r="I44" s="81"/>
    </row>
    <row r="45" spans="1:9" s="149" customFormat="1" ht="18" customHeight="1" outlineLevel="1" x14ac:dyDescent="0.25">
      <c r="A45" s="145"/>
      <c r="B45" s="402" t="s">
        <v>63</v>
      </c>
      <c r="C45" s="403"/>
      <c r="D45" s="404">
        <f t="shared" ref="D45:I45" si="17">SUM(D40:D44)</f>
        <v>0</v>
      </c>
      <c r="E45" s="404">
        <f t="shared" si="17"/>
        <v>0</v>
      </c>
      <c r="F45" s="404">
        <f t="shared" si="17"/>
        <v>0</v>
      </c>
      <c r="G45" s="404">
        <f t="shared" si="17"/>
        <v>0</v>
      </c>
      <c r="H45" s="404">
        <f t="shared" si="17"/>
        <v>0</v>
      </c>
      <c r="I45" s="405">
        <f t="shared" si="17"/>
        <v>0</v>
      </c>
    </row>
    <row r="46" spans="1:9" s="163" customFormat="1" outlineLevel="1" x14ac:dyDescent="0.25">
      <c r="A46" s="162"/>
      <c r="B46" s="79"/>
      <c r="C46" s="139"/>
      <c r="D46" s="80"/>
      <c r="E46" s="80"/>
      <c r="F46" s="80"/>
      <c r="G46" s="80"/>
      <c r="H46" s="80"/>
      <c r="I46" s="81"/>
    </row>
    <row r="47" spans="1:9" s="149" customFormat="1" ht="18" customHeight="1" outlineLevel="1" x14ac:dyDescent="0.25">
      <c r="A47" s="145"/>
      <c r="B47" s="146" t="s">
        <v>64</v>
      </c>
      <c r="C47" s="169"/>
      <c r="D47" s="147"/>
      <c r="E47" s="147"/>
      <c r="F47" s="147"/>
      <c r="G47" s="147"/>
      <c r="H47" s="147"/>
      <c r="I47" s="148"/>
    </row>
    <row r="48" spans="1:9" s="163" customFormat="1" outlineLevel="1" x14ac:dyDescent="0.25">
      <c r="A48" s="162"/>
      <c r="B48" s="87" t="s">
        <v>58</v>
      </c>
      <c r="C48" s="139"/>
      <c r="D48" s="80">
        <f t="shared" ref="D48:I48" si="18">D27</f>
        <v>0</v>
      </c>
      <c r="E48" s="80">
        <f t="shared" si="18"/>
        <v>0</v>
      </c>
      <c r="F48" s="80">
        <f t="shared" si="18"/>
        <v>0</v>
      </c>
      <c r="G48" s="80">
        <f t="shared" si="18"/>
        <v>0</v>
      </c>
      <c r="H48" s="80">
        <f t="shared" si="18"/>
        <v>0</v>
      </c>
      <c r="I48" s="81">
        <f t="shared" si="18"/>
        <v>0</v>
      </c>
    </row>
    <row r="49" spans="1:9" s="163" customFormat="1" outlineLevel="1" x14ac:dyDescent="0.25">
      <c r="A49" s="162"/>
      <c r="B49" s="87" t="s">
        <v>59</v>
      </c>
      <c r="C49" s="139"/>
      <c r="D49" s="80"/>
      <c r="E49" s="80"/>
      <c r="F49" s="80"/>
      <c r="G49" s="80"/>
      <c r="H49" s="80"/>
      <c r="I49" s="81"/>
    </row>
    <row r="50" spans="1:9" s="163" customFormat="1" outlineLevel="1" x14ac:dyDescent="0.25">
      <c r="A50" s="162"/>
      <c r="B50" s="87" t="s">
        <v>60</v>
      </c>
      <c r="C50" s="139"/>
      <c r="D50" s="80"/>
      <c r="E50" s="80"/>
      <c r="F50" s="80"/>
      <c r="G50" s="80"/>
      <c r="H50" s="80"/>
      <c r="I50" s="81"/>
    </row>
    <row r="51" spans="1:9" s="163" customFormat="1" outlineLevel="1" x14ac:dyDescent="0.25">
      <c r="A51" s="162"/>
      <c r="B51" s="87" t="s">
        <v>61</v>
      </c>
      <c r="C51" s="139"/>
      <c r="D51" s="80"/>
      <c r="E51" s="80"/>
      <c r="F51" s="80"/>
      <c r="G51" s="80"/>
      <c r="H51" s="80"/>
      <c r="I51" s="81"/>
    </row>
    <row r="52" spans="1:9" s="163" customFormat="1" outlineLevel="1" x14ac:dyDescent="0.25">
      <c r="A52" s="162"/>
      <c r="B52" s="87" t="s">
        <v>62</v>
      </c>
      <c r="C52" s="139"/>
      <c r="D52" s="80"/>
      <c r="E52" s="80"/>
      <c r="F52" s="80"/>
      <c r="G52" s="80"/>
      <c r="H52" s="80"/>
      <c r="I52" s="81"/>
    </row>
    <row r="53" spans="1:9" s="149" customFormat="1" ht="18" customHeight="1" outlineLevel="1" x14ac:dyDescent="0.25">
      <c r="A53" s="145"/>
      <c r="B53" s="402" t="s">
        <v>65</v>
      </c>
      <c r="C53" s="403"/>
      <c r="D53" s="404">
        <f t="shared" ref="D53:I53" si="19">SUM(D48:D52)</f>
        <v>0</v>
      </c>
      <c r="E53" s="404">
        <f t="shared" si="19"/>
        <v>0</v>
      </c>
      <c r="F53" s="404">
        <f t="shared" si="19"/>
        <v>0</v>
      </c>
      <c r="G53" s="404">
        <f t="shared" si="19"/>
        <v>0</v>
      </c>
      <c r="H53" s="404">
        <f t="shared" si="19"/>
        <v>0</v>
      </c>
      <c r="I53" s="405">
        <f t="shared" si="19"/>
        <v>0</v>
      </c>
    </row>
    <row r="54" spans="1:9" s="163" customFormat="1" outlineLevel="1" x14ac:dyDescent="0.25">
      <c r="A54" s="162"/>
      <c r="B54" s="79"/>
      <c r="C54" s="139"/>
      <c r="D54" s="80"/>
      <c r="E54" s="80"/>
      <c r="F54" s="80"/>
      <c r="G54" s="80"/>
      <c r="H54" s="80"/>
      <c r="I54" s="81"/>
    </row>
    <row r="55" spans="1:9" s="149" customFormat="1" ht="18" customHeight="1" outlineLevel="1" x14ac:dyDescent="0.25">
      <c r="A55" s="145"/>
      <c r="B55" s="146" t="s">
        <v>55</v>
      </c>
      <c r="C55" s="169"/>
      <c r="D55" s="147"/>
      <c r="E55" s="147"/>
      <c r="F55" s="147"/>
      <c r="G55" s="147"/>
      <c r="H55" s="147"/>
      <c r="I55" s="148"/>
    </row>
    <row r="56" spans="1:9" s="163" customFormat="1" outlineLevel="1" x14ac:dyDescent="0.25">
      <c r="A56" s="162"/>
      <c r="B56" s="87" t="s">
        <v>58</v>
      </c>
      <c r="C56" s="139"/>
      <c r="D56" s="80">
        <f t="shared" ref="D56:I56" si="20">D35</f>
        <v>0</v>
      </c>
      <c r="E56" s="80">
        <f t="shared" si="20"/>
        <v>0</v>
      </c>
      <c r="F56" s="80">
        <f t="shared" si="20"/>
        <v>0</v>
      </c>
      <c r="G56" s="80">
        <f t="shared" si="20"/>
        <v>0</v>
      </c>
      <c r="H56" s="80">
        <f t="shared" si="20"/>
        <v>0</v>
      </c>
      <c r="I56" s="81">
        <f t="shared" si="20"/>
        <v>0</v>
      </c>
    </row>
    <row r="57" spans="1:9" s="163" customFormat="1" outlineLevel="1" x14ac:dyDescent="0.25">
      <c r="A57" s="162"/>
      <c r="B57" s="87" t="s">
        <v>59</v>
      </c>
      <c r="C57" s="139"/>
      <c r="D57" s="80"/>
      <c r="E57" s="80"/>
      <c r="F57" s="80"/>
      <c r="G57" s="80"/>
      <c r="H57" s="80"/>
      <c r="I57" s="81"/>
    </row>
    <row r="58" spans="1:9" s="163" customFormat="1" outlineLevel="1" x14ac:dyDescent="0.25">
      <c r="A58" s="162"/>
      <c r="B58" s="87" t="s">
        <v>60</v>
      </c>
      <c r="C58" s="139"/>
      <c r="D58" s="80"/>
      <c r="E58" s="80"/>
      <c r="F58" s="80"/>
      <c r="G58" s="80"/>
      <c r="H58" s="80"/>
      <c r="I58" s="81"/>
    </row>
    <row r="59" spans="1:9" s="163" customFormat="1" outlineLevel="1" x14ac:dyDescent="0.25">
      <c r="A59" s="162"/>
      <c r="B59" s="87" t="s">
        <v>61</v>
      </c>
      <c r="C59" s="139"/>
      <c r="D59" s="80"/>
      <c r="E59" s="80"/>
      <c r="F59" s="80"/>
      <c r="G59" s="80"/>
      <c r="H59" s="80"/>
      <c r="I59" s="81"/>
    </row>
    <row r="60" spans="1:9" s="163" customFormat="1" outlineLevel="1" x14ac:dyDescent="0.25">
      <c r="A60" s="162"/>
      <c r="B60" s="87" t="s">
        <v>62</v>
      </c>
      <c r="C60" s="139"/>
      <c r="D60" s="80"/>
      <c r="E60" s="80"/>
      <c r="F60" s="80"/>
      <c r="G60" s="80"/>
      <c r="H60" s="80"/>
      <c r="I60" s="81"/>
    </row>
    <row r="61" spans="1:9" s="149" customFormat="1" ht="18" customHeight="1" outlineLevel="1" thickBot="1" x14ac:dyDescent="0.3">
      <c r="A61" s="145"/>
      <c r="B61" s="406" t="s">
        <v>66</v>
      </c>
      <c r="C61" s="401"/>
      <c r="D61" s="407">
        <f t="shared" ref="D61:I61" si="21">SUM(D56:D60)</f>
        <v>0</v>
      </c>
      <c r="E61" s="407">
        <f t="shared" si="21"/>
        <v>0</v>
      </c>
      <c r="F61" s="407">
        <f t="shared" si="21"/>
        <v>0</v>
      </c>
      <c r="G61" s="407">
        <f t="shared" si="21"/>
        <v>0</v>
      </c>
      <c r="H61" s="407">
        <f t="shared" si="21"/>
        <v>0</v>
      </c>
      <c r="I61" s="408">
        <f t="shared" si="21"/>
        <v>0</v>
      </c>
    </row>
    <row r="63" spans="1:9" s="158" customFormat="1" ht="13.8" hidden="1" outlineLevel="1" thickBot="1" x14ac:dyDescent="0.3">
      <c r="A63" s="137"/>
      <c r="B63" s="157"/>
      <c r="C63" s="139"/>
    </row>
    <row r="64" spans="1:9" s="142" customFormat="1" ht="27" hidden="1" customHeight="1" outlineLevel="1" thickBot="1" x14ac:dyDescent="0.3">
      <c r="A64" s="141"/>
      <c r="B64" s="677" t="s">
        <v>56</v>
      </c>
      <c r="C64" s="168"/>
      <c r="D64" s="88">
        <f t="shared" ref="D64:I64" si="22">D30</f>
        <v>0</v>
      </c>
      <c r="E64" s="88">
        <f t="shared" si="22"/>
        <v>0</v>
      </c>
      <c r="F64" s="88">
        <f t="shared" si="22"/>
        <v>0</v>
      </c>
      <c r="G64" s="88">
        <f t="shared" si="22"/>
        <v>0</v>
      </c>
      <c r="H64" s="88">
        <f t="shared" si="22"/>
        <v>0</v>
      </c>
      <c r="I64" s="89">
        <f t="shared" si="22"/>
        <v>0</v>
      </c>
    </row>
    <row r="65" spans="1:9" s="149" customFormat="1" ht="18" hidden="1" customHeight="1" outlineLevel="1" x14ac:dyDescent="0.25">
      <c r="A65" s="145"/>
      <c r="B65" s="146" t="s">
        <v>57</v>
      </c>
      <c r="C65" s="169"/>
      <c r="D65" s="147"/>
      <c r="E65" s="147"/>
      <c r="F65" s="147"/>
      <c r="G65" s="147"/>
      <c r="H65" s="147"/>
      <c r="I65" s="148"/>
    </row>
    <row r="66" spans="1:9" s="163" customFormat="1" hidden="1" outlineLevel="1" x14ac:dyDescent="0.25">
      <c r="A66" s="162"/>
      <c r="B66" s="87" t="s">
        <v>67</v>
      </c>
      <c r="C66" s="139"/>
      <c r="D66" s="80">
        <f t="shared" ref="D66:I66" si="23">D45</f>
        <v>0</v>
      </c>
      <c r="E66" s="80">
        <f t="shared" si="23"/>
        <v>0</v>
      </c>
      <c r="F66" s="80">
        <f t="shared" si="23"/>
        <v>0</v>
      </c>
      <c r="G66" s="80">
        <f t="shared" si="23"/>
        <v>0</v>
      </c>
      <c r="H66" s="80">
        <f t="shared" si="23"/>
        <v>0</v>
      </c>
      <c r="I66" s="81">
        <f t="shared" si="23"/>
        <v>0</v>
      </c>
    </row>
    <row r="67" spans="1:9" s="163" customFormat="1" hidden="1" outlineLevel="1" x14ac:dyDescent="0.25">
      <c r="A67" s="162"/>
      <c r="B67" s="87" t="s">
        <v>68</v>
      </c>
      <c r="C67" s="139"/>
      <c r="D67" s="80"/>
      <c r="E67" s="80"/>
      <c r="F67" s="80"/>
      <c r="G67" s="80"/>
      <c r="H67" s="80"/>
      <c r="I67" s="81"/>
    </row>
    <row r="68" spans="1:9" s="163" customFormat="1" hidden="1" outlineLevel="1" x14ac:dyDescent="0.25">
      <c r="A68" s="162"/>
      <c r="B68" s="87" t="s">
        <v>69</v>
      </c>
      <c r="C68" s="139"/>
      <c r="D68" s="80"/>
      <c r="E68" s="80"/>
      <c r="F68" s="80"/>
      <c r="G68" s="80"/>
      <c r="H68" s="80"/>
      <c r="I68" s="81"/>
    </row>
    <row r="69" spans="1:9" s="149" customFormat="1" ht="18" hidden="1" customHeight="1" outlineLevel="1" x14ac:dyDescent="0.25">
      <c r="A69" s="145"/>
      <c r="B69" s="402" t="s">
        <v>63</v>
      </c>
      <c r="C69" s="403"/>
      <c r="D69" s="404">
        <f t="shared" ref="D69:I69" si="24">SUM(D66:D68)</f>
        <v>0</v>
      </c>
      <c r="E69" s="404">
        <f t="shared" si="24"/>
        <v>0</v>
      </c>
      <c r="F69" s="404">
        <f t="shared" si="24"/>
        <v>0</v>
      </c>
      <c r="G69" s="404">
        <f t="shared" si="24"/>
        <v>0</v>
      </c>
      <c r="H69" s="404">
        <f t="shared" si="24"/>
        <v>0</v>
      </c>
      <c r="I69" s="405">
        <f t="shared" si="24"/>
        <v>0</v>
      </c>
    </row>
    <row r="70" spans="1:9" s="163" customFormat="1" hidden="1" outlineLevel="1" x14ac:dyDescent="0.25">
      <c r="A70" s="162"/>
      <c r="B70" s="79"/>
      <c r="C70" s="139"/>
      <c r="D70" s="80"/>
      <c r="E70" s="80"/>
      <c r="F70" s="80"/>
      <c r="G70" s="80"/>
      <c r="H70" s="80"/>
      <c r="I70" s="81"/>
    </row>
    <row r="71" spans="1:9" s="149" customFormat="1" ht="18" hidden="1" customHeight="1" outlineLevel="1" x14ac:dyDescent="0.25">
      <c r="A71" s="145"/>
      <c r="B71" s="146" t="s">
        <v>64</v>
      </c>
      <c r="C71" s="169"/>
      <c r="D71" s="147"/>
      <c r="E71" s="147"/>
      <c r="F71" s="147"/>
      <c r="G71" s="147"/>
      <c r="H71" s="147"/>
      <c r="I71" s="148"/>
    </row>
    <row r="72" spans="1:9" s="163" customFormat="1" hidden="1" outlineLevel="1" x14ac:dyDescent="0.25">
      <c r="A72" s="162"/>
      <c r="B72" s="87" t="s">
        <v>67</v>
      </c>
      <c r="C72" s="139"/>
      <c r="D72" s="80">
        <f t="shared" ref="D72:I72" si="25">D53</f>
        <v>0</v>
      </c>
      <c r="E72" s="80">
        <f t="shared" si="25"/>
        <v>0</v>
      </c>
      <c r="F72" s="80">
        <f t="shared" si="25"/>
        <v>0</v>
      </c>
      <c r="G72" s="80">
        <f t="shared" si="25"/>
        <v>0</v>
      </c>
      <c r="H72" s="80">
        <f t="shared" si="25"/>
        <v>0</v>
      </c>
      <c r="I72" s="81">
        <f t="shared" si="25"/>
        <v>0</v>
      </c>
    </row>
    <row r="73" spans="1:9" s="163" customFormat="1" hidden="1" outlineLevel="1" x14ac:dyDescent="0.25">
      <c r="A73" s="162"/>
      <c r="B73" s="87" t="s">
        <v>68</v>
      </c>
      <c r="C73" s="139"/>
      <c r="D73" s="80"/>
      <c r="E73" s="80"/>
      <c r="F73" s="80"/>
      <c r="G73" s="80"/>
      <c r="H73" s="80"/>
      <c r="I73" s="81"/>
    </row>
    <row r="74" spans="1:9" s="163" customFormat="1" hidden="1" outlineLevel="1" x14ac:dyDescent="0.25">
      <c r="A74" s="162"/>
      <c r="B74" s="87" t="s">
        <v>69</v>
      </c>
      <c r="C74" s="139"/>
      <c r="D74" s="80"/>
      <c r="E74" s="80"/>
      <c r="F74" s="80"/>
      <c r="G74" s="80"/>
      <c r="H74" s="80"/>
      <c r="I74" s="81"/>
    </row>
    <row r="75" spans="1:9" s="149" customFormat="1" ht="18" hidden="1" customHeight="1" outlineLevel="1" x14ac:dyDescent="0.25">
      <c r="A75" s="145"/>
      <c r="B75" s="402" t="s">
        <v>65</v>
      </c>
      <c r="C75" s="403"/>
      <c r="D75" s="404">
        <f t="shared" ref="D75:I75" si="26">SUM(D72:D74)</f>
        <v>0</v>
      </c>
      <c r="E75" s="404">
        <f t="shared" si="26"/>
        <v>0</v>
      </c>
      <c r="F75" s="404">
        <f t="shared" si="26"/>
        <v>0</v>
      </c>
      <c r="G75" s="404">
        <f t="shared" si="26"/>
        <v>0</v>
      </c>
      <c r="H75" s="404">
        <f t="shared" si="26"/>
        <v>0</v>
      </c>
      <c r="I75" s="405">
        <f t="shared" si="26"/>
        <v>0</v>
      </c>
    </row>
    <row r="76" spans="1:9" s="163" customFormat="1" hidden="1" outlineLevel="1" x14ac:dyDescent="0.25">
      <c r="A76" s="162"/>
      <c r="B76" s="79"/>
      <c r="C76" s="139"/>
      <c r="D76" s="80"/>
      <c r="E76" s="80"/>
      <c r="F76" s="80"/>
      <c r="G76" s="80"/>
      <c r="H76" s="80"/>
      <c r="I76" s="81"/>
    </row>
    <row r="77" spans="1:9" s="149" customFormat="1" ht="18" hidden="1" customHeight="1" outlineLevel="1" x14ac:dyDescent="0.25">
      <c r="A77" s="145"/>
      <c r="B77" s="146" t="s">
        <v>55</v>
      </c>
      <c r="C77" s="169"/>
      <c r="D77" s="147"/>
      <c r="E77" s="147"/>
      <c r="F77" s="147"/>
      <c r="G77" s="147"/>
      <c r="H77" s="147"/>
      <c r="I77" s="148"/>
    </row>
    <row r="78" spans="1:9" s="163" customFormat="1" hidden="1" outlineLevel="1" x14ac:dyDescent="0.25">
      <c r="A78" s="162"/>
      <c r="B78" s="87" t="s">
        <v>67</v>
      </c>
      <c r="C78" s="139"/>
      <c r="D78" s="80">
        <f t="shared" ref="D78:I78" si="27">D61</f>
        <v>0</v>
      </c>
      <c r="E78" s="80">
        <f t="shared" si="27"/>
        <v>0</v>
      </c>
      <c r="F78" s="80">
        <f t="shared" si="27"/>
        <v>0</v>
      </c>
      <c r="G78" s="80">
        <f t="shared" si="27"/>
        <v>0</v>
      </c>
      <c r="H78" s="80">
        <f t="shared" si="27"/>
        <v>0</v>
      </c>
      <c r="I78" s="81">
        <f t="shared" si="27"/>
        <v>0</v>
      </c>
    </row>
    <row r="79" spans="1:9" s="163" customFormat="1" hidden="1" outlineLevel="1" x14ac:dyDescent="0.25">
      <c r="A79" s="162"/>
      <c r="B79" s="87" t="s">
        <v>68</v>
      </c>
      <c r="C79" s="139"/>
      <c r="D79" s="80"/>
      <c r="E79" s="80"/>
      <c r="F79" s="80"/>
      <c r="G79" s="80"/>
      <c r="H79" s="80"/>
      <c r="I79" s="81"/>
    </row>
    <row r="80" spans="1:9" s="163" customFormat="1" hidden="1" outlineLevel="1" x14ac:dyDescent="0.25">
      <c r="A80" s="162"/>
      <c r="B80" s="87" t="s">
        <v>69</v>
      </c>
      <c r="C80" s="139"/>
      <c r="D80" s="80"/>
      <c r="E80" s="80"/>
      <c r="F80" s="80"/>
      <c r="G80" s="80"/>
      <c r="H80" s="80"/>
      <c r="I80" s="81"/>
    </row>
    <row r="81" spans="1:9" s="149" customFormat="1" ht="18" hidden="1" customHeight="1" outlineLevel="1" thickBot="1" x14ac:dyDescent="0.3">
      <c r="A81" s="145"/>
      <c r="B81" s="406" t="s">
        <v>66</v>
      </c>
      <c r="C81" s="401"/>
      <c r="D81" s="407">
        <f t="shared" ref="D81:I81" si="28">SUM(D78:D80)</f>
        <v>0</v>
      </c>
      <c r="E81" s="407">
        <f t="shared" si="28"/>
        <v>0</v>
      </c>
      <c r="F81" s="407">
        <f t="shared" si="28"/>
        <v>0</v>
      </c>
      <c r="G81" s="407">
        <f t="shared" si="28"/>
        <v>0</v>
      </c>
      <c r="H81" s="407">
        <f t="shared" si="28"/>
        <v>0</v>
      </c>
      <c r="I81" s="408">
        <f t="shared" si="28"/>
        <v>0</v>
      </c>
    </row>
    <row r="82" spans="1:9" collapsed="1" x14ac:dyDescent="0.25"/>
  </sheetData>
  <mergeCells count="2">
    <mergeCell ref="B4:C4"/>
    <mergeCell ref="B2:I2"/>
  </mergeCells>
  <pageMargins left="0.59055118110236227" right="0.59055118110236227" top="0.59055118110236227" bottom="0.59055118110236227" header="0.51181102362204722" footer="0.39370078740157483"/>
  <pageSetup paperSize="9" scale="85" orientation="landscape" r:id="rId1"/>
  <headerFooter alignWithMargins="0"/>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2"/>
  <sheetViews>
    <sheetView showGridLines="0" showRowColHeaders="0" showZeros="0" zoomScaleNormal="100" workbookViewId="0">
      <selection activeCell="B2" sqref="B2:F2"/>
    </sheetView>
  </sheetViews>
  <sheetFormatPr defaultColWidth="9.109375" defaultRowHeight="10.199999999999999" outlineLevelRow="1" x14ac:dyDescent="0.2"/>
  <cols>
    <col min="1" max="1" width="2.6640625" style="353" customWidth="1"/>
    <col min="2" max="2" width="64.6640625" style="203" customWidth="1"/>
    <col min="3" max="6" width="13.6640625" style="203" customWidth="1"/>
    <col min="7" max="15" width="12.6640625" style="203" customWidth="1"/>
    <col min="16" max="16" width="12.6640625" style="203" customWidth="1" collapsed="1"/>
    <col min="17" max="18" width="12.6640625" style="203" customWidth="1"/>
    <col min="19" max="21" width="11.6640625" style="203" hidden="1" customWidth="1"/>
    <col min="22" max="22" width="2.88671875" style="203" customWidth="1"/>
    <col min="23" max="16384" width="9.109375" style="203"/>
  </cols>
  <sheetData>
    <row r="1" spans="1:6" s="174" customFormat="1" x14ac:dyDescent="0.2">
      <c r="F1" s="718" t="str">
        <f>Intro!A20</f>
        <v>Versie 3/4/2018</v>
      </c>
    </row>
    <row r="2" spans="1:6" s="173" customFormat="1" ht="17.399999999999999" x14ac:dyDescent="0.3">
      <c r="A2" s="354"/>
      <c r="B2" s="1300" t="s">
        <v>674</v>
      </c>
      <c r="C2" s="1300"/>
      <c r="D2" s="1300"/>
      <c r="E2" s="1300"/>
      <c r="F2" s="1300"/>
    </row>
    <row r="3" spans="1:6" s="174" customFormat="1" ht="10.8" thickBot="1" x14ac:dyDescent="0.25"/>
    <row r="4" spans="1:6" s="361" customFormat="1" ht="15" customHeight="1" x14ac:dyDescent="0.25">
      <c r="B4" s="1298"/>
      <c r="C4" s="1304" t="s">
        <v>70</v>
      </c>
      <c r="D4" s="1305"/>
      <c r="E4" s="1304" t="s">
        <v>71</v>
      </c>
      <c r="F4" s="1306"/>
    </row>
    <row r="5" spans="1:6" s="175" customFormat="1" ht="15" customHeight="1" thickBot="1" x14ac:dyDescent="0.3">
      <c r="A5" s="355"/>
      <c r="B5" s="1299"/>
      <c r="C5" s="176" t="s">
        <v>8</v>
      </c>
      <c r="D5" s="177" t="s">
        <v>9</v>
      </c>
      <c r="E5" s="176" t="s">
        <v>8</v>
      </c>
      <c r="F5" s="178" t="s">
        <v>9</v>
      </c>
    </row>
    <row r="6" spans="1:6" s="184" customFormat="1" ht="21" customHeight="1" x14ac:dyDescent="0.25">
      <c r="A6" s="358"/>
      <c r="B6" s="676" t="s">
        <v>72</v>
      </c>
      <c r="C6" s="650"/>
      <c r="D6" s="651"/>
      <c r="E6" s="650"/>
      <c r="F6" s="652"/>
    </row>
    <row r="7" spans="1:6" s="184" customFormat="1" ht="15" customHeight="1" x14ac:dyDescent="0.25">
      <c r="A7" s="358"/>
      <c r="B7" s="183" t="s">
        <v>13</v>
      </c>
      <c r="C7" s="198"/>
      <c r="D7" s="199"/>
      <c r="E7" s="198"/>
      <c r="F7" s="653"/>
    </row>
    <row r="8" spans="1:6" s="184" customFormat="1" ht="15" customHeight="1" x14ac:dyDescent="0.25">
      <c r="A8" s="358"/>
      <c r="B8" s="183" t="s">
        <v>14</v>
      </c>
      <c r="C8" s="198"/>
      <c r="D8" s="199"/>
      <c r="E8" s="198"/>
      <c r="F8" s="653"/>
    </row>
    <row r="9" spans="1:6" s="184" customFormat="1" ht="15" customHeight="1" x14ac:dyDescent="0.25">
      <c r="A9" s="358"/>
      <c r="B9" s="183" t="s">
        <v>15</v>
      </c>
      <c r="C9" s="198"/>
      <c r="D9" s="199"/>
      <c r="E9" s="198"/>
      <c r="F9" s="653"/>
    </row>
    <row r="10" spans="1:6" s="144" customFormat="1" ht="11.4" x14ac:dyDescent="0.25">
      <c r="A10" s="358"/>
      <c r="B10" s="303" t="s">
        <v>73</v>
      </c>
      <c r="C10" s="304"/>
      <c r="D10" s="305"/>
      <c r="E10" s="304"/>
      <c r="F10" s="386"/>
    </row>
    <row r="11" spans="1:6" s="144" customFormat="1" ht="11.4" x14ac:dyDescent="0.25">
      <c r="A11" s="358"/>
      <c r="B11" s="303" t="s">
        <v>74</v>
      </c>
      <c r="C11" s="304"/>
      <c r="D11" s="305"/>
      <c r="E11" s="304"/>
      <c r="F11" s="386"/>
    </row>
    <row r="12" spans="1:6" s="247" customFormat="1" ht="18" customHeight="1" thickBot="1" x14ac:dyDescent="0.3">
      <c r="A12" s="517"/>
      <c r="B12" s="516" t="s">
        <v>673</v>
      </c>
      <c r="C12" s="513"/>
      <c r="D12" s="518"/>
      <c r="E12" s="513"/>
      <c r="F12" s="514"/>
    </row>
    <row r="13" spans="1:6" s="184" customFormat="1" ht="21" customHeight="1" outlineLevel="1" x14ac:dyDescent="0.25">
      <c r="A13" s="358"/>
      <c r="B13" s="676" t="s">
        <v>75</v>
      </c>
      <c r="C13" s="650"/>
      <c r="D13" s="651"/>
      <c r="E13" s="650"/>
      <c r="F13" s="652"/>
    </row>
    <row r="14" spans="1:6" s="184" customFormat="1" ht="15" customHeight="1" outlineLevel="1" x14ac:dyDescent="0.25">
      <c r="A14" s="358"/>
      <c r="B14" s="183" t="s">
        <v>13</v>
      </c>
      <c r="C14" s="198"/>
      <c r="D14" s="199"/>
      <c r="E14" s="198"/>
      <c r="F14" s="653"/>
    </row>
    <row r="15" spans="1:6" s="184" customFormat="1" ht="15" customHeight="1" outlineLevel="1" x14ac:dyDescent="0.25">
      <c r="A15" s="358"/>
      <c r="B15" s="183" t="s">
        <v>14</v>
      </c>
      <c r="C15" s="198"/>
      <c r="D15" s="199"/>
      <c r="E15" s="198"/>
      <c r="F15" s="653"/>
    </row>
    <row r="16" spans="1:6" s="184" customFormat="1" ht="15" customHeight="1" outlineLevel="1" x14ac:dyDescent="0.25">
      <c r="A16" s="358"/>
      <c r="B16" s="183" t="s">
        <v>15</v>
      </c>
      <c r="C16" s="198"/>
      <c r="D16" s="199"/>
      <c r="E16" s="198"/>
      <c r="F16" s="653"/>
    </row>
    <row r="17" spans="1:6" s="144" customFormat="1" ht="11.4" outlineLevel="1" x14ac:dyDescent="0.25">
      <c r="A17" s="358"/>
      <c r="B17" s="303" t="s">
        <v>73</v>
      </c>
      <c r="C17" s="304"/>
      <c r="D17" s="305"/>
      <c r="E17" s="304"/>
      <c r="F17" s="386"/>
    </row>
    <row r="18" spans="1:6" s="144" customFormat="1" ht="11.4" outlineLevel="1" x14ac:dyDescent="0.25">
      <c r="A18" s="358"/>
      <c r="B18" s="303" t="s">
        <v>74</v>
      </c>
      <c r="C18" s="304"/>
      <c r="D18" s="305"/>
      <c r="E18" s="304"/>
      <c r="F18" s="386"/>
    </row>
    <row r="19" spans="1:6" s="247" customFormat="1" ht="18" customHeight="1" outlineLevel="1" thickBot="1" x14ac:dyDescent="0.3">
      <c r="A19" s="517"/>
      <c r="B19" s="516" t="s">
        <v>673</v>
      </c>
      <c r="C19" s="513"/>
      <c r="D19" s="518"/>
      <c r="E19" s="513"/>
      <c r="F19" s="514"/>
    </row>
    <row r="20" spans="1:6" s="360" customFormat="1" ht="7.8" x14ac:dyDescent="0.15"/>
    <row r="22" spans="1:6" x14ac:dyDescent="0.2">
      <c r="A22" s="353" t="s">
        <v>0</v>
      </c>
      <c r="B22" s="174"/>
      <c r="C22" s="174"/>
      <c r="D22" s="174"/>
      <c r="E22" s="174"/>
      <c r="F22" s="174"/>
    </row>
  </sheetData>
  <mergeCells count="4">
    <mergeCell ref="B4:B5"/>
    <mergeCell ref="C4:D4"/>
    <mergeCell ref="E4:F4"/>
    <mergeCell ref="B2:F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21" max="16383" man="1"/>
  </rowBreaks>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FF00"/>
  </sheetPr>
  <dimension ref="A1:K70"/>
  <sheetViews>
    <sheetView showGridLines="0" showRowColHeaders="0" showZeros="0" zoomScaleNormal="100" workbookViewId="0"/>
  </sheetViews>
  <sheetFormatPr defaultColWidth="9.109375" defaultRowHeight="10.199999999999999" outlineLevelRow="1" x14ac:dyDescent="0.2"/>
  <cols>
    <col min="1" max="1" width="1.6640625" style="174" customWidth="1"/>
    <col min="2" max="2" width="40.6640625" style="203" customWidth="1"/>
    <col min="3" max="8" width="12.6640625" style="203" customWidth="1"/>
    <col min="9" max="11" width="11.6640625" style="203" hidden="1" customWidth="1"/>
    <col min="12" max="12" width="2.88671875" style="203" customWidth="1"/>
    <col min="13" max="16384" width="9.109375" style="203"/>
  </cols>
  <sheetData>
    <row r="1" spans="1:11" s="353" customFormat="1" ht="4.2" x14ac:dyDescent="0.15"/>
    <row r="2" spans="1:11" s="173" customFormat="1" ht="17.399999999999999" x14ac:dyDescent="0.3">
      <c r="B2" s="173" t="s">
        <v>76</v>
      </c>
    </row>
    <row r="3" spans="1:11" s="174" customFormat="1" ht="10.8" thickBot="1" x14ac:dyDescent="0.25">
      <c r="B3" s="174" t="str">
        <f>Intro!A20</f>
        <v>Versie 3/4/2018</v>
      </c>
    </row>
    <row r="4" spans="1:11" s="361" customFormat="1" ht="15" customHeight="1" x14ac:dyDescent="0.25">
      <c r="B4" s="1307"/>
      <c r="C4" s="678"/>
      <c r="D4" s="679" t="s">
        <v>77</v>
      </c>
      <c r="E4" s="680"/>
      <c r="F4" s="678"/>
      <c r="G4" s="679" t="s">
        <v>78</v>
      </c>
      <c r="H4" s="680"/>
      <c r="I4" s="678"/>
      <c r="J4" s="679" t="s">
        <v>79</v>
      </c>
      <c r="K4" s="680"/>
    </row>
    <row r="5" spans="1:11" s="175" customFormat="1" ht="15" customHeight="1" x14ac:dyDescent="0.25">
      <c r="B5" s="1308"/>
      <c r="C5" s="176" t="s">
        <v>8</v>
      </c>
      <c r="D5" s="177" t="s">
        <v>9</v>
      </c>
      <c r="E5" s="178" t="s">
        <v>10</v>
      </c>
      <c r="F5" s="176" t="s">
        <v>8</v>
      </c>
      <c r="G5" s="177" t="s">
        <v>9</v>
      </c>
      <c r="H5" s="178" t="s">
        <v>10</v>
      </c>
      <c r="I5" s="176" t="s">
        <v>8</v>
      </c>
      <c r="J5" s="177" t="s">
        <v>9</v>
      </c>
      <c r="K5" s="178" t="s">
        <v>10</v>
      </c>
    </row>
    <row r="6" spans="1:11" s="166" customFormat="1" ht="15" customHeight="1" x14ac:dyDescent="0.25">
      <c r="A6" s="165"/>
      <c r="B6" s="208" t="s">
        <v>11</v>
      </c>
      <c r="C6" s="187">
        <f>SUM(C7,C11,C15)</f>
        <v>0</v>
      </c>
      <c r="D6" s="188">
        <f>SUM(D7,D11,D15)</f>
        <v>0</v>
      </c>
      <c r="E6" s="189">
        <f>D6-C6</f>
        <v>0</v>
      </c>
      <c r="F6" s="187">
        <f>SUM(F7,F11,F15)</f>
        <v>0</v>
      </c>
      <c r="G6" s="188">
        <f>SUM(G7,G11,G15)</f>
        <v>0</v>
      </c>
      <c r="H6" s="189">
        <f>G6-F6</f>
        <v>0</v>
      </c>
      <c r="I6" s="187">
        <f>SUM(I7,I11,I15)</f>
        <v>0</v>
      </c>
      <c r="J6" s="188">
        <f>SUM(J7,J11,J15)</f>
        <v>0</v>
      </c>
      <c r="K6" s="189">
        <f>J6-I6</f>
        <v>0</v>
      </c>
    </row>
    <row r="7" spans="1:11" s="157" customFormat="1" ht="13.2" x14ac:dyDescent="0.25">
      <c r="A7" s="138"/>
      <c r="B7" s="190" t="s">
        <v>12</v>
      </c>
      <c r="C7" s="191">
        <f>SUM(C8:C10)</f>
        <v>0</v>
      </c>
      <c r="D7" s="192">
        <f>SUM(D8:D10)</f>
        <v>0</v>
      </c>
      <c r="E7" s="193">
        <f t="shared" ref="E7:E18" si="0">D7-C7</f>
        <v>0</v>
      </c>
      <c r="F7" s="191">
        <f>SUM(F8:F10)</f>
        <v>0</v>
      </c>
      <c r="G7" s="192">
        <f>SUM(G8:G10)</f>
        <v>0</v>
      </c>
      <c r="H7" s="193">
        <f t="shared" ref="H7:H18" si="1">G7-F7</f>
        <v>0</v>
      </c>
      <c r="I7" s="191">
        <f>SUM(I8:I10)</f>
        <v>0</v>
      </c>
      <c r="J7" s="192">
        <f>SUM(J8:J10)</f>
        <v>0</v>
      </c>
      <c r="K7" s="193">
        <f t="shared" ref="K7:K18" si="2">J7-I7</f>
        <v>0</v>
      </c>
    </row>
    <row r="8" spans="1:11" s="157" customFormat="1" ht="13.2" x14ac:dyDescent="0.25">
      <c r="A8" s="138"/>
      <c r="B8" s="194" t="s">
        <v>13</v>
      </c>
      <c r="C8" s="191"/>
      <c r="D8" s="192"/>
      <c r="E8" s="193">
        <f t="shared" si="0"/>
        <v>0</v>
      </c>
      <c r="F8" s="191"/>
      <c r="G8" s="192"/>
      <c r="H8" s="193">
        <f t="shared" si="1"/>
        <v>0</v>
      </c>
      <c r="I8" s="191"/>
      <c r="J8" s="192"/>
      <c r="K8" s="193">
        <f t="shared" si="2"/>
        <v>0</v>
      </c>
    </row>
    <row r="9" spans="1:11" s="157" customFormat="1" ht="13.2" x14ac:dyDescent="0.25">
      <c r="A9" s="138"/>
      <c r="B9" s="194" t="s">
        <v>14</v>
      </c>
      <c r="C9" s="191"/>
      <c r="D9" s="192"/>
      <c r="E9" s="193">
        <f>D9-C9</f>
        <v>0</v>
      </c>
      <c r="F9" s="191"/>
      <c r="G9" s="192"/>
      <c r="H9" s="193">
        <f>G9-F9</f>
        <v>0</v>
      </c>
      <c r="I9" s="191"/>
      <c r="J9" s="192"/>
      <c r="K9" s="193">
        <f>J9-I9</f>
        <v>0</v>
      </c>
    </row>
    <row r="10" spans="1:11" s="157" customFormat="1" ht="13.2" x14ac:dyDescent="0.25">
      <c r="A10" s="138"/>
      <c r="B10" s="194" t="s">
        <v>15</v>
      </c>
      <c r="C10" s="191"/>
      <c r="D10" s="192"/>
      <c r="E10" s="193">
        <f t="shared" si="0"/>
        <v>0</v>
      </c>
      <c r="F10" s="191"/>
      <c r="G10" s="192"/>
      <c r="H10" s="193">
        <f t="shared" si="1"/>
        <v>0</v>
      </c>
      <c r="I10" s="191"/>
      <c r="J10" s="192"/>
      <c r="K10" s="193">
        <f t="shared" si="2"/>
        <v>0</v>
      </c>
    </row>
    <row r="11" spans="1:11" s="159" customFormat="1" ht="13.2" x14ac:dyDescent="0.25">
      <c r="A11" s="143"/>
      <c r="B11" s="190" t="s">
        <v>16</v>
      </c>
      <c r="C11" s="191">
        <f>SUM(C12:C14)</f>
        <v>0</v>
      </c>
      <c r="D11" s="195">
        <f>SUM(D12:D14)</f>
        <v>0</v>
      </c>
      <c r="E11" s="196">
        <f t="shared" si="0"/>
        <v>0</v>
      </c>
      <c r="F11" s="197">
        <f>SUM(F12:F14)</f>
        <v>0</v>
      </c>
      <c r="G11" s="195">
        <f>SUM(G12:G14)</f>
        <v>0</v>
      </c>
      <c r="H11" s="196">
        <f t="shared" si="1"/>
        <v>0</v>
      </c>
      <c r="I11" s="197">
        <f>SUM(I12:I14)</f>
        <v>0</v>
      </c>
      <c r="J11" s="195">
        <f>SUM(J12:J14)</f>
        <v>0</v>
      </c>
      <c r="K11" s="196">
        <f t="shared" si="2"/>
        <v>0</v>
      </c>
    </row>
    <row r="12" spans="1:11" s="157" customFormat="1" ht="13.2" x14ac:dyDescent="0.25">
      <c r="A12" s="138"/>
      <c r="B12" s="194" t="s">
        <v>13</v>
      </c>
      <c r="C12" s="191"/>
      <c r="D12" s="192"/>
      <c r="E12" s="193">
        <f t="shared" si="0"/>
        <v>0</v>
      </c>
      <c r="F12" s="191"/>
      <c r="G12" s="192"/>
      <c r="H12" s="193">
        <f t="shared" si="1"/>
        <v>0</v>
      </c>
      <c r="I12" s="191"/>
      <c r="J12" s="192"/>
      <c r="K12" s="193">
        <f t="shared" si="2"/>
        <v>0</v>
      </c>
    </row>
    <row r="13" spans="1:11" s="157" customFormat="1" ht="13.2" x14ac:dyDescent="0.25">
      <c r="A13" s="138"/>
      <c r="B13" s="194" t="s">
        <v>14</v>
      </c>
      <c r="C13" s="191"/>
      <c r="D13" s="192"/>
      <c r="E13" s="193">
        <f t="shared" si="0"/>
        <v>0</v>
      </c>
      <c r="F13" s="191"/>
      <c r="G13" s="192"/>
      <c r="H13" s="193">
        <f t="shared" si="1"/>
        <v>0</v>
      </c>
      <c r="I13" s="191"/>
      <c r="J13" s="192"/>
      <c r="K13" s="193"/>
    </row>
    <row r="14" spans="1:11" s="157" customFormat="1" ht="13.2" x14ac:dyDescent="0.25">
      <c r="A14" s="138"/>
      <c r="B14" s="194" t="s">
        <v>15</v>
      </c>
      <c r="C14" s="191"/>
      <c r="D14" s="192"/>
      <c r="E14" s="193">
        <f t="shared" si="0"/>
        <v>0</v>
      </c>
      <c r="F14" s="191"/>
      <c r="G14" s="192"/>
      <c r="H14" s="193">
        <f t="shared" si="1"/>
        <v>0</v>
      </c>
      <c r="I14" s="191"/>
      <c r="J14" s="192"/>
      <c r="K14" s="193">
        <f t="shared" si="2"/>
        <v>0</v>
      </c>
    </row>
    <row r="15" spans="1:11" s="159" customFormat="1" ht="13.2" x14ac:dyDescent="0.25">
      <c r="A15" s="143"/>
      <c r="B15" s="183" t="s">
        <v>17</v>
      </c>
      <c r="C15" s="191">
        <f>SUM(C16:C18)</f>
        <v>0</v>
      </c>
      <c r="D15" s="195">
        <f>SUM(D16:D18)</f>
        <v>0</v>
      </c>
      <c r="E15" s="196">
        <f t="shared" si="0"/>
        <v>0</v>
      </c>
      <c r="F15" s="197">
        <f>SUM(F16:F18)</f>
        <v>0</v>
      </c>
      <c r="G15" s="195">
        <f>SUM(G16:G18)</f>
        <v>0</v>
      </c>
      <c r="H15" s="196">
        <f t="shared" si="1"/>
        <v>0</v>
      </c>
      <c r="I15" s="197">
        <f>SUM(I16:I18)</f>
        <v>0</v>
      </c>
      <c r="J15" s="195">
        <f>SUM(J16:J18)</f>
        <v>0</v>
      </c>
      <c r="K15" s="196">
        <f t="shared" si="2"/>
        <v>0</v>
      </c>
    </row>
    <row r="16" spans="1:11" s="157" customFormat="1" ht="13.2" x14ac:dyDescent="0.25">
      <c r="A16" s="138"/>
      <c r="B16" s="194" t="s">
        <v>13</v>
      </c>
      <c r="C16" s="191"/>
      <c r="D16" s="192"/>
      <c r="E16" s="193">
        <f t="shared" si="0"/>
        <v>0</v>
      </c>
      <c r="F16" s="191"/>
      <c r="G16" s="192"/>
      <c r="H16" s="193">
        <f t="shared" si="1"/>
        <v>0</v>
      </c>
      <c r="I16" s="191"/>
      <c r="J16" s="192"/>
      <c r="K16" s="193">
        <f t="shared" si="2"/>
        <v>0</v>
      </c>
    </row>
    <row r="17" spans="1:11" s="157" customFormat="1" ht="13.2" x14ac:dyDescent="0.25">
      <c r="A17" s="138"/>
      <c r="B17" s="194" t="s">
        <v>14</v>
      </c>
      <c r="C17" s="191"/>
      <c r="D17" s="192"/>
      <c r="E17" s="193">
        <f>D17-C17</f>
        <v>0</v>
      </c>
      <c r="F17" s="191"/>
      <c r="G17" s="192"/>
      <c r="H17" s="193">
        <f>G17-F17</f>
        <v>0</v>
      </c>
      <c r="I17" s="191"/>
      <c r="J17" s="192"/>
      <c r="K17" s="193">
        <f>J17-I17</f>
        <v>0</v>
      </c>
    </row>
    <row r="18" spans="1:11" s="157" customFormat="1" ht="13.2" x14ac:dyDescent="0.25">
      <c r="A18" s="138"/>
      <c r="B18" s="194" t="s">
        <v>15</v>
      </c>
      <c r="C18" s="191"/>
      <c r="D18" s="192"/>
      <c r="E18" s="193">
        <f t="shared" si="0"/>
        <v>0</v>
      </c>
      <c r="F18" s="191"/>
      <c r="G18" s="192"/>
      <c r="H18" s="193">
        <f t="shared" si="1"/>
        <v>0</v>
      </c>
      <c r="I18" s="191"/>
      <c r="J18" s="192"/>
      <c r="K18" s="193">
        <f t="shared" si="2"/>
        <v>0</v>
      </c>
    </row>
    <row r="19" spans="1:11" s="166" customFormat="1" ht="15" hidden="1" customHeight="1" outlineLevel="1" x14ac:dyDescent="0.25">
      <c r="A19" s="165"/>
      <c r="B19" s="209" t="s">
        <v>18</v>
      </c>
      <c r="C19" s="187">
        <f>SUM(C20,C24,C28)</f>
        <v>0</v>
      </c>
      <c r="D19" s="188">
        <f>SUM(D20,D24,D28)</f>
        <v>0</v>
      </c>
      <c r="E19" s="189">
        <f>D19-C19</f>
        <v>0</v>
      </c>
      <c r="F19" s="187">
        <f>SUM(F20,F24,F28)</f>
        <v>0</v>
      </c>
      <c r="G19" s="188">
        <f>SUM(G20,G24,G28)</f>
        <v>0</v>
      </c>
      <c r="H19" s="189">
        <f>G19-F19</f>
        <v>0</v>
      </c>
      <c r="I19" s="187">
        <f>SUM(I20,I24,I28)</f>
        <v>0</v>
      </c>
      <c r="J19" s="188">
        <f>SUM(J20,J24,J28)</f>
        <v>0</v>
      </c>
      <c r="K19" s="189">
        <f>J19-I19</f>
        <v>0</v>
      </c>
    </row>
    <row r="20" spans="1:11" s="157" customFormat="1" ht="13.2" hidden="1" outlineLevel="1" x14ac:dyDescent="0.25">
      <c r="A20" s="138"/>
      <c r="B20" s="190" t="s">
        <v>12</v>
      </c>
      <c r="C20" s="191">
        <f>SUM(C21:C23)</f>
        <v>0</v>
      </c>
      <c r="D20" s="192">
        <f>SUM(D21:D23)</f>
        <v>0</v>
      </c>
      <c r="E20" s="193">
        <f t="shared" ref="E20:E31" si="3">D20-C20</f>
        <v>0</v>
      </c>
      <c r="F20" s="191">
        <f>SUM(F21:F23)</f>
        <v>0</v>
      </c>
      <c r="G20" s="192">
        <f>SUM(G21:G23)</f>
        <v>0</v>
      </c>
      <c r="H20" s="193">
        <f t="shared" ref="H20:H31" si="4">G20-F20</f>
        <v>0</v>
      </c>
      <c r="I20" s="191">
        <f>SUM(I21:I23)</f>
        <v>0</v>
      </c>
      <c r="J20" s="192">
        <f>SUM(J21:J23)</f>
        <v>0</v>
      </c>
      <c r="K20" s="193">
        <f t="shared" ref="K20:K31" si="5">J20-I20</f>
        <v>0</v>
      </c>
    </row>
    <row r="21" spans="1:11" s="157" customFormat="1" ht="13.2" hidden="1" outlineLevel="1" x14ac:dyDescent="0.25">
      <c r="A21" s="138"/>
      <c r="B21" s="194" t="s">
        <v>13</v>
      </c>
      <c r="C21" s="191"/>
      <c r="D21" s="192"/>
      <c r="E21" s="193">
        <f t="shared" si="3"/>
        <v>0</v>
      </c>
      <c r="F21" s="191"/>
      <c r="G21" s="192"/>
      <c r="H21" s="193">
        <f t="shared" si="4"/>
        <v>0</v>
      </c>
      <c r="I21" s="191"/>
      <c r="J21" s="192"/>
      <c r="K21" s="193">
        <f t="shared" si="5"/>
        <v>0</v>
      </c>
    </row>
    <row r="22" spans="1:11" s="157" customFormat="1" ht="13.2" hidden="1" outlineLevel="1" x14ac:dyDescent="0.25">
      <c r="A22" s="138"/>
      <c r="B22" s="194" t="s">
        <v>14</v>
      </c>
      <c r="C22" s="191"/>
      <c r="D22" s="192"/>
      <c r="E22" s="193">
        <f>D22-C22</f>
        <v>0</v>
      </c>
      <c r="F22" s="191"/>
      <c r="G22" s="192"/>
      <c r="H22" s="193">
        <f>G22-F22</f>
        <v>0</v>
      </c>
      <c r="I22" s="191"/>
      <c r="J22" s="192"/>
      <c r="K22" s="193">
        <f>J22-I22</f>
        <v>0</v>
      </c>
    </row>
    <row r="23" spans="1:11" s="157" customFormat="1" ht="13.2" hidden="1" outlineLevel="1" x14ac:dyDescent="0.25">
      <c r="A23" s="138"/>
      <c r="B23" s="194" t="s">
        <v>15</v>
      </c>
      <c r="C23" s="191"/>
      <c r="D23" s="192"/>
      <c r="E23" s="193">
        <f t="shared" si="3"/>
        <v>0</v>
      </c>
      <c r="F23" s="191"/>
      <c r="G23" s="192"/>
      <c r="H23" s="193">
        <f t="shared" si="4"/>
        <v>0</v>
      </c>
      <c r="I23" s="191"/>
      <c r="J23" s="192"/>
      <c r="K23" s="193">
        <f t="shared" si="5"/>
        <v>0</v>
      </c>
    </row>
    <row r="24" spans="1:11" s="159" customFormat="1" ht="13.2" hidden="1" outlineLevel="1" x14ac:dyDescent="0.25">
      <c r="A24" s="143"/>
      <c r="B24" s="190" t="s">
        <v>16</v>
      </c>
      <c r="C24" s="197">
        <f>SUM(C25:C27)</f>
        <v>0</v>
      </c>
      <c r="D24" s="195">
        <f>SUM(D25:D27)</f>
        <v>0</v>
      </c>
      <c r="E24" s="196">
        <f t="shared" si="3"/>
        <v>0</v>
      </c>
      <c r="F24" s="197">
        <f>SUM(F25:F27)</f>
        <v>0</v>
      </c>
      <c r="G24" s="195">
        <f>SUM(G25:G27)</f>
        <v>0</v>
      </c>
      <c r="H24" s="196">
        <f t="shared" si="4"/>
        <v>0</v>
      </c>
      <c r="I24" s="197">
        <f>SUM(I25:I27)</f>
        <v>0</v>
      </c>
      <c r="J24" s="195">
        <f>SUM(J25:J27)</f>
        <v>0</v>
      </c>
      <c r="K24" s="196">
        <f t="shared" si="5"/>
        <v>0</v>
      </c>
    </row>
    <row r="25" spans="1:11" s="157" customFormat="1" ht="13.2" hidden="1" outlineLevel="1" x14ac:dyDescent="0.25">
      <c r="A25" s="138"/>
      <c r="B25" s="194" t="s">
        <v>13</v>
      </c>
      <c r="C25" s="191"/>
      <c r="D25" s="192"/>
      <c r="E25" s="193">
        <f t="shared" si="3"/>
        <v>0</v>
      </c>
      <c r="F25" s="191"/>
      <c r="G25" s="192"/>
      <c r="H25" s="193">
        <f t="shared" si="4"/>
        <v>0</v>
      </c>
      <c r="I25" s="191"/>
      <c r="J25" s="192"/>
      <c r="K25" s="193">
        <f t="shared" si="5"/>
        <v>0</v>
      </c>
    </row>
    <row r="26" spans="1:11" s="157" customFormat="1" ht="13.2" hidden="1" outlineLevel="1" x14ac:dyDescent="0.25">
      <c r="A26" s="138"/>
      <c r="B26" s="194" t="s">
        <v>14</v>
      </c>
      <c r="C26" s="191"/>
      <c r="D26" s="192"/>
      <c r="E26" s="193">
        <f>D26-C26</f>
        <v>0</v>
      </c>
      <c r="F26" s="191"/>
      <c r="G26" s="192"/>
      <c r="H26" s="193">
        <f>G26-F26</f>
        <v>0</v>
      </c>
      <c r="I26" s="191"/>
      <c r="J26" s="192"/>
      <c r="K26" s="193">
        <f>J26-I26</f>
        <v>0</v>
      </c>
    </row>
    <row r="27" spans="1:11" s="157" customFormat="1" ht="13.2" hidden="1" outlineLevel="1" x14ac:dyDescent="0.25">
      <c r="A27" s="138"/>
      <c r="B27" s="194" t="s">
        <v>15</v>
      </c>
      <c r="C27" s="191"/>
      <c r="D27" s="192"/>
      <c r="E27" s="193">
        <f t="shared" si="3"/>
        <v>0</v>
      </c>
      <c r="F27" s="191"/>
      <c r="G27" s="192"/>
      <c r="H27" s="193">
        <f t="shared" si="4"/>
        <v>0</v>
      </c>
      <c r="I27" s="191"/>
      <c r="J27" s="192"/>
      <c r="K27" s="193">
        <f t="shared" si="5"/>
        <v>0</v>
      </c>
    </row>
    <row r="28" spans="1:11" s="159" customFormat="1" ht="13.2" hidden="1" outlineLevel="1" x14ac:dyDescent="0.25">
      <c r="A28" s="143"/>
      <c r="B28" s="183" t="s">
        <v>17</v>
      </c>
      <c r="C28" s="197">
        <f>SUM(C29:C31)</f>
        <v>0</v>
      </c>
      <c r="D28" s="195">
        <f>SUM(D29:D31)</f>
        <v>0</v>
      </c>
      <c r="E28" s="196">
        <f t="shared" si="3"/>
        <v>0</v>
      </c>
      <c r="F28" s="197">
        <f>SUM(F29:F31)</f>
        <v>0</v>
      </c>
      <c r="G28" s="195">
        <f>SUM(G29:G31)</f>
        <v>0</v>
      </c>
      <c r="H28" s="196">
        <f t="shared" si="4"/>
        <v>0</v>
      </c>
      <c r="I28" s="197">
        <f>SUM(I29:I31)</f>
        <v>0</v>
      </c>
      <c r="J28" s="195">
        <f>SUM(J29:J31)</f>
        <v>0</v>
      </c>
      <c r="K28" s="196">
        <f t="shared" si="5"/>
        <v>0</v>
      </c>
    </row>
    <row r="29" spans="1:11" s="157" customFormat="1" ht="13.2" hidden="1" outlineLevel="1" x14ac:dyDescent="0.25">
      <c r="A29" s="138"/>
      <c r="B29" s="194" t="s">
        <v>13</v>
      </c>
      <c r="C29" s="191"/>
      <c r="D29" s="192"/>
      <c r="E29" s="193">
        <f t="shared" si="3"/>
        <v>0</v>
      </c>
      <c r="F29" s="191"/>
      <c r="G29" s="192"/>
      <c r="H29" s="193">
        <f t="shared" si="4"/>
        <v>0</v>
      </c>
      <c r="I29" s="191"/>
      <c r="J29" s="192"/>
      <c r="K29" s="193">
        <f t="shared" si="5"/>
        <v>0</v>
      </c>
    </row>
    <row r="30" spans="1:11" s="157" customFormat="1" ht="13.2" hidden="1" outlineLevel="1" x14ac:dyDescent="0.25">
      <c r="A30" s="138"/>
      <c r="B30" s="194" t="s">
        <v>14</v>
      </c>
      <c r="C30" s="191"/>
      <c r="D30" s="192"/>
      <c r="E30" s="193">
        <f>D30-C30</f>
        <v>0</v>
      </c>
      <c r="F30" s="191"/>
      <c r="G30" s="192"/>
      <c r="H30" s="193">
        <f>G30-F30</f>
        <v>0</v>
      </c>
      <c r="I30" s="191"/>
      <c r="J30" s="192"/>
      <c r="K30" s="193">
        <f>J30-I30</f>
        <v>0</v>
      </c>
    </row>
    <row r="31" spans="1:11" s="157" customFormat="1" ht="13.2" hidden="1" outlineLevel="1" x14ac:dyDescent="0.25">
      <c r="A31" s="138"/>
      <c r="B31" s="194" t="s">
        <v>15</v>
      </c>
      <c r="C31" s="191"/>
      <c r="D31" s="192"/>
      <c r="E31" s="193">
        <f t="shared" si="3"/>
        <v>0</v>
      </c>
      <c r="F31" s="191"/>
      <c r="G31" s="192"/>
      <c r="H31" s="193">
        <f t="shared" si="4"/>
        <v>0</v>
      </c>
      <c r="I31" s="191"/>
      <c r="J31" s="192"/>
      <c r="K31" s="193">
        <f t="shared" si="5"/>
        <v>0</v>
      </c>
    </row>
    <row r="32" spans="1:11" s="166" customFormat="1" ht="15" hidden="1" customHeight="1" outlineLevel="1" collapsed="1" x14ac:dyDescent="0.25">
      <c r="A32" s="165"/>
      <c r="B32" s="208" t="s">
        <v>19</v>
      </c>
      <c r="C32" s="187">
        <f>SUM(C33,C37,C41)</f>
        <v>0</v>
      </c>
      <c r="D32" s="188">
        <f>SUM(D33,D37,D41)</f>
        <v>0</v>
      </c>
      <c r="E32" s="189">
        <f>D32-C32</f>
        <v>0</v>
      </c>
      <c r="F32" s="187">
        <f>SUM(F33,F37,F41)</f>
        <v>0</v>
      </c>
      <c r="G32" s="188">
        <f>SUM(G33,G37,G41)</f>
        <v>0</v>
      </c>
      <c r="H32" s="189">
        <f>G32-F32</f>
        <v>0</v>
      </c>
      <c r="I32" s="187">
        <f>SUM(I33,I37,I41)</f>
        <v>0</v>
      </c>
      <c r="J32" s="188">
        <f>SUM(J33,J37,J41)</f>
        <v>0</v>
      </c>
      <c r="K32" s="189">
        <f>J32-I32</f>
        <v>0</v>
      </c>
    </row>
    <row r="33" spans="1:11" s="157" customFormat="1" ht="13.2" hidden="1" outlineLevel="1" x14ac:dyDescent="0.25">
      <c r="A33" s="138"/>
      <c r="B33" s="190" t="s">
        <v>12</v>
      </c>
      <c r="C33" s="191">
        <f>SUM(C34:C36)</f>
        <v>0</v>
      </c>
      <c r="D33" s="192">
        <f>SUM(D34:D36)</f>
        <v>0</v>
      </c>
      <c r="E33" s="193">
        <f t="shared" ref="E33:E44" si="6">D33-C33</f>
        <v>0</v>
      </c>
      <c r="F33" s="191">
        <f>SUM(F34:F36)</f>
        <v>0</v>
      </c>
      <c r="G33" s="192">
        <f>SUM(G34:G36)</f>
        <v>0</v>
      </c>
      <c r="H33" s="193">
        <f t="shared" ref="H33:H44" si="7">G33-F33</f>
        <v>0</v>
      </c>
      <c r="I33" s="191">
        <f>SUM(I34:I36)</f>
        <v>0</v>
      </c>
      <c r="J33" s="192">
        <f>SUM(J34:J36)</f>
        <v>0</v>
      </c>
      <c r="K33" s="193">
        <f t="shared" ref="K33:K44" si="8">J33-I33</f>
        <v>0</v>
      </c>
    </row>
    <row r="34" spans="1:11" s="157" customFormat="1" ht="13.2" hidden="1" outlineLevel="1" x14ac:dyDescent="0.25">
      <c r="A34" s="138"/>
      <c r="B34" s="194" t="s">
        <v>13</v>
      </c>
      <c r="C34" s="191"/>
      <c r="D34" s="192"/>
      <c r="E34" s="193">
        <f t="shared" si="6"/>
        <v>0</v>
      </c>
      <c r="F34" s="191"/>
      <c r="G34" s="192"/>
      <c r="H34" s="193">
        <f t="shared" si="7"/>
        <v>0</v>
      </c>
      <c r="I34" s="191"/>
      <c r="J34" s="192"/>
      <c r="K34" s="193">
        <f t="shared" si="8"/>
        <v>0</v>
      </c>
    </row>
    <row r="35" spans="1:11" s="157" customFormat="1" ht="13.2" hidden="1" outlineLevel="1" x14ac:dyDescent="0.25">
      <c r="A35" s="138"/>
      <c r="B35" s="194" t="s">
        <v>14</v>
      </c>
      <c r="C35" s="191"/>
      <c r="D35" s="192"/>
      <c r="E35" s="193">
        <f>D35-C35</f>
        <v>0</v>
      </c>
      <c r="F35" s="191"/>
      <c r="G35" s="192"/>
      <c r="H35" s="193">
        <f>G35-F35</f>
        <v>0</v>
      </c>
      <c r="I35" s="191"/>
      <c r="J35" s="192"/>
      <c r="K35" s="193">
        <f>J35-I35</f>
        <v>0</v>
      </c>
    </row>
    <row r="36" spans="1:11" s="157" customFormat="1" ht="13.2" hidden="1" outlineLevel="1" x14ac:dyDescent="0.25">
      <c r="A36" s="138"/>
      <c r="B36" s="194" t="s">
        <v>15</v>
      </c>
      <c r="C36" s="191"/>
      <c r="D36" s="192"/>
      <c r="E36" s="193">
        <f t="shared" si="6"/>
        <v>0</v>
      </c>
      <c r="F36" s="191"/>
      <c r="G36" s="192"/>
      <c r="H36" s="193">
        <f t="shared" si="7"/>
        <v>0</v>
      </c>
      <c r="I36" s="191"/>
      <c r="J36" s="192"/>
      <c r="K36" s="193">
        <f t="shared" si="8"/>
        <v>0</v>
      </c>
    </row>
    <row r="37" spans="1:11" s="159" customFormat="1" ht="13.2" hidden="1" outlineLevel="1" x14ac:dyDescent="0.25">
      <c r="A37" s="143"/>
      <c r="B37" s="190" t="s">
        <v>16</v>
      </c>
      <c r="C37" s="197">
        <f>SUM(C38:C40)</f>
        <v>0</v>
      </c>
      <c r="D37" s="195">
        <f>SUM(D38:D40)</f>
        <v>0</v>
      </c>
      <c r="E37" s="196">
        <f t="shared" si="6"/>
        <v>0</v>
      </c>
      <c r="F37" s="197">
        <f>SUM(F38:F40)</f>
        <v>0</v>
      </c>
      <c r="G37" s="195">
        <f>SUM(G38:G40)</f>
        <v>0</v>
      </c>
      <c r="H37" s="196">
        <f t="shared" si="7"/>
        <v>0</v>
      </c>
      <c r="I37" s="197">
        <f>SUM(I38:I40)</f>
        <v>0</v>
      </c>
      <c r="J37" s="195">
        <f>SUM(J38:J40)</f>
        <v>0</v>
      </c>
      <c r="K37" s="196">
        <f t="shared" si="8"/>
        <v>0</v>
      </c>
    </row>
    <row r="38" spans="1:11" s="157" customFormat="1" ht="13.2" hidden="1" outlineLevel="1" x14ac:dyDescent="0.25">
      <c r="A38" s="138"/>
      <c r="B38" s="194" t="s">
        <v>13</v>
      </c>
      <c r="C38" s="191"/>
      <c r="D38" s="192"/>
      <c r="E38" s="193">
        <f t="shared" si="6"/>
        <v>0</v>
      </c>
      <c r="F38" s="191"/>
      <c r="G38" s="192"/>
      <c r="H38" s="193">
        <f t="shared" si="7"/>
        <v>0</v>
      </c>
      <c r="I38" s="191"/>
      <c r="J38" s="192"/>
      <c r="K38" s="193">
        <f t="shared" si="8"/>
        <v>0</v>
      </c>
    </row>
    <row r="39" spans="1:11" s="157" customFormat="1" ht="13.2" hidden="1" outlineLevel="1" x14ac:dyDescent="0.25">
      <c r="A39" s="138"/>
      <c r="B39" s="194" t="s">
        <v>14</v>
      </c>
      <c r="C39" s="191"/>
      <c r="D39" s="192"/>
      <c r="E39" s="193">
        <f>D39-C39</f>
        <v>0</v>
      </c>
      <c r="F39" s="191"/>
      <c r="G39" s="192"/>
      <c r="H39" s="193">
        <f>G39-F39</f>
        <v>0</v>
      </c>
      <c r="I39" s="191"/>
      <c r="J39" s="192"/>
      <c r="K39" s="193">
        <f>J39-I39</f>
        <v>0</v>
      </c>
    </row>
    <row r="40" spans="1:11" s="157" customFormat="1" ht="13.2" hidden="1" outlineLevel="1" x14ac:dyDescent="0.25">
      <c r="A40" s="138"/>
      <c r="B40" s="194" t="s">
        <v>15</v>
      </c>
      <c r="C40" s="191"/>
      <c r="D40" s="192"/>
      <c r="E40" s="193">
        <f t="shared" si="6"/>
        <v>0</v>
      </c>
      <c r="F40" s="191"/>
      <c r="G40" s="192"/>
      <c r="H40" s="193">
        <f t="shared" si="7"/>
        <v>0</v>
      </c>
      <c r="I40" s="191"/>
      <c r="J40" s="192"/>
      <c r="K40" s="193">
        <f t="shared" si="8"/>
        <v>0</v>
      </c>
    </row>
    <row r="41" spans="1:11" s="159" customFormat="1" ht="13.2" hidden="1" outlineLevel="1" x14ac:dyDescent="0.25">
      <c r="A41" s="143"/>
      <c r="B41" s="183" t="s">
        <v>17</v>
      </c>
      <c r="C41" s="197">
        <f>SUM(C42:C44)</f>
        <v>0</v>
      </c>
      <c r="D41" s="195">
        <f>SUM(D42:D44)</f>
        <v>0</v>
      </c>
      <c r="E41" s="196">
        <f t="shared" si="6"/>
        <v>0</v>
      </c>
      <c r="F41" s="197">
        <f>SUM(F42:F44)</f>
        <v>0</v>
      </c>
      <c r="G41" s="195">
        <f>SUM(G42:G44)</f>
        <v>0</v>
      </c>
      <c r="H41" s="196">
        <f t="shared" si="7"/>
        <v>0</v>
      </c>
      <c r="I41" s="197">
        <f>SUM(I42:I44)</f>
        <v>0</v>
      </c>
      <c r="J41" s="195">
        <f>SUM(J42:J44)</f>
        <v>0</v>
      </c>
      <c r="K41" s="196">
        <f t="shared" si="8"/>
        <v>0</v>
      </c>
    </row>
    <row r="42" spans="1:11" s="157" customFormat="1" ht="13.2" hidden="1" outlineLevel="1" x14ac:dyDescent="0.25">
      <c r="A42" s="138"/>
      <c r="B42" s="194" t="s">
        <v>13</v>
      </c>
      <c r="C42" s="191"/>
      <c r="D42" s="192"/>
      <c r="E42" s="193">
        <f t="shared" si="6"/>
        <v>0</v>
      </c>
      <c r="F42" s="191"/>
      <c r="G42" s="192"/>
      <c r="H42" s="193">
        <f t="shared" si="7"/>
        <v>0</v>
      </c>
      <c r="I42" s="191"/>
      <c r="J42" s="192"/>
      <c r="K42" s="193">
        <f t="shared" si="8"/>
        <v>0</v>
      </c>
    </row>
    <row r="43" spans="1:11" s="157" customFormat="1" ht="13.2" hidden="1" outlineLevel="1" x14ac:dyDescent="0.25">
      <c r="A43" s="138"/>
      <c r="B43" s="194" t="s">
        <v>14</v>
      </c>
      <c r="C43" s="191"/>
      <c r="D43" s="192"/>
      <c r="E43" s="193">
        <f>D43-C43</f>
        <v>0</v>
      </c>
      <c r="F43" s="191"/>
      <c r="G43" s="192"/>
      <c r="H43" s="193">
        <f>G43-F43</f>
        <v>0</v>
      </c>
      <c r="I43" s="191"/>
      <c r="J43" s="192"/>
      <c r="K43" s="193">
        <f>J43-I43</f>
        <v>0</v>
      </c>
    </row>
    <row r="44" spans="1:11" s="157" customFormat="1" ht="13.2" hidden="1" outlineLevel="1" x14ac:dyDescent="0.25">
      <c r="A44" s="138"/>
      <c r="B44" s="194" t="s">
        <v>15</v>
      </c>
      <c r="C44" s="191"/>
      <c r="D44" s="192"/>
      <c r="E44" s="193">
        <f t="shared" si="6"/>
        <v>0</v>
      </c>
      <c r="F44" s="191"/>
      <c r="G44" s="192"/>
      <c r="H44" s="193">
        <f t="shared" si="7"/>
        <v>0</v>
      </c>
      <c r="I44" s="191"/>
      <c r="J44" s="192"/>
      <c r="K44" s="193">
        <f t="shared" si="8"/>
        <v>0</v>
      </c>
    </row>
    <row r="45" spans="1:11" s="166" customFormat="1" ht="15" customHeight="1" collapsed="1" x14ac:dyDescent="0.25">
      <c r="A45" s="165"/>
      <c r="B45" s="186" t="s">
        <v>20</v>
      </c>
      <c r="C45" s="187">
        <f>SUM(C46,C50,C54)</f>
        <v>0</v>
      </c>
      <c r="D45" s="188">
        <f>SUM(D46,D50,D54)</f>
        <v>0</v>
      </c>
      <c r="E45" s="189">
        <f>D45-C45</f>
        <v>0</v>
      </c>
      <c r="F45" s="187">
        <f>SUM(F46,F50,F54)</f>
        <v>0</v>
      </c>
      <c r="G45" s="188">
        <f>SUM(G46,G50,G54)</f>
        <v>0</v>
      </c>
      <c r="H45" s="189">
        <f>G45-F45</f>
        <v>0</v>
      </c>
      <c r="I45" s="187">
        <f>SUM(I46,I50,I54)</f>
        <v>0</v>
      </c>
      <c r="J45" s="188">
        <f>SUM(J46,J50,J54)</f>
        <v>0</v>
      </c>
      <c r="K45" s="189">
        <f>J45-I45</f>
        <v>0</v>
      </c>
    </row>
    <row r="46" spans="1:11" s="157" customFormat="1" ht="13.2" x14ac:dyDescent="0.25">
      <c r="A46" s="138"/>
      <c r="B46" s="190" t="s">
        <v>12</v>
      </c>
      <c r="C46" s="191">
        <f>SUM(C47:C49)</f>
        <v>0</v>
      </c>
      <c r="D46" s="192">
        <f>SUM(D47:D49)</f>
        <v>0</v>
      </c>
      <c r="E46" s="193">
        <f t="shared" ref="E46:E57" si="9">D46-C46</f>
        <v>0</v>
      </c>
      <c r="F46" s="191">
        <f>SUM(F47:F49)</f>
        <v>0</v>
      </c>
      <c r="G46" s="192">
        <f>SUM(G47:G49)</f>
        <v>0</v>
      </c>
      <c r="H46" s="193">
        <f t="shared" ref="H46:H57" si="10">G46-F46</f>
        <v>0</v>
      </c>
      <c r="I46" s="191">
        <f>SUM(I47:I49)</f>
        <v>0</v>
      </c>
      <c r="J46" s="192">
        <f>SUM(J47:J49)</f>
        <v>0</v>
      </c>
      <c r="K46" s="193">
        <f t="shared" ref="K46:K57" si="11">J46-I46</f>
        <v>0</v>
      </c>
    </row>
    <row r="47" spans="1:11" s="157" customFormat="1" ht="13.2" x14ac:dyDescent="0.25">
      <c r="A47" s="138"/>
      <c r="B47" s="194" t="s">
        <v>13</v>
      </c>
      <c r="C47" s="191"/>
      <c r="D47" s="192"/>
      <c r="E47" s="193">
        <f t="shared" si="9"/>
        <v>0</v>
      </c>
      <c r="F47" s="191"/>
      <c r="G47" s="192"/>
      <c r="H47" s="193">
        <f t="shared" si="10"/>
        <v>0</v>
      </c>
      <c r="I47" s="191"/>
      <c r="J47" s="192"/>
      <c r="K47" s="193">
        <f t="shared" si="11"/>
        <v>0</v>
      </c>
    </row>
    <row r="48" spans="1:11" s="157" customFormat="1" ht="13.2" x14ac:dyDescent="0.25">
      <c r="A48" s="138"/>
      <c r="B48" s="194" t="s">
        <v>14</v>
      </c>
      <c r="C48" s="191"/>
      <c r="D48" s="192"/>
      <c r="E48" s="193">
        <f>D48-C48</f>
        <v>0</v>
      </c>
      <c r="F48" s="191"/>
      <c r="G48" s="192"/>
      <c r="H48" s="193">
        <f>G48-F48</f>
        <v>0</v>
      </c>
      <c r="I48" s="191"/>
      <c r="J48" s="192"/>
      <c r="K48" s="193">
        <f>J48-I48</f>
        <v>0</v>
      </c>
    </row>
    <row r="49" spans="1:11" s="157" customFormat="1" ht="13.2" x14ac:dyDescent="0.25">
      <c r="A49" s="138"/>
      <c r="B49" s="194" t="s">
        <v>15</v>
      </c>
      <c r="C49" s="191"/>
      <c r="D49" s="192"/>
      <c r="E49" s="193">
        <f t="shared" si="9"/>
        <v>0</v>
      </c>
      <c r="F49" s="191"/>
      <c r="G49" s="192"/>
      <c r="H49" s="193">
        <f t="shared" si="10"/>
        <v>0</v>
      </c>
      <c r="I49" s="191"/>
      <c r="J49" s="192"/>
      <c r="K49" s="193">
        <f t="shared" si="11"/>
        <v>0</v>
      </c>
    </row>
    <row r="50" spans="1:11" s="159" customFormat="1" ht="13.2" x14ac:dyDescent="0.25">
      <c r="A50" s="143"/>
      <c r="B50" s="190" t="s">
        <v>16</v>
      </c>
      <c r="C50" s="197">
        <f>SUM(C51:C53)</f>
        <v>0</v>
      </c>
      <c r="D50" s="195">
        <f>SUM(D51:D53)</f>
        <v>0</v>
      </c>
      <c r="E50" s="196">
        <f t="shared" si="9"/>
        <v>0</v>
      </c>
      <c r="F50" s="197">
        <f>SUM(F51:F53)</f>
        <v>0</v>
      </c>
      <c r="G50" s="195">
        <f>SUM(G51:G53)</f>
        <v>0</v>
      </c>
      <c r="H50" s="196">
        <f t="shared" si="10"/>
        <v>0</v>
      </c>
      <c r="I50" s="197">
        <f>SUM(I51:I53)</f>
        <v>0</v>
      </c>
      <c r="J50" s="195">
        <f>SUM(J51:J53)</f>
        <v>0</v>
      </c>
      <c r="K50" s="196">
        <f t="shared" si="11"/>
        <v>0</v>
      </c>
    </row>
    <row r="51" spans="1:11" s="157" customFormat="1" ht="13.2" x14ac:dyDescent="0.25">
      <c r="A51" s="138"/>
      <c r="B51" s="194" t="s">
        <v>13</v>
      </c>
      <c r="C51" s="191"/>
      <c r="D51" s="192"/>
      <c r="E51" s="193">
        <f t="shared" si="9"/>
        <v>0</v>
      </c>
      <c r="F51" s="191"/>
      <c r="G51" s="192"/>
      <c r="H51" s="193">
        <f t="shared" si="10"/>
        <v>0</v>
      </c>
      <c r="I51" s="191"/>
      <c r="J51" s="192"/>
      <c r="K51" s="193">
        <f t="shared" si="11"/>
        <v>0</v>
      </c>
    </row>
    <row r="52" spans="1:11" s="157" customFormat="1" ht="13.2" x14ac:dyDescent="0.25">
      <c r="A52" s="138"/>
      <c r="B52" s="194" t="s">
        <v>14</v>
      </c>
      <c r="C52" s="191"/>
      <c r="D52" s="192"/>
      <c r="E52" s="193">
        <f>D52-C52</f>
        <v>0</v>
      </c>
      <c r="F52" s="191"/>
      <c r="G52" s="192"/>
      <c r="H52" s="193">
        <f>G52-F52</f>
        <v>0</v>
      </c>
      <c r="I52" s="191"/>
      <c r="J52" s="192"/>
      <c r="K52" s="193">
        <f>J52-I52</f>
        <v>0</v>
      </c>
    </row>
    <row r="53" spans="1:11" s="157" customFormat="1" ht="13.2" x14ac:dyDescent="0.25">
      <c r="A53" s="138"/>
      <c r="B53" s="194" t="s">
        <v>15</v>
      </c>
      <c r="C53" s="191"/>
      <c r="D53" s="192"/>
      <c r="E53" s="193">
        <f t="shared" si="9"/>
        <v>0</v>
      </c>
      <c r="F53" s="191"/>
      <c r="G53" s="192"/>
      <c r="H53" s="193">
        <f t="shared" si="10"/>
        <v>0</v>
      </c>
      <c r="I53" s="191"/>
      <c r="J53" s="192"/>
      <c r="K53" s="193">
        <f t="shared" si="11"/>
        <v>0</v>
      </c>
    </row>
    <row r="54" spans="1:11" s="159" customFormat="1" ht="13.2" x14ac:dyDescent="0.25">
      <c r="A54" s="143"/>
      <c r="B54" s="183" t="s">
        <v>17</v>
      </c>
      <c r="C54" s="197">
        <f>SUM(C55:C57)</f>
        <v>0</v>
      </c>
      <c r="D54" s="195">
        <f>SUM(D55:D57)</f>
        <v>0</v>
      </c>
      <c r="E54" s="196">
        <f t="shared" si="9"/>
        <v>0</v>
      </c>
      <c r="F54" s="197">
        <f>SUM(F55:F57)</f>
        <v>0</v>
      </c>
      <c r="G54" s="195">
        <f>SUM(G55:G57)</f>
        <v>0</v>
      </c>
      <c r="H54" s="196">
        <f t="shared" si="10"/>
        <v>0</v>
      </c>
      <c r="I54" s="197">
        <f>SUM(I55:I57)</f>
        <v>0</v>
      </c>
      <c r="J54" s="195">
        <f>SUM(J55:J57)</f>
        <v>0</v>
      </c>
      <c r="K54" s="196">
        <f t="shared" si="11"/>
        <v>0</v>
      </c>
    </row>
    <row r="55" spans="1:11" s="157" customFormat="1" ht="13.2" x14ac:dyDescent="0.25">
      <c r="A55" s="138"/>
      <c r="B55" s="194" t="s">
        <v>13</v>
      </c>
      <c r="C55" s="191"/>
      <c r="D55" s="192"/>
      <c r="E55" s="193">
        <f t="shared" si="9"/>
        <v>0</v>
      </c>
      <c r="F55" s="191"/>
      <c r="G55" s="192"/>
      <c r="H55" s="193">
        <f t="shared" si="10"/>
        <v>0</v>
      </c>
      <c r="I55" s="191"/>
      <c r="J55" s="192"/>
      <c r="K55" s="193">
        <f t="shared" si="11"/>
        <v>0</v>
      </c>
    </row>
    <row r="56" spans="1:11" s="157" customFormat="1" ht="13.2" x14ac:dyDescent="0.25">
      <c r="A56" s="138"/>
      <c r="B56" s="194" t="s">
        <v>14</v>
      </c>
      <c r="C56" s="191"/>
      <c r="D56" s="192"/>
      <c r="E56" s="193">
        <f>D56-C56</f>
        <v>0</v>
      </c>
      <c r="F56" s="191"/>
      <c r="G56" s="192"/>
      <c r="H56" s="193">
        <f>G56-F56</f>
        <v>0</v>
      </c>
      <c r="I56" s="191"/>
      <c r="J56" s="192"/>
      <c r="K56" s="193">
        <f>J56-I56</f>
        <v>0</v>
      </c>
    </row>
    <row r="57" spans="1:11" s="157" customFormat="1" ht="13.2" x14ac:dyDescent="0.25">
      <c r="A57" s="138"/>
      <c r="B57" s="194" t="s">
        <v>15</v>
      </c>
      <c r="C57" s="191"/>
      <c r="D57" s="192"/>
      <c r="E57" s="193">
        <f t="shared" si="9"/>
        <v>0</v>
      </c>
      <c r="F57" s="191"/>
      <c r="G57" s="192"/>
      <c r="H57" s="193">
        <f t="shared" si="10"/>
        <v>0</v>
      </c>
      <c r="I57" s="191"/>
      <c r="J57" s="192"/>
      <c r="K57" s="193">
        <f t="shared" si="11"/>
        <v>0</v>
      </c>
    </row>
    <row r="58" spans="1:11" s="166" customFormat="1" ht="18" customHeight="1" x14ac:dyDescent="0.25">
      <c r="A58" s="165"/>
      <c r="B58" s="209" t="s">
        <v>21</v>
      </c>
      <c r="C58" s="187">
        <f>SUM(C59:C61)</f>
        <v>0</v>
      </c>
      <c r="D58" s="188">
        <f>SUM(D59:D61)</f>
        <v>0</v>
      </c>
      <c r="E58" s="189">
        <f t="shared" ref="E58:E69" si="12">D58-C58</f>
        <v>0</v>
      </c>
      <c r="F58" s="187">
        <f>SUM(F59:F61)</f>
        <v>0</v>
      </c>
      <c r="G58" s="188">
        <f>SUM(G59:G61)</f>
        <v>0</v>
      </c>
      <c r="H58" s="189">
        <f t="shared" ref="H58:H69" si="13">G58-F58</f>
        <v>0</v>
      </c>
      <c r="I58" s="187">
        <f>SUM(I59:I61)</f>
        <v>0</v>
      </c>
      <c r="J58" s="188">
        <f>SUM(J59:J61)</f>
        <v>0</v>
      </c>
      <c r="K58" s="189">
        <f t="shared" ref="K58:K63" si="14">J58-I58</f>
        <v>0</v>
      </c>
    </row>
    <row r="59" spans="1:11" s="159" customFormat="1" ht="15" customHeight="1" x14ac:dyDescent="0.25">
      <c r="A59" s="143"/>
      <c r="B59" s="183" t="s">
        <v>13</v>
      </c>
      <c r="C59" s="198"/>
      <c r="D59" s="199"/>
      <c r="E59" s="85">
        <f t="shared" si="12"/>
        <v>0</v>
      </c>
      <c r="F59" s="198"/>
      <c r="G59" s="199"/>
      <c r="H59" s="85">
        <f t="shared" si="13"/>
        <v>0</v>
      </c>
      <c r="I59" s="198"/>
      <c r="J59" s="199"/>
      <c r="K59" s="85">
        <f t="shared" si="14"/>
        <v>0</v>
      </c>
    </row>
    <row r="60" spans="1:11" s="159" customFormat="1" ht="15" customHeight="1" x14ac:dyDescent="0.25">
      <c r="A60" s="143"/>
      <c r="B60" s="183" t="s">
        <v>14</v>
      </c>
      <c r="C60" s="198"/>
      <c r="D60" s="199"/>
      <c r="E60" s="85">
        <f t="shared" si="12"/>
        <v>0</v>
      </c>
      <c r="F60" s="198"/>
      <c r="G60" s="199"/>
      <c r="H60" s="85">
        <f t="shared" si="13"/>
        <v>0</v>
      </c>
      <c r="I60" s="198"/>
      <c r="J60" s="199"/>
      <c r="K60" s="85">
        <f t="shared" si="14"/>
        <v>0</v>
      </c>
    </row>
    <row r="61" spans="1:11" s="159" customFormat="1" ht="15" customHeight="1" x14ac:dyDescent="0.25">
      <c r="A61" s="143"/>
      <c r="B61" s="183" t="s">
        <v>15</v>
      </c>
      <c r="C61" s="198"/>
      <c r="D61" s="199"/>
      <c r="E61" s="85">
        <f t="shared" si="12"/>
        <v>0</v>
      </c>
      <c r="F61" s="198"/>
      <c r="G61" s="199"/>
      <c r="H61" s="85">
        <f t="shared" si="13"/>
        <v>0</v>
      </c>
      <c r="I61" s="198"/>
      <c r="J61" s="199"/>
      <c r="K61" s="85">
        <f t="shared" si="14"/>
        <v>0</v>
      </c>
    </row>
    <row r="62" spans="1:11" s="166" customFormat="1" ht="18" customHeight="1" x14ac:dyDescent="0.25">
      <c r="A62" s="165"/>
      <c r="B62" s="209" t="s">
        <v>22</v>
      </c>
      <c r="C62" s="187">
        <f>SUM(C63:C65)</f>
        <v>0</v>
      </c>
      <c r="D62" s="188">
        <f>SUM(D63:D65)</f>
        <v>0</v>
      </c>
      <c r="E62" s="189">
        <f t="shared" si="12"/>
        <v>0</v>
      </c>
      <c r="F62" s="187">
        <f>SUM(F63:F65)</f>
        <v>0</v>
      </c>
      <c r="G62" s="188">
        <f>SUM(G63:G65)</f>
        <v>0</v>
      </c>
      <c r="H62" s="189">
        <f t="shared" si="13"/>
        <v>0</v>
      </c>
      <c r="I62" s="187">
        <f>SUM(I63:I65)</f>
        <v>0</v>
      </c>
      <c r="J62" s="188">
        <f>SUM(J63:J65)</f>
        <v>0</v>
      </c>
      <c r="K62" s="189">
        <f t="shared" si="14"/>
        <v>0</v>
      </c>
    </row>
    <row r="63" spans="1:11" s="159" customFormat="1" ht="15" customHeight="1" x14ac:dyDescent="0.25">
      <c r="A63" s="143"/>
      <c r="B63" s="183" t="s">
        <v>13</v>
      </c>
      <c r="C63" s="198"/>
      <c r="D63" s="199"/>
      <c r="E63" s="85">
        <f t="shared" si="12"/>
        <v>0</v>
      </c>
      <c r="F63" s="198"/>
      <c r="G63" s="199"/>
      <c r="H63" s="85">
        <f t="shared" si="13"/>
        <v>0</v>
      </c>
      <c r="I63" s="198"/>
      <c r="J63" s="199"/>
      <c r="K63" s="85">
        <f t="shared" si="14"/>
        <v>0</v>
      </c>
    </row>
    <row r="64" spans="1:11" s="159" customFormat="1" ht="15" customHeight="1" x14ac:dyDescent="0.25">
      <c r="A64" s="143"/>
      <c r="B64" s="183" t="s">
        <v>14</v>
      </c>
      <c r="C64" s="198"/>
      <c r="D64" s="199"/>
      <c r="E64" s="85">
        <f t="shared" si="12"/>
        <v>0</v>
      </c>
      <c r="F64" s="198"/>
      <c r="G64" s="199"/>
      <c r="H64" s="85">
        <f t="shared" si="13"/>
        <v>0</v>
      </c>
      <c r="I64" s="198"/>
      <c r="J64" s="199"/>
      <c r="K64" s="85"/>
    </row>
    <row r="65" spans="1:11" s="159" customFormat="1" ht="15" customHeight="1" thickBot="1" x14ac:dyDescent="0.3">
      <c r="A65" s="143"/>
      <c r="B65" s="185" t="s">
        <v>15</v>
      </c>
      <c r="C65" s="200"/>
      <c r="D65" s="201"/>
      <c r="E65" s="202">
        <f t="shared" si="12"/>
        <v>0</v>
      </c>
      <c r="F65" s="200"/>
      <c r="G65" s="201"/>
      <c r="H65" s="202">
        <f t="shared" si="13"/>
        <v>0</v>
      </c>
      <c r="I65" s="200"/>
      <c r="J65" s="201"/>
      <c r="K65" s="202">
        <f>J65-I65</f>
        <v>0</v>
      </c>
    </row>
    <row r="66" spans="1:11" s="182" customFormat="1" ht="15" customHeight="1" x14ac:dyDescent="0.25">
      <c r="A66" s="359"/>
      <c r="B66" s="387" t="s">
        <v>23</v>
      </c>
      <c r="C66" s="179">
        <f>SUM(C67:C69)</f>
        <v>0</v>
      </c>
      <c r="D66" s="180">
        <f>SUM(D67:D69)</f>
        <v>0</v>
      </c>
      <c r="E66" s="181">
        <f t="shared" si="12"/>
        <v>0</v>
      </c>
      <c r="F66" s="179">
        <f>SUM(F67:F69)</f>
        <v>0</v>
      </c>
      <c r="G66" s="180">
        <f>SUM(G67:G69)</f>
        <v>0</v>
      </c>
      <c r="H66" s="181">
        <f t="shared" si="13"/>
        <v>0</v>
      </c>
      <c r="I66" s="179">
        <f>SUM(I67:I69)</f>
        <v>0</v>
      </c>
      <c r="J66" s="180">
        <f>SUM(J67:J69)</f>
        <v>0</v>
      </c>
      <c r="K66" s="181">
        <f>J66-I66</f>
        <v>0</v>
      </c>
    </row>
    <row r="67" spans="1:11" s="159" customFormat="1" ht="15" customHeight="1" x14ac:dyDescent="0.25">
      <c r="A67" s="358"/>
      <c r="B67" s="183" t="s">
        <v>13</v>
      </c>
      <c r="C67" s="198"/>
      <c r="D67" s="199"/>
      <c r="E67" s="85">
        <f t="shared" si="12"/>
        <v>0</v>
      </c>
      <c r="F67" s="198"/>
      <c r="G67" s="199"/>
      <c r="H67" s="85">
        <f t="shared" si="13"/>
        <v>0</v>
      </c>
      <c r="I67" s="198"/>
      <c r="J67" s="199"/>
      <c r="K67" s="85">
        <f>J67-I67</f>
        <v>0</v>
      </c>
    </row>
    <row r="68" spans="1:11" s="159" customFormat="1" ht="15" customHeight="1" x14ac:dyDescent="0.25">
      <c r="A68" s="358"/>
      <c r="B68" s="183" t="s">
        <v>14</v>
      </c>
      <c r="C68" s="198"/>
      <c r="D68" s="199"/>
      <c r="E68" s="85">
        <f t="shared" si="12"/>
        <v>0</v>
      </c>
      <c r="F68" s="198"/>
      <c r="G68" s="199"/>
      <c r="H68" s="85">
        <f t="shared" si="13"/>
        <v>0</v>
      </c>
      <c r="I68" s="198"/>
      <c r="J68" s="199"/>
      <c r="K68" s="85"/>
    </row>
    <row r="69" spans="1:11" s="159" customFormat="1" ht="15" customHeight="1" thickBot="1" x14ac:dyDescent="0.3">
      <c r="A69" s="358"/>
      <c r="B69" s="185" t="s">
        <v>15</v>
      </c>
      <c r="C69" s="200"/>
      <c r="D69" s="201"/>
      <c r="E69" s="202">
        <f t="shared" si="12"/>
        <v>0</v>
      </c>
      <c r="F69" s="200"/>
      <c r="G69" s="201"/>
      <c r="H69" s="202">
        <f t="shared" si="13"/>
        <v>0</v>
      </c>
      <c r="I69" s="200"/>
      <c r="J69" s="201"/>
      <c r="K69" s="202">
        <f>J69-I69</f>
        <v>0</v>
      </c>
    </row>
    <row r="70" spans="1:11" s="143" customFormat="1" x14ac:dyDescent="0.25">
      <c r="B70" s="388"/>
      <c r="C70" s="389"/>
      <c r="D70" s="389"/>
      <c r="E70" s="390"/>
      <c r="F70" s="389"/>
      <c r="G70" s="389"/>
      <c r="H70" s="390"/>
      <c r="I70" s="389"/>
      <c r="J70" s="389"/>
      <c r="K70" s="390"/>
    </row>
  </sheetData>
  <mergeCells count="1">
    <mergeCell ref="B4:B5"/>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tactpersonen xmlns="efb4ca46-33ea-4213-9d9f-ebe57259a836">
      <UserInfo>
        <DisplayName>Mertens Geert BZ</DisplayName>
        <AccountId>142</AccountId>
        <AccountType/>
      </UserInfo>
    </Contactpersonen>
    <DocumentSetDescription xmlns="http://schemas.microsoft.com/sharepoint/v3" xsi:nil="true"/>
    <Afdeling xmlns="efb4ca46-33ea-4213-9d9f-ebe57259a836">
      <Value>LF</Value>
    </Afdeling>
    <Status_x0020_pagina xmlns="91cac0bc-19f7-4221-ab97-b69219f2701b">Technische check</Status_x0020_pagina>
    <Thema xmlns="91cac0bc-19f7-4221-ab97-b69219f2701b">
      <Value>Financieel beleid (BBC)</Value>
    </Thema>
    <TaxCatchAll xmlns="9a9ec0f0-7796-43d0-ac1f-4c8c46ee0bd1" xsi:nil="true"/>
    <Regelgevinginwebplatform xmlns="efb4ca46-33ea-4213-9d9f-ebe57259a836">false</Regelgevinginwebplatform>
    <FAQ xmlns="efb4ca46-33ea-4213-9d9f-ebe57259a83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A6FE087CAC1F45B62F3886D0D8477E" ma:contentTypeVersion="18" ma:contentTypeDescription="Een nieuw document maken." ma:contentTypeScope="" ma:versionID="a9a71bbda00d5eeac3715295aa31e876">
  <xsd:schema xmlns:xsd="http://www.w3.org/2001/XMLSchema" xmlns:xs="http://www.w3.org/2001/XMLSchema" xmlns:p="http://schemas.microsoft.com/office/2006/metadata/properties" xmlns:ns1="http://schemas.microsoft.com/sharepoint/v3" xmlns:ns2="91cac0bc-19f7-4221-ab97-b69219f2701b" xmlns:ns3="efb4ca46-33ea-4213-9d9f-ebe57259a836" xmlns:ns4="9a9ec0f0-7796-43d0-ac1f-4c8c46ee0bd1" targetNamespace="http://schemas.microsoft.com/office/2006/metadata/properties" ma:root="true" ma:fieldsID="ad16e843cf00703e7368925e5ffb1d54" ns1:_="" ns2:_="" ns3:_="" ns4:_="">
    <xsd:import namespace="http://schemas.microsoft.com/sharepoint/v3"/>
    <xsd:import namespace="91cac0bc-19f7-4221-ab97-b69219f2701b"/>
    <xsd:import namespace="efb4ca46-33ea-4213-9d9f-ebe57259a836"/>
    <xsd:import namespace="9a9ec0f0-7796-43d0-ac1f-4c8c46ee0bd1"/>
    <xsd:element name="properties">
      <xsd:complexType>
        <xsd:sequence>
          <xsd:element name="documentManagement">
            <xsd:complexType>
              <xsd:all>
                <xsd:element ref="ns2:Thema" minOccurs="0"/>
                <xsd:element ref="ns1:DocumentSetDescription" minOccurs="0"/>
                <xsd:element ref="ns3:Afdeling" minOccurs="0"/>
                <xsd:element ref="ns2:Status_x0020_pagina" minOccurs="0"/>
                <xsd:element ref="ns4:TaxCatchAll" minOccurs="0"/>
                <xsd:element ref="ns3:MediaServiceMetadata" minOccurs="0"/>
                <xsd:element ref="ns3:MediaServiceFastMetadata" minOccurs="0"/>
                <xsd:element ref="ns3:Contactpersonen" minOccurs="0"/>
                <xsd:element ref="ns3:MediaServiceAutoKeyPoints" minOccurs="0"/>
                <xsd:element ref="ns3:MediaServiceKeyPoints" minOccurs="0"/>
                <xsd:element ref="ns3:Regelgevinginwebplatform" minOccurs="0"/>
                <xsd:element ref="ns3:FA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ac0bc-19f7-4221-ab97-b69219f2701b" elementFormDefault="qualified">
    <xsd:import namespace="http://schemas.microsoft.com/office/2006/documentManagement/types"/>
    <xsd:import namespace="http://schemas.microsoft.com/office/infopath/2007/PartnerControls"/>
    <xsd:element name="Thema" ma:index="8" nillable="true" ma:displayName="Thema" ma:format="Dropdown" ma:internalName="Thema">
      <xsd:complexType>
        <xsd:complexContent>
          <xsd:extension base="dms:MultiChoice">
            <xsd:sequence>
              <xsd:element name="Value" maxOccurs="unbounded" minOccurs="0" nillable="true">
                <xsd:simpleType>
                  <xsd:restriction base="dms:Choice">
                    <xsd:enumeration value="Financieel beleid (BBC)"/>
                    <xsd:enumeration value="Financiering"/>
                    <xsd:enumeration value="Organisatie en werking bestuur"/>
                    <xsd:enumeration value="Personeel"/>
                    <xsd:enumeration value="Mandatarissen"/>
                    <xsd:enumeration value="Verkiezingen, democratie en participatie"/>
                    <xsd:enumeration value="Samenwerking, fusies en verzelfstandiging"/>
                    <xsd:enumeration value="Overheidsopdrachten"/>
                    <xsd:enumeration value="Patrimonium"/>
                    <xsd:enumeration value="Erediensten en kerken"/>
                    <xsd:enumeration value="Beleid in ontwikkeling (2019-2024)"/>
                    <xsd:enumeration value="Digitalisering"/>
                    <xsd:enumeration value="Begraving en crematie"/>
                  </xsd:restriction>
                </xsd:simpleType>
              </xsd:element>
            </xsd:sequence>
          </xsd:extension>
        </xsd:complexContent>
      </xsd:complexType>
    </xsd:element>
    <xsd:element name="Status_x0020_pagina" ma:index="11" nillable="true" ma:displayName="Status sjabloon" ma:format="Dropdown" ma:internalName="Status_x0020_pagina">
      <xsd:simpleType>
        <xsd:restriction base="dms:Choice">
          <xsd:enumeration value="Sjabloon draft"/>
          <xsd:enumeration value="Tekst aangeleverd"/>
          <xsd:enumeration value="Heerlijk Helder check"/>
          <xsd:enumeration value="Technische check"/>
          <xsd:enumeration value="Klaar voor bespreking"/>
          <xsd:enumeration value="Koppeling gemaakt"/>
          <xsd:enumeration value="Klaar voor regelgeving"/>
          <xsd:enumeration value="Check na regelgeving"/>
        </xsd:restriction>
      </xsd:simpleType>
    </xsd:element>
  </xsd:schema>
  <xsd:schema xmlns:xsd="http://www.w3.org/2001/XMLSchema" xmlns:xs="http://www.w3.org/2001/XMLSchema" xmlns:dms="http://schemas.microsoft.com/office/2006/documentManagement/types" xmlns:pc="http://schemas.microsoft.com/office/infopath/2007/PartnerControls" targetNamespace="efb4ca46-33ea-4213-9d9f-ebe57259a836" elementFormDefault="qualified">
    <xsd:import namespace="http://schemas.microsoft.com/office/2006/documentManagement/types"/>
    <xsd:import namespace="http://schemas.microsoft.com/office/infopath/2007/PartnerControls"/>
    <xsd:element name="Afdeling" ma:index="10" nillable="true" ma:displayName="Afdeling" ma:internalName="Afdeling">
      <xsd:complexType>
        <xsd:complexContent>
          <xsd:extension base="dms:MultiChoice">
            <xsd:sequence>
              <xsd:element name="Value" maxOccurs="unbounded" minOccurs="0" nillable="true">
                <xsd:simpleType>
                  <xsd:restriction base="dms:Choice">
                    <xsd:enumeration value="BCK"/>
                    <xsd:enumeration value="Digiteam"/>
                    <xsd:enumeration value="LF"/>
                    <xsd:enumeration value="LOW"/>
                    <xsd:enumeration value="LSVP"/>
                    <xsd:enumeration value="TAG"/>
                    <xsd:enumeration value="GKII"/>
                    <xsd:enumeration value="BSBVR"/>
                  </xsd:restriction>
                </xsd:simple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Contactpersonen" ma:index="15" nillable="true" ma:displayName="Contactpersonen" ma:list="UserInfo" ma:SharePointGroup="0" ma:internalName="Contactpersonen"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egelgevinginwebplatform" ma:index="18" nillable="true" ma:displayName="Regelgeving in webplatform" ma:default="0" ma:format="Dropdown" ma:internalName="Regelgevinginwebplatform">
      <xsd:simpleType>
        <xsd:restriction base="dms:Boolean"/>
      </xsd:simpleType>
    </xsd:element>
    <xsd:element name="FAQ" ma:index="19" nillable="true" ma:displayName="FAQ" ma:format="Dropdown" ma:internalName="FAQ">
      <xsd:simpleType>
        <xsd:restriction base="dms:Choice">
          <xsd:enumeration value="Ja"/>
          <xsd:enumeration value="Neen"/>
          <xsd:enumeration value="Toegevoegd in webplatform"/>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9b17f04-4704-4299-9705-f993c76de4d2}" ma:internalName="TaxCatchAll" ma:showField="CatchAllData" ma:web="91cac0bc-19f7-4221-ab97-b69219f270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11A59B-0CE7-4388-A0DB-74A02021A92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200d94b-f6b4-4e74-9189-dc450c091121"/>
    <ds:schemaRef ds:uri="http://www.w3.org/XML/1998/namespace"/>
  </ds:schemaRefs>
</ds:datastoreItem>
</file>

<file path=customXml/itemProps2.xml><?xml version="1.0" encoding="utf-8"?>
<ds:datastoreItem xmlns:ds="http://schemas.openxmlformats.org/officeDocument/2006/customXml" ds:itemID="{9A2EF651-D292-4FF5-9AD1-ED181C288A12}">
  <ds:schemaRefs>
    <ds:schemaRef ds:uri="http://schemas.microsoft.com/sharepoint/v3/contenttype/forms"/>
  </ds:schemaRefs>
</ds:datastoreItem>
</file>

<file path=customXml/itemProps3.xml><?xml version="1.0" encoding="utf-8"?>
<ds:datastoreItem xmlns:ds="http://schemas.openxmlformats.org/officeDocument/2006/customXml" ds:itemID="{7D895D6B-525B-4315-B093-27234D9D66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41</vt:i4>
      </vt:variant>
      <vt:variant>
        <vt:lpstr>Benoemde bereiken</vt:lpstr>
      </vt:variant>
      <vt:variant>
        <vt:i4>37</vt:i4>
      </vt:variant>
    </vt:vector>
  </HeadingPairs>
  <TitlesOfParts>
    <vt:vector size="78" baseType="lpstr">
      <vt:lpstr>Intro</vt:lpstr>
      <vt:lpstr>Versie</vt:lpstr>
      <vt:lpstr>M1 FDP_U</vt:lpstr>
      <vt:lpstr>M1 FDP_K</vt:lpstr>
      <vt:lpstr>Inhoudsopgave</vt:lpstr>
      <vt:lpstr>M1 FDP</vt:lpstr>
      <vt:lpstr>M2 FE</vt:lpstr>
      <vt:lpstr>M3 Kr</vt:lpstr>
      <vt:lpstr>J1 DR_U</vt:lpstr>
      <vt:lpstr>J1 DR_K</vt:lpstr>
      <vt:lpstr>J1 DR</vt:lpstr>
      <vt:lpstr>J2 FE</vt:lpstr>
      <vt:lpstr>J3 KR</vt:lpstr>
      <vt:lpstr>J4 BAL</vt:lpstr>
      <vt:lpstr>J5 SOK_oud</vt:lpstr>
      <vt:lpstr>T1 FUNCT (VBDOM)</vt:lpstr>
      <vt:lpstr>J5 SOK</vt:lpstr>
      <vt:lpstr>J5 SOK (3)</vt:lpstr>
      <vt:lpstr>T1 FUNCT</vt:lpstr>
      <vt:lpstr>T1 FUNCT (2)</vt:lpstr>
      <vt:lpstr>T2 ECON</vt:lpstr>
      <vt:lpstr>T2 ECON (2)</vt:lpstr>
      <vt:lpstr>T2 ECON (oud)</vt:lpstr>
      <vt:lpstr>T3 IP (2)</vt:lpstr>
      <vt:lpstr>T3 IP</vt:lpstr>
      <vt:lpstr>T4 FS</vt:lpstr>
      <vt:lpstr>T4 Financiële vorderingen</vt:lpstr>
      <vt:lpstr>T5 BA</vt:lpstr>
      <vt:lpstr>BV</vt:lpstr>
      <vt:lpstr>MAR AB_MB</vt:lpstr>
      <vt:lpstr>Voetnoten MAR _AB</vt:lpstr>
      <vt:lpstr>MAR BB_MB</vt:lpstr>
      <vt:lpstr>Voetnoten MAR_BB</vt:lpstr>
      <vt:lpstr>ESC</vt:lpstr>
      <vt:lpstr>MAR BB_ESC</vt:lpstr>
      <vt:lpstr>BEC</vt:lpstr>
      <vt:lpstr>Uitbreiding MAR VEN_BBC</vt:lpstr>
      <vt:lpstr>MAR BB VEN_BBC</vt:lpstr>
      <vt:lpstr>Voetnoten_MAR_BB</vt:lpstr>
      <vt:lpstr>T5 BA (2)</vt:lpstr>
      <vt:lpstr>Inhoud</vt:lpstr>
      <vt:lpstr>ESC!Afdrukbereik</vt:lpstr>
      <vt:lpstr>'J2 FE'!Afdrukbereik</vt:lpstr>
      <vt:lpstr>'J3 KR'!Afdrukbereik</vt:lpstr>
      <vt:lpstr>'M2 FE'!Afdrukbereik</vt:lpstr>
      <vt:lpstr>'M3 Kr'!Afdrukbereik</vt:lpstr>
      <vt:lpstr>'MAR BB_ESC'!Afdrukbereik</vt:lpstr>
      <vt:lpstr>'T2 ECON'!Afdrukbereik</vt:lpstr>
      <vt:lpstr>'T4 FS'!Afdrukbereik</vt:lpstr>
      <vt:lpstr>'Voetnoten MAR _AB'!Afdrukbereik</vt:lpstr>
      <vt:lpstr>'Voetnoten MAR_BB'!Afdrukbereik</vt:lpstr>
      <vt:lpstr>Voetnoten_MAR_BB!Afdrukbereik</vt:lpstr>
      <vt:lpstr>BEC!Afdruktitels</vt:lpstr>
      <vt:lpstr>BV!Afdruktitels</vt:lpstr>
      <vt:lpstr>ESC!Afdruktitels</vt:lpstr>
      <vt:lpstr>'J1 DR'!Afdruktitels</vt:lpstr>
      <vt:lpstr>'J1 DR_K'!Afdruktitels</vt:lpstr>
      <vt:lpstr>'J1 DR_U'!Afdruktitels</vt:lpstr>
      <vt:lpstr>'J5 SOK'!Afdruktitels</vt:lpstr>
      <vt:lpstr>'J5 SOK (3)'!Afdruktitels</vt:lpstr>
      <vt:lpstr>'J5 SOK_oud'!Afdruktitels</vt:lpstr>
      <vt:lpstr>'M1 FDP'!Afdruktitels</vt:lpstr>
      <vt:lpstr>'M1 FDP_K'!Afdruktitels</vt:lpstr>
      <vt:lpstr>'M1 FDP_U'!Afdruktitels</vt:lpstr>
      <vt:lpstr>'M3 Kr'!Afdruktitels</vt:lpstr>
      <vt:lpstr>'MAR AB_MB'!Afdruktitels</vt:lpstr>
      <vt:lpstr>'MAR BB VEN_BBC'!Afdruktitels</vt:lpstr>
      <vt:lpstr>'MAR BB_ESC'!Afdruktitels</vt:lpstr>
      <vt:lpstr>'MAR BB_MB'!Afdruktitels</vt:lpstr>
      <vt:lpstr>'T1 FUNCT'!Afdruktitels</vt:lpstr>
      <vt:lpstr>'T1 FUNCT (VBDOM)'!Afdruktitels</vt:lpstr>
      <vt:lpstr>'T2 ECON'!Afdruktitels</vt:lpstr>
      <vt:lpstr>'T2 ECON (2)'!Afdruktitels</vt:lpstr>
      <vt:lpstr>'T3 IP'!Afdruktitels</vt:lpstr>
      <vt:lpstr>'T3 IP (2)'!Afdruktitels</vt:lpstr>
      <vt:lpstr>'Uitbreiding MAR VEN_BBC'!Afdruktitels</vt:lpstr>
      <vt:lpstr>'Voetnoten MAR_BB'!Afdruktitels</vt:lpstr>
      <vt:lpstr>Voetnoten_MAR_BB!Afdruktitels</vt:lpstr>
    </vt:vector>
  </TitlesOfParts>
  <Manager/>
  <Company>MVG</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e3pos</dc:creator>
  <cp:keywords/>
  <dc:description/>
  <cp:lastModifiedBy>Mertens, Geert BZ</cp:lastModifiedBy>
  <cp:revision/>
  <cp:lastPrinted>2018-06-21T10:56:05Z</cp:lastPrinted>
  <dcterms:created xsi:type="dcterms:W3CDTF">2005-12-22T15:24:06Z</dcterms:created>
  <dcterms:modified xsi:type="dcterms:W3CDTF">2018-06-21T10:56:57Z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0x010100FCA6FE087CAC1F45B62F3886D0D8477E</vt:lpwstr>
  </property>
  <property fmtid="{D5CDD505-2E9C-101B-9397-08002B2CF9AE}" pid="3" name="_docset_NoMedatataSyncRequired">
    <vt:lpwstr>False</vt:lpwstr>
  </property>
</Properties>
</file>