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3D8D3FA6-5BB1-4944-ABBA-D0E21E4C6519}" xr6:coauthVersionLast="47" xr6:coauthVersionMax="47" xr10:uidLastSave="{00000000-0000-0000-0000-000000000000}"/>
  <bookViews>
    <workbookView xWindow="-110" yWindow="-110" windowWidth="19420" windowHeight="10420" firstSheet="2" activeTab="2" xr2:uid="{00000000-000D-0000-FFFF-FFFF00000000}"/>
  </bookViews>
  <sheets>
    <sheet name="Introduction" sheetId="1" r:id="rId1"/>
    <sheet name="Renewable Energy" sheetId="3" r:id="rId2"/>
    <sheet name="Energy Efficiency" sheetId="6" r:id="rId3"/>
    <sheet name="Policies and Measures" sheetId="2" r:id="rId4"/>
    <sheet name="Selectors" sheetId="5" state="hidden" r:id="rId5"/>
  </sheets>
  <definedNames>
    <definedName name="_Hlk91073655" localSheetId="3">'Policies and Measures'!$AK$5</definedName>
    <definedName name="_xlnm.Print_Area" localSheetId="2">'Energy Efficiency'!$A$1:$K$170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7" i="6" l="1"/>
  <c r="E322" i="6" l="1"/>
  <c r="E327" i="6" s="1"/>
  <c r="D322" i="6"/>
  <c r="D327" i="6" s="1"/>
  <c r="D345" i="6"/>
  <c r="C345" i="6"/>
  <c r="C341" i="6"/>
  <c r="D341" i="6"/>
  <c r="D266" i="6"/>
  <c r="C266" i="6"/>
  <c r="D364" i="6"/>
  <c r="E364" i="6"/>
  <c r="F364" i="6"/>
  <c r="C364" i="6"/>
  <c r="D362" i="6"/>
  <c r="E362" i="6"/>
  <c r="F362" i="6"/>
  <c r="C362" i="6"/>
  <c r="D337" i="6"/>
  <c r="C337" i="6"/>
  <c r="J221" i="6"/>
  <c r="I221" i="6"/>
  <c r="I122" i="6" l="1"/>
  <c r="I124" i="6" s="1"/>
  <c r="I150" i="6" s="1"/>
  <c r="N66" i="6"/>
  <c r="M66" i="6"/>
  <c r="J64" i="6"/>
  <c r="J66" i="6" s="1"/>
  <c r="I64" i="6"/>
  <c r="I66" i="6" s="1"/>
  <c r="E300" i="6"/>
  <c r="E325" i="6" s="1"/>
  <c r="D300" i="6"/>
  <c r="D325" i="6" s="1"/>
  <c r="BT22" i="2"/>
  <c r="BU22" i="2" s="1"/>
  <c r="BV22" i="2" s="1"/>
  <c r="BW22" i="2" s="1"/>
  <c r="BX22" i="2" s="1"/>
  <c r="BS22" i="2"/>
  <c r="BH21" i="2"/>
  <c r="BG21" i="2"/>
  <c r="BF21" i="2"/>
  <c r="BE21" i="2"/>
  <c r="BU21" i="2" s="1"/>
  <c r="BV21" i="2" s="1"/>
  <c r="BW21" i="2" s="1"/>
  <c r="BH18" i="2"/>
  <c r="BY18" i="2" s="1"/>
  <c r="I180" i="6" l="1"/>
  <c r="I206" i="6" s="1"/>
  <c r="J180" i="6"/>
  <c r="J206" i="6" s="1"/>
  <c r="J122" i="6"/>
  <c r="J124" i="6" s="1"/>
  <c r="J150" i="6" s="1"/>
  <c r="BT21" i="2"/>
  <c r="BX18" i="2"/>
  <c r="J92" i="6" l="1"/>
  <c r="I9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1" authorId="0" shapeId="0" xr:uid="{E65A4940-DEF1-4335-9285-86F705B02F70}">
      <text>
        <r>
          <rPr>
            <sz val="9"/>
            <color indexed="81"/>
            <rFont val="Tahoma"/>
            <family val="2"/>
          </rPr>
          <t>Report here the quantity of statistical transfers purchased from other Member States to be added to the overall RES share.</t>
        </r>
      </text>
    </comment>
    <comment ref="A12" authorId="0" shapeId="0" xr:uid="{83FCD744-46E5-424D-9E87-88C6BEC40B0E}">
      <text>
        <r>
          <rPr>
            <sz val="9"/>
            <color indexed="81"/>
            <rFont val="Tahoma"/>
            <family val="2"/>
          </rPr>
          <t>Report here the quantity of statistical transfers sold to other Member States to be deducted from the overall RES share.</t>
        </r>
      </text>
    </comment>
  </commentList>
</comments>
</file>

<file path=xl/sharedStrings.xml><?xml version="1.0" encoding="utf-8"?>
<sst xmlns="http://schemas.openxmlformats.org/spreadsheetml/2006/main" count="3338" uniqueCount="943">
  <si>
    <t xml:space="preserve">Template for reporting on the 2020 targets in line with Article 27 of the Governance Regulation </t>
  </si>
  <si>
    <t>This template can be used by Member States to fulfill the reporting obligations under Article 27 of the Governance Regulation. The report needs to be submitted through the e-platform established by the European Commission.</t>
  </si>
  <si>
    <t>The template consists of the following sections:</t>
  </si>
  <si>
    <t>1) Renewable Energy</t>
  </si>
  <si>
    <t>To be used to report on Article 27 a &amp; c &amp; d</t>
  </si>
  <si>
    <t xml:space="preserve">2) Energy Efficiency </t>
  </si>
  <si>
    <t>To be used to report on Annex IX, part 2</t>
  </si>
  <si>
    <t>3) Policies and Measures - EE - RE</t>
  </si>
  <si>
    <t>To be used to report updates on major legislative and non-legislative policies, measures and financing measures and programmes implemented in 2019 and 2020 which contribute towards the overall national energy efficiency and renewable energy targets for 2020 (art 27 b &amp; Annex IX, part 2, point a)</t>
  </si>
  <si>
    <t>Please report on:</t>
  </si>
  <si>
    <r>
      <t>·</t>
    </r>
    <r>
      <rPr>
        <sz val="7"/>
        <color theme="1"/>
        <rFont val="Times New Roman"/>
        <family val="1"/>
      </rPr>
      <t xml:space="preserve">         </t>
    </r>
    <r>
      <rPr>
        <b/>
        <sz val="11"/>
        <color theme="1"/>
        <rFont val="Calibri"/>
        <family val="2"/>
        <scheme val="minor"/>
      </rPr>
      <t xml:space="preserve">the sectoral (electricity, heating and cooling, and transport) and overall shares of energy from renewable sources in 2020; </t>
    </r>
  </si>
  <si>
    <r>
      <t>·</t>
    </r>
    <r>
      <rPr>
        <sz val="7"/>
        <color theme="1"/>
        <rFont val="Times New Roman"/>
        <family val="1"/>
      </rPr>
      <t xml:space="preserve">         </t>
    </r>
    <r>
      <rPr>
        <b/>
        <sz val="11"/>
        <color theme="1"/>
        <rFont val="Calibri"/>
        <family val="2"/>
        <scheme val="minor"/>
      </rPr>
      <t>the share of energy from biofuels and bioliquids produced from cereal and other starch-rich crops, sugars and oil crops in energy consumption in transport</t>
    </r>
  </si>
  <si>
    <r>
      <t>·</t>
    </r>
    <r>
      <rPr>
        <sz val="7"/>
        <color theme="1"/>
        <rFont val="Times New Roman"/>
        <family val="1"/>
      </rPr>
      <t xml:space="preserve">         </t>
    </r>
    <r>
      <rPr>
        <b/>
        <sz val="11"/>
        <color theme="1"/>
        <rFont val="Calibri"/>
        <family val="2"/>
        <scheme val="minor"/>
      </rPr>
      <t>the share of energy from biofuels and biogas for transport produced from feedstocks and of other fuels listed in Part A of Annex IX to Directive 2009/28/EC in the version in force on 31 December 2020 in energy consumption in transport.</t>
    </r>
  </si>
  <si>
    <t>Using the below table and the indicated SHARES indicators</t>
  </si>
  <si>
    <t>SHARES indicators</t>
  </si>
  <si>
    <t>Value in 2020</t>
  </si>
  <si>
    <t>Eurobase Dim</t>
  </si>
  <si>
    <t>SIEC</t>
  </si>
  <si>
    <t>NRG_BAL</t>
  </si>
  <si>
    <t>UNIT</t>
  </si>
  <si>
    <t>Overall share of energy from renewable sources  in gross final energy consumption including statistical transfers (RES, %)</t>
  </si>
  <si>
    <t>nrg_ind_ren</t>
  </si>
  <si>
    <t>_Z</t>
  </si>
  <si>
    <t>REN</t>
  </si>
  <si>
    <t>PC</t>
  </si>
  <si>
    <t>Gross final consumption of energy from renewable sources including statistical transfers (ktoe)</t>
  </si>
  <si>
    <t>nrg_ind_cotd</t>
  </si>
  <si>
    <t>RA000</t>
  </si>
  <si>
    <t>GFC_E_OT_NAVICAPA</t>
  </si>
  <si>
    <t>KTOE</t>
  </si>
  <si>
    <t>Statistical transfers, joint projects and joint support schemes - total amount to be added (ktoe)</t>
  </si>
  <si>
    <t>ST_JP_JSS_TAA</t>
  </si>
  <si>
    <t>Statistical transfers, joint projects and joint suport schemes - total amount to be deducted (ktoe)</t>
  </si>
  <si>
    <t>ST_JP_JSS_TAD</t>
  </si>
  <si>
    <t>Total gross final consumption of  energy adjusted with the aviation cap (ktoe )</t>
  </si>
  <si>
    <t>TOTAL</t>
  </si>
  <si>
    <t>GFC_E_OTA</t>
  </si>
  <si>
    <t>Share of energy from renewable sources in gross final electricity consumption (RES-E, %)</t>
  </si>
  <si>
    <t xml:space="preserve">REN_ELC </t>
  </si>
  <si>
    <t>Gross electricity production from renewable energy sources according to RED I (GWh)</t>
  </si>
  <si>
    <t>nrg_ind_ured</t>
  </si>
  <si>
    <t>GEP_RED</t>
  </si>
  <si>
    <t>GWH</t>
  </si>
  <si>
    <t>Total gross final consumption of electricity  (GWh)</t>
  </si>
  <si>
    <t>GFC_ELC</t>
  </si>
  <si>
    <t>Share of energy from renewable sources in heating and cooling  (RES-H&amp;C, %)</t>
  </si>
  <si>
    <t xml:space="preserve">REN_HEAT_CL  </t>
  </si>
  <si>
    <t>Gross final consumption of energy from renewable sources  in heating and cooling (ktoe)</t>
  </si>
  <si>
    <t>nrg_ind_urhcd</t>
  </si>
  <si>
    <t>GFC_HEAT_CL_E</t>
  </si>
  <si>
    <t>Total gross final consumption of energy in heating and cooling (ktoe)</t>
  </si>
  <si>
    <t>Share of energy from renewable sources in transport  including RED I multipliers (RES-T, %)</t>
  </si>
  <si>
    <t>REN_TRA</t>
  </si>
  <si>
    <t>Amount of energy from renewable sources consumed in transport including RED I multipliers (ktoe)</t>
  </si>
  <si>
    <t>nrg_ind_urtd</t>
  </si>
  <si>
    <t>GFC_TRA_E_MULTI</t>
  </si>
  <si>
    <t>Total amount of energy consumed in transport including RED I multipliers (ktoe)</t>
  </si>
  <si>
    <t>Share of energy from biofuels and biogas produced from cereal and other starch-rich crops, sugars and oil crops in energy consumed in transport (%)</t>
  </si>
  <si>
    <t>R5200</t>
  </si>
  <si>
    <t>BIOF_FS_SHR</t>
  </si>
  <si>
    <t>Amount of energy from biofuels and biogas produced from cereal and other starch-rich crops, sugars and oil crops in energy consumed in transport (ktoe)</t>
  </si>
  <si>
    <t>BIOFCON_LIM_TRA</t>
  </si>
  <si>
    <t>Share of energy from biofuels and biogas for transport produced from feedstocks and other fuels listed in Part A of Annex IX to Directive 2009/28/EC in the version in force on 31 December 2020 in energy consumed in transport (%)</t>
  </si>
  <si>
    <t>without multipliers</t>
  </si>
  <si>
    <t xml:space="preserve">BIOF_BIOG_PA_SHR </t>
  </si>
  <si>
    <t>Amount of energy from biofuels and biogas for transport produced from feedstocks and other fuels listed in Part A of Annex IX to Directive 2009/28/EC in the version in force on 31 December 2020 in energy consumed in transport (ktoe)</t>
  </si>
  <si>
    <t>R5252S</t>
  </si>
  <si>
    <t>FC_TRA_E_RED</t>
  </si>
  <si>
    <t>In case of deviation from the SHARES indicators, please provide an explanation below</t>
  </si>
  <si>
    <t xml:space="preserve">Please fill in the green fields (the grey ones are voluntary but strongly recommended). </t>
  </si>
  <si>
    <t>Please report on the 2020 energy efficiency national target established pursuant to Article 3(1) of Directive 2012/27/EU using the below table.</t>
  </si>
  <si>
    <t>2020 target</t>
  </si>
  <si>
    <t>Expressed in:</t>
  </si>
  <si>
    <t>PEC</t>
  </si>
  <si>
    <t>Mtoe</t>
  </si>
  <si>
    <t>FEC</t>
  </si>
  <si>
    <t xml:space="preserve">Has the target been revised compared to the first notification in 2013? </t>
  </si>
  <si>
    <t>Pleaese fill-in if the information is different than what was reported in 2020</t>
  </si>
  <si>
    <t>If yes, by how much</t>
  </si>
  <si>
    <t>Reasons for the revision</t>
  </si>
  <si>
    <t>Has the national target been achieved?</t>
  </si>
  <si>
    <t>No</t>
  </si>
  <si>
    <t>PEC in 2020</t>
  </si>
  <si>
    <t>FEC in 2020</t>
  </si>
  <si>
    <t>What are the main factors affecting achievement/ non-achievement of the target</t>
  </si>
  <si>
    <t xml:space="preserve">With 43,9 Mtoe primary energy consumption, Belgium realized 99.54% of the target it notified to the Commission (43,7 Mtoe). Therefore, the measures taken in Belgium seem to have been successful in generating the necessary primary energy savings.  Recalculated to final energy consumption, Belgium realized 97,60% of its final energy consumption target. This slightly lower percentage could indicate that the baseline projections were not completely accurate, and/or that measures generated slightly less final energy savings than projected. However, Belgium still achieved close to 98% of the necessary final energy savings, which indicates that policies and measures were, by and large, effective in generating final energy savings. </t>
  </si>
  <si>
    <t>Annex IX, Part 2 (a)</t>
  </si>
  <si>
    <r>
      <t xml:space="preserve">Please use the tab </t>
    </r>
    <r>
      <rPr>
        <b/>
        <sz val="12"/>
        <color rgb="FFFF0000"/>
        <rFont val="Calibri"/>
        <family val="2"/>
        <scheme val="minor"/>
      </rPr>
      <t>"Policies and measures - EE &amp; RE"</t>
    </r>
    <r>
      <rPr>
        <b/>
        <sz val="12"/>
        <rFont val="Calibri"/>
        <family val="2"/>
        <scheme val="minor"/>
      </rPr>
      <t xml:space="preserve"> to provide updates on major legislative and non-legislative policies, measures and financing measures and programmes implemented in 2019 and 2020 </t>
    </r>
    <r>
      <rPr>
        <b/>
        <sz val="11"/>
        <rFont val="Calibri"/>
        <family val="2"/>
        <scheme val="minor"/>
      </rPr>
      <t>which contribute towards the overall national energy efficiency targets for 2020.</t>
    </r>
  </si>
  <si>
    <t>Please indicate any policy measures newly notified to Article 7 EED:</t>
  </si>
  <si>
    <t>Policy measure 
(Please, specify the policy measure)</t>
  </si>
  <si>
    <t>Document where the measure has been notified (whenever possible, using the guiding template for notifying policy measures)</t>
  </si>
  <si>
    <t>Premies voor warmtepomp, zonneboiler en warmtepomp (deel van BE-FL-05)</t>
  </si>
  <si>
    <t>Bijkomende aanmelding in het kader van Artikel 7 op 16 juni 2020</t>
  </si>
  <si>
    <t>BE-FL-006</t>
  </si>
  <si>
    <t>W-2019-06 - Contrats de gestion des services publics - SPGE (traitement des eaux)</t>
  </si>
  <si>
    <t xml:space="preserve">cfr tab "Policies &amp; measures" </t>
  </si>
  <si>
    <t xml:space="preserve">W-2019-07 -Fonds Kyoto - Renowindows </t>
  </si>
  <si>
    <t>If measures where taken specifically to close the gap to reach the 2020 EE target, please explain making reference to the specific measures.</t>
  </si>
  <si>
    <t>Annex IX, Part 2 (b)</t>
  </si>
  <si>
    <r>
      <t xml:space="preserve">Energy savings </t>
    </r>
    <r>
      <rPr>
        <u/>
        <sz val="12"/>
        <rFont val="Calibri"/>
        <family val="2"/>
        <scheme val="minor"/>
      </rPr>
      <t>achieved</t>
    </r>
    <r>
      <rPr>
        <sz val="12"/>
        <rFont val="Calibri"/>
        <family val="2"/>
        <scheme val="minor"/>
      </rPr>
      <t xml:space="preserve"> through the national energy efficiency obligation schemes referred to in Article 7(1) or the alternative measures adopted in application of Article 7(9):</t>
    </r>
  </si>
  <si>
    <t>NEW ANNUAL SAVINGS (in ktoe/year) achieved in year i
(annual savings achieved in year i from actions newly done in year i)</t>
  </si>
  <si>
    <t>Annex IX, Part 2 (c)</t>
  </si>
  <si>
    <r>
      <t xml:space="preserve">Energy savings achieved up to 2020 (savings achieved from measures and notified under Article 7(4)c) and (d) shall not be part of this table) </t>
    </r>
    <r>
      <rPr>
        <b/>
        <sz val="11"/>
        <rFont val="Calibri"/>
        <family val="2"/>
      </rPr>
      <t>Brussels Capital Region</t>
    </r>
  </si>
  <si>
    <t>Policy measure
(Please, specify the policy measure)</t>
  </si>
  <si>
    <t xml:space="preserve">New annual savings [ktoe] expressed in final energy      </t>
  </si>
  <si>
    <r>
      <t xml:space="preserve">Of which energy savings achieved by policies and measures aimed at </t>
    </r>
    <r>
      <rPr>
        <b/>
        <sz val="11"/>
        <color rgb="FF000000"/>
        <rFont val="Calibri"/>
        <family val="2"/>
      </rPr>
      <t>alleviation of energy poverty</t>
    </r>
    <r>
      <rPr>
        <sz val="11"/>
        <color rgb="FF000000"/>
        <rFont val="Calibri"/>
        <family val="2"/>
      </rPr>
      <t xml:space="preserve"> in line with Article 7(11) of Directive 2012/27/EU</t>
    </r>
  </si>
  <si>
    <t>Comments on revisions in data for years previous to 2019 (when relevant)</t>
  </si>
  <si>
    <t>EEOS</t>
  </si>
  <si>
    <t>not applicable</t>
  </si>
  <si>
    <t> </t>
  </si>
  <si>
    <t xml:space="preserve">Alternative measure 1 </t>
  </si>
  <si>
    <t xml:space="preserve">Contrôle et réception des chaudières </t>
  </si>
  <si>
    <t>Update with the lastest data available</t>
  </si>
  <si>
    <t xml:space="preserve">Alternative measure 2 </t>
  </si>
  <si>
    <t>Audits énergétiques</t>
  </si>
  <si>
    <t>Revision of the methodology due to the end of the cycle</t>
  </si>
  <si>
    <t xml:space="preserve">Alternative measure 3 </t>
  </si>
  <si>
    <t>HomeGrade</t>
  </si>
  <si>
    <t xml:space="preserve">no new savings in 2020, </t>
  </si>
  <si>
    <t xml:space="preserve">Alternative measure 4 </t>
  </si>
  <si>
    <t>Primes énergie</t>
  </si>
  <si>
    <t>Update of the data source. Data from the official report are used</t>
  </si>
  <si>
    <t xml:space="preserve">Alternative measure 5 </t>
  </si>
  <si>
    <t>Obligation à l’égard des fournisseurs de mazout</t>
  </si>
  <si>
    <t xml:space="preserve">Alternative measure 6 </t>
  </si>
  <si>
    <t>NRClick 2020 - ESCO</t>
  </si>
  <si>
    <t xml:space="preserve">Alternative measure 7 </t>
  </si>
  <si>
    <t>Plans de Déplacement Entreprise</t>
  </si>
  <si>
    <t xml:space="preserve">Alternative measure 8 </t>
  </si>
  <si>
    <t>Voitures partagées</t>
  </si>
  <si>
    <t xml:space="preserve">Alternative measure 9 </t>
  </si>
  <si>
    <t>Société de transports intercommunaux bruxellois - STIB</t>
  </si>
  <si>
    <t xml:space="preserve">Alternative measure 10 </t>
  </si>
  <si>
    <t>PEB 2015</t>
  </si>
  <si>
    <t xml:space="preserve">Alternative measure 11 </t>
  </si>
  <si>
    <t xml:space="preserve">PLAGE SISP </t>
  </si>
  <si>
    <t xml:space="preserve">Alternative measure 12 </t>
  </si>
  <si>
    <t>PLAGE Citydev</t>
  </si>
  <si>
    <t>Alternative measure 13</t>
  </si>
  <si>
    <t>BATEX</t>
  </si>
  <si>
    <t>Total savings Brussels Capital Region</t>
  </si>
  <si>
    <r>
      <t xml:space="preserve">Energy savings achieved up to 2020 (savings achieved from measures and notified under Article 7(4)c) and (d) shall not be part of this table) </t>
    </r>
    <r>
      <rPr>
        <b/>
        <sz val="11"/>
        <rFont val="Calibri"/>
        <family val="2"/>
        <scheme val="minor"/>
      </rPr>
      <t>Flemish Region</t>
    </r>
  </si>
  <si>
    <r>
      <t xml:space="preserve">Of which energy savings achieved by policies and measures aimed at </t>
    </r>
    <r>
      <rPr>
        <b/>
        <sz val="11"/>
        <color theme="1"/>
        <rFont val="Calibri"/>
        <family val="2"/>
        <scheme val="minor"/>
      </rPr>
      <t>alleviation of energy poverty</t>
    </r>
    <r>
      <rPr>
        <sz val="11"/>
        <color theme="1"/>
        <rFont val="Calibri"/>
        <family val="2"/>
        <scheme val="minor"/>
      </rPr>
      <t xml:space="preserve"> in line with Article 7(11) of Directive 2012/27/EU</t>
    </r>
  </si>
  <si>
    <t>Energiebeleidsovereenkomsten met de bedrijven</t>
  </si>
  <si>
    <t>Continue jaarlijkse monitoring</t>
  </si>
  <si>
    <t>N/A</t>
  </si>
  <si>
    <t>REG-openbaredienst-verplichtingen opgelegd aan de netbeheerders</t>
  </si>
  <si>
    <t xml:space="preserve">Bijkomende individuele acties aangemeld. </t>
  </si>
  <si>
    <t>Alternative measure 3</t>
  </si>
  <si>
    <t>Km-heffing vrachtwagens</t>
  </si>
  <si>
    <t>Alternative measure 4</t>
  </si>
  <si>
    <t>Financiële ondersteuning voor sloop en heropbouw</t>
  </si>
  <si>
    <t>Alternative measure 5</t>
  </si>
  <si>
    <t>Korting onroerende voorheffing voor energiezuinige nieuwbouwwoningen en - appartementen</t>
  </si>
  <si>
    <t>Maatregel bijkomend aangemeld in 2020</t>
  </si>
  <si>
    <t>Total savings Flemish Region</t>
  </si>
  <si>
    <r>
      <t>Energy savings achieved up to 2020 (savings achieved from measures and notified under Article 7(4)c) and (d) shall not be part of this table)</t>
    </r>
    <r>
      <rPr>
        <b/>
        <sz val="11"/>
        <rFont val="Calibri"/>
        <family val="2"/>
      </rPr>
      <t xml:space="preserve">
Wallonia</t>
    </r>
  </si>
  <si>
    <t>Alternative measure 1</t>
  </si>
  <si>
    <t>Wallonia - Voluntary agreement - PME</t>
  </si>
  <si>
    <t xml:space="preserve">                                                               -  </t>
  </si>
  <si>
    <t xml:space="preserve">                                                              -  </t>
  </si>
  <si>
    <t xml:space="preserve">                 -  </t>
  </si>
  <si>
    <t xml:space="preserve">                  -  </t>
  </si>
  <si>
    <t xml:space="preserve">           0.92</t>
  </si>
  <si>
    <t xml:space="preserve">              0.92</t>
  </si>
  <si>
    <t>Alternative measure 2</t>
  </si>
  <si>
    <t>Wallonia - AdB Voluntary agreement - Industry</t>
  </si>
  <si>
    <t xml:space="preserve">                                                        57.81</t>
  </si>
  <si>
    <t xml:space="preserve">                                                       52.54</t>
  </si>
  <si>
    <t xml:space="preserve">          22.42</t>
  </si>
  <si>
    <t xml:space="preserve">           68.04</t>
  </si>
  <si>
    <t>-          9.13</t>
  </si>
  <si>
    <t xml:space="preserve">         18.43</t>
  </si>
  <si>
    <t xml:space="preserve">              2.72</t>
  </si>
  <si>
    <t>Wallonia - Voluntary agreement - Public lighting</t>
  </si>
  <si>
    <t xml:space="preserve">                                                          1.56</t>
  </si>
  <si>
    <t xml:space="preserve">                                                         1.57</t>
  </si>
  <si>
    <t xml:space="preserve">             1.56</t>
  </si>
  <si>
    <t xml:space="preserve">              1.62</t>
  </si>
  <si>
    <t xml:space="preserve">           1.15</t>
  </si>
  <si>
    <t>-         0.09</t>
  </si>
  <si>
    <t xml:space="preserve">              0.56</t>
  </si>
  <si>
    <t>Wallonia - Tax - Freight transport on highways</t>
  </si>
  <si>
    <t xml:space="preserve">          14.89</t>
  </si>
  <si>
    <t xml:space="preserve">           28.19</t>
  </si>
  <si>
    <t xml:space="preserve">         28.78</t>
  </si>
  <si>
    <t xml:space="preserve">         29.51</t>
  </si>
  <si>
    <t xml:space="preserve">           30.27</t>
  </si>
  <si>
    <t>Wallonia - Ecopack Financial scheme (loan) - Residential buildings</t>
  </si>
  <si>
    <t xml:space="preserve">                                                          3.63</t>
  </si>
  <si>
    <t xml:space="preserve">                                                         2.26</t>
  </si>
  <si>
    <t xml:space="preserve">             2.20</t>
  </si>
  <si>
    <t xml:space="preserve">              2.35</t>
  </si>
  <si>
    <t xml:space="preserve">           3.38</t>
  </si>
  <si>
    <t xml:space="preserve">           1.60</t>
  </si>
  <si>
    <t xml:space="preserve">              1.36</t>
  </si>
  <si>
    <t xml:space="preserve">                        1.60</t>
  </si>
  <si>
    <t xml:space="preserve">                       1.36</t>
  </si>
  <si>
    <t>Alternative measure 6</t>
  </si>
  <si>
    <t>Wallonia - Public example - Financial scheme (loan) - Public buildings</t>
  </si>
  <si>
    <t xml:space="preserve">                -  </t>
  </si>
  <si>
    <t xml:space="preserve">           1.66</t>
  </si>
  <si>
    <t>Alternative measure 7</t>
  </si>
  <si>
    <t>Wallonia - FEDER Financial scheme (investment) - Public sector</t>
  </si>
  <si>
    <t>Alternative measure 8</t>
  </si>
  <si>
    <t>Wallonia - Mebar Financial scheme (grant) - energy poverty</t>
  </si>
  <si>
    <t xml:space="preserve">                                                          0.17</t>
  </si>
  <si>
    <t xml:space="preserve">                                                         0.17</t>
  </si>
  <si>
    <t xml:space="preserve">             0.13</t>
  </si>
  <si>
    <t xml:space="preserve">              0.16</t>
  </si>
  <si>
    <t xml:space="preserve">           0.14</t>
  </si>
  <si>
    <t xml:space="preserve">              0.09</t>
  </si>
  <si>
    <t xml:space="preserve">                        0.14</t>
  </si>
  <si>
    <t xml:space="preserve">                       0.09</t>
  </si>
  <si>
    <t>Alternative measure 9</t>
  </si>
  <si>
    <t>Wallonia - PAPE Financial scheme (investment) - energy poverty</t>
  </si>
  <si>
    <t xml:space="preserve">             2.21</t>
  </si>
  <si>
    <t xml:space="preserve">           2.29</t>
  </si>
  <si>
    <t xml:space="preserve">           2.00</t>
  </si>
  <si>
    <t xml:space="preserve">              1.43</t>
  </si>
  <si>
    <t xml:space="preserve">                        2.00</t>
  </si>
  <si>
    <t xml:space="preserve">                       1.43</t>
  </si>
  <si>
    <t>Alternative measure 10</t>
  </si>
  <si>
    <t>Wallonia - Pivert Financial scheme (investment) - social housing</t>
  </si>
  <si>
    <t xml:space="preserve">                                                          3.06</t>
  </si>
  <si>
    <t xml:space="preserve">                                                         0.91</t>
  </si>
  <si>
    <t xml:space="preserve">             0.89</t>
  </si>
  <si>
    <t xml:space="preserve">              1.59</t>
  </si>
  <si>
    <t xml:space="preserve">           1.99</t>
  </si>
  <si>
    <t xml:space="preserve">           1.30</t>
  </si>
  <si>
    <t xml:space="preserve">              1.85</t>
  </si>
  <si>
    <t>Downwards correction of an historical mistake in data for 2015 (global impact was allocated on a early single year instead of spilled over the actual work completion years)</t>
  </si>
  <si>
    <t xml:space="preserve">                        1.30</t>
  </si>
  <si>
    <t xml:space="preserve">                       1.85</t>
  </si>
  <si>
    <t>Alternative measure 11</t>
  </si>
  <si>
    <t>Wallonia - Pimes energie Financial scheme (grant) - residential buildings</t>
  </si>
  <si>
    <t xml:space="preserve">                                                        29.86</t>
  </si>
  <si>
    <t xml:space="preserve">                                                         3.82</t>
  </si>
  <si>
    <t xml:space="preserve">             5.68</t>
  </si>
  <si>
    <t xml:space="preserve">              5.21</t>
  </si>
  <si>
    <t xml:space="preserve">           7.84</t>
  </si>
  <si>
    <t xml:space="preserve">           9.94</t>
  </si>
  <si>
    <t xml:space="preserve">              3.00</t>
  </si>
  <si>
    <t xml:space="preserve">                      0.99  </t>
  </si>
  <si>
    <t xml:space="preserve">                     0.30  </t>
  </si>
  <si>
    <t>Alternative measure 12</t>
  </si>
  <si>
    <t>Wallonia - Primes indus Financial scheme (grant) - industry</t>
  </si>
  <si>
    <t xml:space="preserve">                                                         0.00</t>
  </si>
  <si>
    <t>Wallonia - Primes reha Financial scheme (grant) - residential buildings</t>
  </si>
  <si>
    <t xml:space="preserve">                                                          4.58</t>
  </si>
  <si>
    <t xml:space="preserve">                                                         4.08</t>
  </si>
  <si>
    <t xml:space="preserve">             0.83</t>
  </si>
  <si>
    <t xml:space="preserve">              0.22</t>
  </si>
  <si>
    <t xml:space="preserve">           0.06</t>
  </si>
  <si>
    <t xml:space="preserve">           0.02</t>
  </si>
  <si>
    <t xml:space="preserve">              0.00</t>
  </si>
  <si>
    <t>Alternative measure 14</t>
  </si>
  <si>
    <t>Wallonia - Examplary public building renovation scheme</t>
  </si>
  <si>
    <t>-                                                        0.35</t>
  </si>
  <si>
    <t xml:space="preserve">                                                         1.05</t>
  </si>
  <si>
    <t xml:space="preserve">             0.79</t>
  </si>
  <si>
    <t>-            0.03</t>
  </si>
  <si>
    <t>-          0.32</t>
  </si>
  <si>
    <t>-         0.16</t>
  </si>
  <si>
    <t xml:space="preserve">              0.34</t>
  </si>
  <si>
    <t>Alternative measure 15</t>
  </si>
  <si>
    <t>Wallonia - TEC Voluntary agreement - public transportation</t>
  </si>
  <si>
    <t xml:space="preserve">              0.71</t>
  </si>
  <si>
    <t xml:space="preserve">           0.57</t>
  </si>
  <si>
    <t xml:space="preserve">           4.06</t>
  </si>
  <si>
    <t xml:space="preserve">              2.62</t>
  </si>
  <si>
    <t>Alternative measure 16</t>
  </si>
  <si>
    <t>Wallonia - UDE - Financial scheme (grant) - industry</t>
  </si>
  <si>
    <t xml:space="preserve">                                                          0.05</t>
  </si>
  <si>
    <t xml:space="preserve">             0.31</t>
  </si>
  <si>
    <t xml:space="preserve">              0.60</t>
  </si>
  <si>
    <t xml:space="preserve">           0.11</t>
  </si>
  <si>
    <t xml:space="preserve">           0.23</t>
  </si>
  <si>
    <t xml:space="preserve">              0.11</t>
  </si>
  <si>
    <t>Alternative measure 17</t>
  </si>
  <si>
    <t>Wallonia - Ureba class. Financial scheme (subsidy) - public buildings</t>
  </si>
  <si>
    <t xml:space="preserve">                                                          4.86</t>
  </si>
  <si>
    <t xml:space="preserve">                                                         2.68</t>
  </si>
  <si>
    <t xml:space="preserve">             0.94</t>
  </si>
  <si>
    <t xml:space="preserve">              2.34</t>
  </si>
  <si>
    <t xml:space="preserve">           1.93</t>
  </si>
  <si>
    <t xml:space="preserve">           1.83</t>
  </si>
  <si>
    <t xml:space="preserve">              0.64</t>
  </si>
  <si>
    <t>Alternative measure 18</t>
  </si>
  <si>
    <t>Wallonia - Ureba exc. Financial scheme (subsidy) - public buildings</t>
  </si>
  <si>
    <t xml:space="preserve">                                                        11.45</t>
  </si>
  <si>
    <t xml:space="preserve">              3.22</t>
  </si>
  <si>
    <t>Total savings for Wallonia</t>
  </si>
  <si>
    <t xml:space="preserve">                                                     116.85</t>
  </si>
  <si>
    <t xml:space="preserve">                                                       69.25</t>
  </si>
  <si>
    <t xml:space="preserve">          52.86</t>
  </si>
  <si>
    <t xml:space="preserve">         110.99</t>
  </si>
  <si>
    <t xml:space="preserve">         39.73</t>
  </si>
  <si>
    <t>6.04</t>
  </si>
  <si>
    <t>5.03</t>
  </si>
  <si>
    <t>Total savings for Belgium</t>
  </si>
  <si>
    <t>TOTAL ANNUAL SAVINGS (in ktoe/year) achieved in year i
(annual savings achieved in year i from actions done from 2014 up to year i included, taking into account savings lifetimes)</t>
  </si>
  <si>
    <t xml:space="preserve">TOTAL annual savings [ktoe] expressed in final energy      </t>
  </si>
  <si>
    <t>see above</t>
  </si>
  <si>
    <t xml:space="preserve">Continue jaarlijkse monitoring. </t>
  </si>
  <si>
    <r>
      <t xml:space="preserve">Energy savings achieved up to 2020 (savings achieved from measures and notified under Article 7(4)c) and (d) shall not be part of this table) </t>
    </r>
    <r>
      <rPr>
        <b/>
        <sz val="11"/>
        <rFont val="Calibri"/>
        <family val="2"/>
        <scheme val="minor"/>
      </rPr>
      <t>Wallonia</t>
    </r>
  </si>
  <si>
    <t>0.00</t>
  </si>
  <si>
    <t>0.92</t>
  </si>
  <si>
    <t>57.81</t>
  </si>
  <si>
    <t>110.34</t>
  </si>
  <si>
    <t>132.77</t>
  </si>
  <si>
    <t>200.81</t>
  </si>
  <si>
    <t>191.68</t>
  </si>
  <si>
    <t>210.11</t>
  </si>
  <si>
    <t>212.83</t>
  </si>
  <si>
    <t>1.56</t>
  </si>
  <si>
    <t>1.75</t>
  </si>
  <si>
    <t>1.93</t>
  </si>
  <si>
    <t>2.16</t>
  </si>
  <si>
    <t>1.92</t>
  </si>
  <si>
    <t>1.83</t>
  </si>
  <si>
    <t>2.33</t>
  </si>
  <si>
    <t>14.89</t>
  </si>
  <si>
    <t>28.19</t>
  </si>
  <si>
    <t>28.78</t>
  </si>
  <si>
    <t>29.51</t>
  </si>
  <si>
    <t>30.27</t>
  </si>
  <si>
    <t>3.63</t>
  </si>
  <si>
    <t>5.90</t>
  </si>
  <si>
    <t>8.10</t>
  </si>
  <si>
    <t>10.44</t>
  </si>
  <si>
    <t>13.83</t>
  </si>
  <si>
    <t>15.43</t>
  </si>
  <si>
    <t>16.79</t>
  </si>
  <si>
    <t>1.66</t>
  </si>
  <si>
    <t>0.17</t>
  </si>
  <si>
    <t>0.34</t>
  </si>
  <si>
    <t>0.48</t>
  </si>
  <si>
    <t>0.63</t>
  </si>
  <si>
    <t>0.78</t>
  </si>
  <si>
    <t>1.01</t>
  </si>
  <si>
    <t>2.21</t>
  </si>
  <si>
    <t>4.50</t>
  </si>
  <si>
    <t>4.29</t>
  </si>
  <si>
    <t>5.72</t>
  </si>
  <si>
    <t>3.06</t>
  </si>
  <si>
    <t>3.97</t>
  </si>
  <si>
    <t>4.86</t>
  </si>
  <si>
    <t>6.45</t>
  </si>
  <si>
    <t>8.45</t>
  </si>
  <si>
    <t>9.75</t>
  </si>
  <si>
    <t>11.60</t>
  </si>
  <si>
    <t>29.86</t>
  </si>
  <si>
    <t>33.69</t>
  </si>
  <si>
    <t>39.36</t>
  </si>
  <si>
    <t>44.57</t>
  </si>
  <si>
    <t>52.41</t>
  </si>
  <si>
    <t>62.35</t>
  </si>
  <si>
    <t>65.35</t>
  </si>
  <si>
    <t>0.15</t>
  </si>
  <si>
    <t>4.58</t>
  </si>
  <si>
    <t>8.66</t>
  </si>
  <si>
    <t>9.49</t>
  </si>
  <si>
    <t>9.71</t>
  </si>
  <si>
    <t>9.78</t>
  </si>
  <si>
    <t>9.80</t>
  </si>
  <si>
    <t>-0.35</t>
  </si>
  <si>
    <t>0.70</t>
  </si>
  <si>
    <t>1.49</t>
  </si>
  <si>
    <t>1.46</t>
  </si>
  <si>
    <t>1.14</t>
  </si>
  <si>
    <t>0.98</t>
  </si>
  <si>
    <t>1.33</t>
  </si>
  <si>
    <t>0.71</t>
  </si>
  <si>
    <t>1.28</t>
  </si>
  <si>
    <t>5.34</t>
  </si>
  <si>
    <t>7.96</t>
  </si>
  <si>
    <t>0.05</t>
  </si>
  <si>
    <t>0.22</t>
  </si>
  <si>
    <t>0.53</t>
  </si>
  <si>
    <t>1.13</t>
  </si>
  <si>
    <t>1.24</t>
  </si>
  <si>
    <t>1.47</t>
  </si>
  <si>
    <t>1.59</t>
  </si>
  <si>
    <t>7.54</t>
  </si>
  <si>
    <t>8.48</t>
  </si>
  <si>
    <t>10.82</t>
  </si>
  <si>
    <t>12.74</t>
  </si>
  <si>
    <t>14.57</t>
  </si>
  <si>
    <t>15.21</t>
  </si>
  <si>
    <t>11.45</t>
  </si>
  <si>
    <t>14.66</t>
  </si>
  <si>
    <t>116.85</t>
  </si>
  <si>
    <t>184.72</t>
  </si>
  <si>
    <t>236.20</t>
  </si>
  <si>
    <t>330.92</t>
  </si>
  <si>
    <t>341.07</t>
  </si>
  <si>
    <t>CUMULATIVE SAVINGS (in ktoe) achieved from 2014 to year i (included)
(savings achieved over the period from 2014 to year i included, from actions done from 2014 up to year i included, taking into account savings lifetimes)</t>
  </si>
  <si>
    <t>Energy savings achieved up to 2020 (savings achieved from measures and notified under Article 7(2)c) and (d) shall not be part of this table) Brussels Capital Region</t>
  </si>
  <si>
    <t xml:space="preserve">CUMULATIVE savings [ktoe] expressed in final energy      </t>
  </si>
  <si>
    <t>2014-2015</t>
  </si>
  <si>
    <t>2014-2016</t>
  </si>
  <si>
    <t>2014-2017</t>
  </si>
  <si>
    <t>2014-2018</t>
  </si>
  <si>
    <t>2014-2019</t>
  </si>
  <si>
    <t>2014-2020</t>
  </si>
  <si>
    <r>
      <t xml:space="preserve">Energy savings achieved up to 2020 (savings achieved from measures and notified under Article 7(2)c) and (d) shall not be part of this table) </t>
    </r>
    <r>
      <rPr>
        <b/>
        <sz val="11"/>
        <rFont val="Calibri"/>
        <family val="2"/>
        <scheme val="minor"/>
      </rPr>
      <t>Flemish Region</t>
    </r>
  </si>
  <si>
    <r>
      <t>Energy savings achieved up to 2020 (savings achieved from measures and notified under Article 7(2)c) and (d) shall not be part of this table)</t>
    </r>
    <r>
      <rPr>
        <b/>
        <sz val="11"/>
        <rFont val="Calibri"/>
        <family val="2"/>
      </rPr>
      <t xml:space="preserve"> Wallonia</t>
    </r>
  </si>
  <si>
    <t>1.85</t>
  </si>
  <si>
    <t>2.77</t>
  </si>
  <si>
    <t>168.15</t>
  </si>
  <si>
    <t>300.91</t>
  </si>
  <si>
    <t>501.72</t>
  </si>
  <si>
    <t>693.41</t>
  </si>
  <si>
    <t>903.52</t>
  </si>
  <si>
    <t>1116.34</t>
  </si>
  <si>
    <t>3.31</t>
  </si>
  <si>
    <t>5.24</t>
  </si>
  <si>
    <t>7.40</t>
  </si>
  <si>
    <t>9.32</t>
  </si>
  <si>
    <t>11.15</t>
  </si>
  <si>
    <t>13.49</t>
  </si>
  <si>
    <t>43.08</t>
  </si>
  <si>
    <t>71.86</t>
  </si>
  <si>
    <t>101.38</t>
  </si>
  <si>
    <t>131.64</t>
  </si>
  <si>
    <t>9.53</t>
  </si>
  <si>
    <t>17.62</t>
  </si>
  <si>
    <t>28.07</t>
  </si>
  <si>
    <t>41.89</t>
  </si>
  <si>
    <t>57.32</t>
  </si>
  <si>
    <t>74.11</t>
  </si>
  <si>
    <t>3.32</t>
  </si>
  <si>
    <t>0.51</t>
  </si>
  <si>
    <t>0.99</t>
  </si>
  <si>
    <t>1.62</t>
  </si>
  <si>
    <t>2.39</t>
  </si>
  <si>
    <t>4.32</t>
  </si>
  <si>
    <t>4.42</t>
  </si>
  <si>
    <t>8.92</t>
  </si>
  <si>
    <t>13.21</t>
  </si>
  <si>
    <t>18.93</t>
  </si>
  <si>
    <t>7.04</t>
  </si>
  <si>
    <t>11.90</t>
  </si>
  <si>
    <t>18.35</t>
  </si>
  <si>
    <t>26.80</t>
  </si>
  <si>
    <t>36.55</t>
  </si>
  <si>
    <t>48.15</t>
  </si>
  <si>
    <t>63.55</t>
  </si>
  <si>
    <t>102.91</t>
  </si>
  <si>
    <t>147.49</t>
  </si>
  <si>
    <t>199.90</t>
  </si>
  <si>
    <t>262.25</t>
  </si>
  <si>
    <t>327.59</t>
  </si>
  <si>
    <t>0.50</t>
  </si>
  <si>
    <t>0.67</t>
  </si>
  <si>
    <t>0.84</t>
  </si>
  <si>
    <t>13.25</t>
  </si>
  <si>
    <t>22.74</t>
  </si>
  <si>
    <t>32.45</t>
  </si>
  <si>
    <t>42.22</t>
  </si>
  <si>
    <t>52.02</t>
  </si>
  <si>
    <t>61.82</t>
  </si>
  <si>
    <t>0.36</t>
  </si>
  <si>
    <t>4.45</t>
  </si>
  <si>
    <t>5.44</t>
  </si>
  <si>
    <t>6.77</t>
  </si>
  <si>
    <t>1.98</t>
  </si>
  <si>
    <t>7.32</t>
  </si>
  <si>
    <t>15.28</t>
  </si>
  <si>
    <t>0.26</t>
  </si>
  <si>
    <t>0.79</t>
  </si>
  <si>
    <t>3.17</t>
  </si>
  <si>
    <t>4.64</t>
  </si>
  <si>
    <t>6.23</t>
  </si>
  <si>
    <t>12.40</t>
  </si>
  <si>
    <t>20.87</t>
  </si>
  <si>
    <t>31.69</t>
  </si>
  <si>
    <t>44.44</t>
  </si>
  <si>
    <t>59.01</t>
  </si>
  <si>
    <t>74.22</t>
  </si>
  <si>
    <t>22.89</t>
  </si>
  <si>
    <t>34.34</t>
  </si>
  <si>
    <t>45.79</t>
  </si>
  <si>
    <t>57.24</t>
  </si>
  <si>
    <t>68.68</t>
  </si>
  <si>
    <t>83.35</t>
  </si>
  <si>
    <t>301.58</t>
  </si>
  <si>
    <t>537.78</t>
  </si>
  <si>
    <t>868.69</t>
  </si>
  <si>
    <t>1209.76</t>
  </si>
  <si>
    <t xml:space="preserve">Annex IX, Part 2 (d) </t>
  </si>
  <si>
    <t>Where applicable</t>
  </si>
  <si>
    <r>
      <t xml:space="preserve">Energy savings achieved from supply side measures accounted for under </t>
    </r>
    <r>
      <rPr>
        <b/>
        <sz val="11"/>
        <rFont val="Calibri"/>
        <family val="2"/>
      </rPr>
      <t xml:space="preserve">Art. 7 (4)(c) </t>
    </r>
  </si>
  <si>
    <r>
      <t xml:space="preserve">Total annual savings generated in a given year from </t>
    </r>
    <r>
      <rPr>
        <u/>
        <sz val="11"/>
        <rFont val="Calibri"/>
        <family val="2"/>
      </rPr>
      <t xml:space="preserve">supply side measures </t>
    </r>
    <r>
      <rPr>
        <sz val="11"/>
        <rFont val="Calibri"/>
        <family val="2"/>
      </rPr>
      <t>that continue delivering savings in a given year expressed in final energy [ktoe]</t>
    </r>
  </si>
  <si>
    <t>Year of implementation 2014-2020</t>
  </si>
  <si>
    <t>Policy measure</t>
  </si>
  <si>
    <t>Measure 1</t>
  </si>
  <si>
    <t>Measure 2</t>
  </si>
  <si>
    <t>Measure 3</t>
  </si>
  <si>
    <t xml:space="preserve">Total savings </t>
  </si>
  <si>
    <r>
      <t xml:space="preserve">Energy savings achieved from early actions accounted for under </t>
    </r>
    <r>
      <rPr>
        <b/>
        <sz val="11"/>
        <rFont val="Calibri"/>
        <family val="2"/>
      </rPr>
      <t xml:space="preserve">Art. 7 (4)(d) </t>
    </r>
  </si>
  <si>
    <r>
      <t xml:space="preserve">Total amount of savings in a given year from </t>
    </r>
    <r>
      <rPr>
        <u/>
        <sz val="11"/>
        <rFont val="Calibri"/>
        <family val="2"/>
      </rPr>
      <t xml:space="preserve">early actions </t>
    </r>
    <r>
      <rPr>
        <sz val="11"/>
        <rFont val="Calibri"/>
        <family val="2"/>
      </rPr>
      <t>that took place between 31/12/2008 and 31/12/2013 expressed in final energy [ktoe]</t>
    </r>
  </si>
  <si>
    <t>Brussels Capital Region</t>
  </si>
  <si>
    <t>cumulative amount for 2014-2020 period</t>
  </si>
  <si>
    <t>PRIMES EARLY ACTIONS</t>
  </si>
  <si>
    <t>BATEX EARLY Actions</t>
  </si>
  <si>
    <t>Total savings -Brussels Capital Region</t>
  </si>
  <si>
    <t>Wallonia</t>
  </si>
  <si>
    <t>197.23</t>
  </si>
  <si>
    <t>5.91</t>
  </si>
  <si>
    <t>109.19</t>
  </si>
  <si>
    <t>Measure 4</t>
  </si>
  <si>
    <t>1.09</t>
  </si>
  <si>
    <t>Measure 5</t>
  </si>
  <si>
    <t>16.94</t>
  </si>
  <si>
    <t>Measure 6</t>
  </si>
  <si>
    <t>0.29</t>
  </si>
  <si>
    <t>Measure 7</t>
  </si>
  <si>
    <t>10.19</t>
  </si>
  <si>
    <t>Measure 8</t>
  </si>
  <si>
    <t>3.18</t>
  </si>
  <si>
    <t>Cumulative amount 2014-20</t>
  </si>
  <si>
    <t xml:space="preserve">capped to 25% of global obligation </t>
  </si>
  <si>
    <t>Total savings -Wallonia</t>
  </si>
  <si>
    <t>344.02</t>
  </si>
  <si>
    <t>2408.14</t>
  </si>
  <si>
    <t>736.03</t>
  </si>
  <si>
    <t>Please report the sales of energy used by volume by industrial activities listed in Annex I to Directive 2003/87/EC excluded from the calculation of cumulative end-use energy savings to be achieved under Article 7 (1) (a) of Directive 2012/47/EU</t>
  </si>
  <si>
    <t>Energy sales excluded</t>
  </si>
  <si>
    <t>ktoe</t>
  </si>
  <si>
    <t>Flemish Region</t>
  </si>
  <si>
    <t>Annex IX, Part 2 (e)</t>
  </si>
  <si>
    <r>
      <t xml:space="preserve">In sectors where energy consumption </t>
    </r>
    <r>
      <rPr>
        <u/>
        <sz val="12"/>
        <rFont val="Calibri"/>
        <family val="2"/>
      </rPr>
      <t>remains stable or is growing</t>
    </r>
    <r>
      <rPr>
        <sz val="12"/>
        <rFont val="Calibri"/>
        <family val="2"/>
      </rPr>
      <t xml:space="preserve">, Member States shall </t>
    </r>
    <r>
      <rPr>
        <u/>
        <sz val="12"/>
        <rFont val="Calibri"/>
        <family val="2"/>
      </rPr>
      <t>analyse</t>
    </r>
    <r>
      <rPr>
        <sz val="12"/>
        <rFont val="Calibri"/>
        <family val="2"/>
      </rPr>
      <t xml:space="preserve"> the reasons for it and attach their appraisal to the estimates.</t>
    </r>
  </si>
  <si>
    <t>Main reason 1</t>
  </si>
  <si>
    <t>Main reason 2</t>
  </si>
  <si>
    <t>Main reason 3</t>
  </si>
  <si>
    <t>Please, explain ‘other’ reasons and provide any additional comments, supporting data or links to documents</t>
  </si>
  <si>
    <t>Industry</t>
  </si>
  <si>
    <t>Please select</t>
  </si>
  <si>
    <t>2019 : decrease
2020 : decrease</t>
  </si>
  <si>
    <t>Transport</t>
  </si>
  <si>
    <t>Households</t>
  </si>
  <si>
    <t>The public health measures regarding working from home might have had an impact on energy consumption of households.</t>
  </si>
  <si>
    <r>
      <t>2019 : decrease</t>
    </r>
    <r>
      <rPr>
        <i/>
        <sz val="11"/>
        <color rgb="FFFF0000"/>
        <rFont val="Calibri"/>
        <family val="2"/>
      </rPr>
      <t xml:space="preserve">
2020 : stable</t>
    </r>
    <r>
      <rPr>
        <i/>
        <sz val="11"/>
        <rFont val="Calibri"/>
        <family val="2"/>
      </rPr>
      <t xml:space="preserve"> </t>
    </r>
  </si>
  <si>
    <t>Services</t>
  </si>
  <si>
    <t>Agriculture</t>
  </si>
  <si>
    <r>
      <t xml:space="preserve">2019 : increase
</t>
    </r>
    <r>
      <rPr>
        <i/>
        <sz val="11"/>
        <rFont val="Calibri"/>
        <family val="2"/>
      </rPr>
      <t>2020 : decrease</t>
    </r>
  </si>
  <si>
    <t>Annex IX, Part 2 (f)</t>
  </si>
  <si>
    <r>
      <t xml:space="preserve">Total building floor area of the buildings with a total useful floor area over 250 m2 owned and occupied by the Member States’ central government that, </t>
    </r>
    <r>
      <rPr>
        <u/>
        <sz val="12"/>
        <rFont val="Calibri"/>
        <family val="2"/>
      </rPr>
      <t>on 1 January of 2020 and of 2021</t>
    </r>
    <r>
      <rPr>
        <sz val="12"/>
        <rFont val="Calibri"/>
        <family val="2"/>
      </rPr>
      <t xml:space="preserve">, did </t>
    </r>
    <r>
      <rPr>
        <u/>
        <sz val="12"/>
        <rFont val="Calibri"/>
        <family val="2"/>
      </rPr>
      <t>not</t>
    </r>
    <r>
      <rPr>
        <sz val="12"/>
        <rFont val="Calibri"/>
        <family val="2"/>
      </rPr>
      <t xml:space="preserve"> meet the energy performance requirements referred to in Article 5(1) of Directive 2012/27/EU:</t>
    </r>
  </si>
  <si>
    <t xml:space="preserve"> on 1 January 2020</t>
  </si>
  <si>
    <t xml:space="preserve"> on 1 January 2021</t>
  </si>
  <si>
    <t>Total building floor area [m2] of the buildings with a total useful floor area over 250 m2 owned and occupied by the Member States’ central government</t>
  </si>
  <si>
    <t>Federation Wallonie-Bruxelles</t>
  </si>
  <si>
    <t>Deutsche Gemeinschaft</t>
  </si>
  <si>
    <t> 1.090.761</t>
  </si>
  <si>
    <t>Federale Overheid</t>
  </si>
  <si>
    <r>
      <t xml:space="preserve">Total building floor area [m2] of the buildings which did </t>
    </r>
    <r>
      <rPr>
        <u/>
        <sz val="11"/>
        <rFont val="Calibri"/>
        <family val="2"/>
      </rPr>
      <t xml:space="preserve">not meet </t>
    </r>
    <r>
      <rPr>
        <sz val="11"/>
        <rFont val="Calibri"/>
        <family val="2"/>
      </rPr>
      <t xml:space="preserve">the energy performance requirements referred to in Article 5(1) </t>
    </r>
  </si>
  <si>
    <t>French commision community</t>
  </si>
  <si>
    <t xml:space="preserve">Commune commission community </t>
  </si>
  <si>
    <t>NA</t>
  </si>
  <si>
    <t>Brussels-Capital Region</t>
  </si>
  <si>
    <t>Deutsche Gemeinshaft</t>
  </si>
  <si>
    <t xml:space="preserve">Total </t>
  </si>
  <si>
    <t xml:space="preserve">Belgium </t>
  </si>
  <si>
    <t>Annex IX, Part 2 (g)</t>
  </si>
  <si>
    <r>
      <t xml:space="preserve">Total building floor area of heated and/or cooled buildings owned and occupied by the Member States’ central government that was </t>
    </r>
    <r>
      <rPr>
        <u/>
        <sz val="12"/>
        <rFont val="Calibri"/>
        <family val="2"/>
      </rPr>
      <t xml:space="preserve">renovated in 2019 and 2020 </t>
    </r>
    <r>
      <rPr>
        <sz val="12"/>
        <rFont val="Calibri"/>
        <family val="2"/>
      </rPr>
      <t>referred to in Article 5(1), or the amount of energy savings in eligible buildings owned and occupied by their central government as referred to in Article 5(6):</t>
    </r>
  </si>
  <si>
    <t>Default approach  Article 5(1)</t>
  </si>
  <si>
    <t>Total building floor area [m2] of buildings renovated as referred to in Article 5(1)</t>
  </si>
  <si>
    <r>
      <t xml:space="preserve">Amount of energy savings [ktoe] </t>
    </r>
    <r>
      <rPr>
        <b/>
        <sz val="11"/>
        <rFont val="Calibri"/>
        <family val="2"/>
      </rPr>
      <t xml:space="preserve">achieved in the given year </t>
    </r>
    <r>
      <rPr>
        <sz val="11"/>
        <rFont val="Calibri"/>
        <family val="2"/>
      </rPr>
      <t>in eligible buildings owned and occupied by their central government due to renovation of buidlings as set out in Article 5(1), expressed in primary or final energy</t>
    </r>
  </si>
  <si>
    <t>period 2014-2019</t>
  </si>
  <si>
    <t>period 2014-2020</t>
  </si>
  <si>
    <r>
      <t xml:space="preserve">Sum of new energy savings [ktoe] achieved in eligible buildings owned and occupied by their central government due to renovation of buidlings as set out in Article 5(1), expressed in primary or final energy </t>
    </r>
    <r>
      <rPr>
        <b/>
        <sz val="11"/>
        <rFont val="Calibri"/>
        <family val="2"/>
      </rPr>
      <t>over the respective time period</t>
    </r>
  </si>
  <si>
    <t>Please sum new savings achieved in each year (2014, 2015, 2016, 2017, 2018 and 2019) i.e. corresponding to 3% renovation rate.</t>
  </si>
  <si>
    <t>Please sum new savings achieved in each year (2014, 2015, 2016, 2017, 2018, 2019 and 2020) i.e. corresponding to 3% renovation rate.</t>
  </si>
  <si>
    <t>Alternative approach
Article 5(6)</t>
  </si>
  <si>
    <t>Amount of energy savings [ktoe] achieved in a given year in eligible buildings owned and occupied by their central government as referred to in Article 5(6)</t>
  </si>
  <si>
    <t>NRClick</t>
  </si>
  <si>
    <t>no gain in buildings eligible to art 5 </t>
  </si>
  <si>
    <t>Plan Local d’Action pour la Gestion Energétique (PLAGE)</t>
  </si>
  <si>
    <t>no gain since the measure's execution was delayed</t>
  </si>
  <si>
    <r>
      <t xml:space="preserve">Amount of energy savings [ktoe] achieved </t>
    </r>
    <r>
      <rPr>
        <b/>
        <sz val="11"/>
        <rFont val="Calibri"/>
        <family val="2"/>
      </rPr>
      <t>in the given year</t>
    </r>
    <r>
      <rPr>
        <sz val="11"/>
        <rFont val="Calibri"/>
        <family val="2"/>
      </rPr>
      <t xml:space="preserve"> in eligible buildings owned and occupied by their central government as referred to in Article 5(6), in primary or final energy</t>
    </r>
  </si>
  <si>
    <t>per year</t>
  </si>
  <si>
    <t>Period 2014-2019</t>
  </si>
  <si>
    <t>Period 2014-2020</t>
  </si>
  <si>
    <r>
      <t xml:space="preserve">Cumulative energy savings [ktoe] achieved in eligible buildings owned and occupied by their central government through the implemenation of Article 5(6) in primary or final energy </t>
    </r>
    <r>
      <rPr>
        <b/>
        <sz val="11"/>
        <rFont val="Calibri"/>
        <family val="2"/>
      </rPr>
      <t>over the time period</t>
    </r>
  </si>
  <si>
    <t>Dakisolatie</t>
  </si>
  <si>
    <t>Renovatie buitengevel</t>
  </si>
  <si>
    <t>Isoleren leidingen/pompen/kranen/hydraulica</t>
  </si>
  <si>
    <t>Regeltechnische ingrepen verwarming, koeling, ventilatie</t>
  </si>
  <si>
    <t>Relighting/Relamping</t>
  </si>
  <si>
    <t>Vervanging beglazing</t>
  </si>
  <si>
    <t>Stookplaatsrenovatie</t>
  </si>
  <si>
    <t>Nieuwbouw en sloop</t>
  </si>
  <si>
    <t xml:space="preserve">Sensibilisering </t>
  </si>
  <si>
    <t>Overige (elektrische boiler, …)</t>
  </si>
  <si>
    <r>
      <t xml:space="preserve">Amount of energy savings [ktoe] achieved in the given year in eligible buildings owned and occupied by their central government as referred to in Article 5(6), in primary </t>
    </r>
    <r>
      <rPr>
        <strike/>
        <sz val="11"/>
        <rFont val="Calibri"/>
        <family val="2"/>
        <scheme val="minor"/>
      </rPr>
      <t>or final energy</t>
    </r>
  </si>
  <si>
    <t>Cumulative energy savings [ktoe] achieved in eligible buildings owned and occupied by their central government through the implemenation of Article 5(6) in primary or final energy over the time period</t>
  </si>
  <si>
    <t> FEDERAL STATE</t>
  </si>
  <si>
    <t>Federal State : 7 GWh in 2019 /  17,2 GWh in 2020</t>
  </si>
  <si>
    <t>Federal State : 38,5 GWh period 2014-2019 /  55,7 GWh period 2014-2020</t>
  </si>
  <si>
    <r>
      <t>Amount of</t>
    </r>
    <r>
      <rPr>
        <b/>
        <sz val="11"/>
        <rFont val="Calibri"/>
        <family val="2"/>
      </rPr>
      <t xml:space="preserve"> primary </t>
    </r>
    <r>
      <rPr>
        <sz val="11"/>
        <rFont val="Calibri"/>
        <family val="2"/>
      </rPr>
      <t>energy savings [ktoe] achieved in a given year in eligible buildings owned and occupied by their central government as referred to in Article 5(6)</t>
    </r>
  </si>
  <si>
    <t>Wallonia, Federation Wallonie-Bruxelles &amp; Deutsche Gemeinschaft</t>
  </si>
  <si>
    <t>Central Gov for Wallonia</t>
  </si>
  <si>
    <t>Central Gov for Wallonie-Bruxelles</t>
  </si>
  <si>
    <t>-0,32</t>
  </si>
  <si>
    <t>Central Gov for Deutsche Gemeinschaft</t>
  </si>
  <si>
    <r>
      <t xml:space="preserve">Amount of energy savings [ktoe] achieved </t>
    </r>
    <r>
      <rPr>
        <b/>
        <sz val="11"/>
        <rFont val="Calibri"/>
        <family val="2"/>
      </rPr>
      <t>in the given year</t>
    </r>
    <r>
      <rPr>
        <sz val="11"/>
        <rFont val="Calibri"/>
        <family val="2"/>
      </rPr>
      <t xml:space="preserve"> in eligible buildings owned and occupied by their central government as referred to in Article 5(6), </t>
    </r>
    <r>
      <rPr>
        <b/>
        <sz val="11"/>
        <rFont val="Calibri"/>
        <family val="2"/>
      </rPr>
      <t xml:space="preserve">in primary </t>
    </r>
    <r>
      <rPr>
        <strike/>
        <sz val="11"/>
        <rFont val="Calibri"/>
        <family val="2"/>
      </rPr>
      <t xml:space="preserve">or final </t>
    </r>
    <r>
      <rPr>
        <sz val="11"/>
        <rFont val="Calibri"/>
        <family val="2"/>
      </rPr>
      <t>energy</t>
    </r>
  </si>
  <si>
    <t xml:space="preserve"> Period 2014-2019 </t>
  </si>
  <si>
    <t xml:space="preserve"> Period 2014-2020 </t>
  </si>
  <si>
    <r>
      <t>Central Gov for Wallonia
Global</t>
    </r>
    <r>
      <rPr>
        <sz val="11"/>
        <rFont val="Calibri"/>
        <family val="2"/>
      </rPr>
      <t xml:space="preserve"> </t>
    </r>
    <r>
      <rPr>
        <strike/>
        <sz val="11"/>
        <rFont val="Calibri"/>
        <family val="2"/>
      </rPr>
      <t>Cumulative</t>
    </r>
    <r>
      <rPr>
        <sz val="11"/>
        <rFont val="Calibri"/>
        <family val="2"/>
      </rPr>
      <t xml:space="preserve"> energy savings [ktoe] achieved in eligible buildings owned and occupied by their central government through the implemenation of Article 5(6) </t>
    </r>
    <r>
      <rPr>
        <b/>
        <sz val="11"/>
        <rFont val="Calibri"/>
        <family val="2"/>
      </rPr>
      <t>in primary</t>
    </r>
    <r>
      <rPr>
        <sz val="11"/>
        <rFont val="Calibri"/>
        <family val="2"/>
      </rPr>
      <t xml:space="preserve"> </t>
    </r>
    <r>
      <rPr>
        <strike/>
        <sz val="11"/>
        <rFont val="Calibri"/>
        <family val="2"/>
      </rPr>
      <t>or final</t>
    </r>
    <r>
      <rPr>
        <sz val="11"/>
        <rFont val="Calibri"/>
        <family val="2"/>
      </rPr>
      <t xml:space="preserve"> energy </t>
    </r>
    <r>
      <rPr>
        <b/>
        <sz val="11"/>
        <rFont val="Calibri"/>
        <family val="2"/>
      </rPr>
      <t>over the time period</t>
    </r>
  </si>
  <si>
    <r>
      <t xml:space="preserve">Please </t>
    </r>
    <r>
      <rPr>
        <b/>
        <sz val="11"/>
        <rFont val="Calibri"/>
        <family val="2"/>
      </rPr>
      <t xml:space="preserve">sum new savings achieved in each year </t>
    </r>
    <r>
      <rPr>
        <sz val="11"/>
        <rFont val="Calibri"/>
        <family val="2"/>
      </rPr>
      <t>(2014, 2015, 2016, 2017, 2018 and 2019) i.e. corresponding to 3% renovation rate.</t>
    </r>
  </si>
  <si>
    <r>
      <t>Central Gov for Wallonie-Bruxelles
Global</t>
    </r>
    <r>
      <rPr>
        <sz val="11"/>
        <rFont val="Calibri"/>
        <family val="2"/>
      </rPr>
      <t xml:space="preserve"> </t>
    </r>
    <r>
      <rPr>
        <strike/>
        <sz val="11"/>
        <rFont val="Calibri"/>
        <family val="2"/>
      </rPr>
      <t>Cumulative</t>
    </r>
    <r>
      <rPr>
        <sz val="11"/>
        <rFont val="Calibri"/>
        <family val="2"/>
      </rPr>
      <t xml:space="preserve"> energy savings [ktoe] achieved in eligible buildings owned and occupied by their central government through the implemenation of Article 5(6) in primary or final energy </t>
    </r>
    <r>
      <rPr>
        <b/>
        <sz val="11"/>
        <rFont val="Calibri"/>
        <family val="2"/>
      </rPr>
      <t>over the time period</t>
    </r>
  </si>
  <si>
    <r>
      <t>Central Gov for Deutsche Gemeinschaft
Global</t>
    </r>
    <r>
      <rPr>
        <strike/>
        <sz val="11"/>
        <rFont val="Calibri"/>
        <family val="2"/>
      </rPr>
      <t xml:space="preserve"> Cumulative</t>
    </r>
    <r>
      <rPr>
        <sz val="11"/>
        <rFont val="Calibri"/>
        <family val="2"/>
      </rPr>
      <t xml:space="preserve"> energy savings [ktoe] achieved in eligible buildings owned and occupied by their central government through the implemenation of Article 5(6) </t>
    </r>
    <r>
      <rPr>
        <b/>
        <sz val="11"/>
        <rFont val="Calibri"/>
        <family val="2"/>
      </rPr>
      <t>in primary</t>
    </r>
    <r>
      <rPr>
        <sz val="11"/>
        <rFont val="Calibri"/>
        <family val="2"/>
      </rPr>
      <t xml:space="preserve"> </t>
    </r>
    <r>
      <rPr>
        <strike/>
        <sz val="11"/>
        <rFont val="Calibri"/>
        <family val="2"/>
      </rPr>
      <t>or final</t>
    </r>
    <r>
      <rPr>
        <sz val="11"/>
        <rFont val="Calibri"/>
        <family val="2"/>
      </rPr>
      <t xml:space="preserve"> energy </t>
    </r>
    <r>
      <rPr>
        <b/>
        <sz val="11"/>
        <rFont val="Calibri"/>
        <family val="2"/>
      </rPr>
      <t>over the time period</t>
    </r>
  </si>
  <si>
    <t>Total Cumulative energy savings [ktoe] achieved in eligible buildings owned and occupied by their central government through the implemenation of Article 5(6) in primary or final energy over the time period</t>
  </si>
  <si>
    <r>
      <t xml:space="preserve">Total Amount of energy savings [ktoe] achieved in the given year in eligible buildings owned and occupied by their central government as referred to in Article 5(6), in primary </t>
    </r>
    <r>
      <rPr>
        <b/>
        <strike/>
        <sz val="11"/>
        <rFont val="Calibri"/>
        <family val="2"/>
      </rPr>
      <t>or final</t>
    </r>
    <r>
      <rPr>
        <b/>
        <sz val="11"/>
        <rFont val="Calibri"/>
        <family val="2"/>
      </rPr>
      <t xml:space="preserve"> energy in Belgium</t>
    </r>
  </si>
  <si>
    <r>
      <rPr>
        <b/>
        <sz val="11"/>
        <rFont val="Calibri"/>
        <family val="2"/>
      </rPr>
      <t>Total for BELGIUM</t>
    </r>
    <r>
      <rPr>
        <sz val="11"/>
        <rFont val="Calibri"/>
        <family val="2"/>
      </rPr>
      <t xml:space="preserve">
Cumulative energy savings [ktoe] achieved in eligible buildings owned and occupied by their central government through the implemenation of Article 5(6) in primary or final energy over the time period</t>
    </r>
  </si>
  <si>
    <t>Annex IX, Part 2 (h)</t>
  </si>
  <si>
    <t>Number of energy audits carried out</t>
  </si>
  <si>
    <t>Wallonia - Number of annual  subsidized voluntary energy audits carried out</t>
  </si>
  <si>
    <t> 76</t>
  </si>
  <si>
    <t> 100</t>
  </si>
  <si>
    <t>Belgium</t>
  </si>
  <si>
    <t>The total estimated number of large companies in their territory to which Article 8(4) of Directive 2012/27/EU is applicable</t>
  </si>
  <si>
    <t>?</t>
  </si>
  <si>
    <t>Wallonia - Not possible to get a closed list of obligated companies due to the non-SME criterion</t>
  </si>
  <si>
    <t xml:space="preserve">The number of energy audits carried out in those enterprises </t>
  </si>
  <si>
    <t>Wallonia - mandatory energy audits are due every 4 year. For the 2020 due date, 512 mandatory audits received</t>
  </si>
  <si>
    <t>Annex IX, Part 2 (i)</t>
  </si>
  <si>
    <t>Applied national primary energy factor for electricity</t>
  </si>
  <si>
    <t>Justification if this is different from from the default coefficient of 2.1 referred to in footnote (3) of Annex IV to Directive 2012/47/EU</t>
  </si>
  <si>
    <t>By taking into account Belgium’s energy mix, as notified in its NECP, the transparent methodology on which this 2.5 value is based (see footnote 3 of annex IV of the EED) is method 4 as identified in the ‘Final report Evaluation of primary energy factor calculation options for electricity’ (Esser et al., 2016, https://ec.europa.eu/energy/sites/ener/files/documents/final_report_pef_eed.pdf ).</t>
  </si>
  <si>
    <t>Annex IX, Part 2 (j)</t>
  </si>
  <si>
    <t>Number and floor area of new and renovated nearly zero-energy buildings, as provided in Article 9 of the Directive 2010/31/EU, where necessary based on statistical sampling</t>
  </si>
  <si>
    <r>
      <t xml:space="preserve">Number </t>
    </r>
    <r>
      <rPr>
        <sz val="12"/>
        <color rgb="FFFF0000"/>
        <rFont val="Calibri"/>
        <family val="2"/>
      </rPr>
      <t>by PEB unit</t>
    </r>
  </si>
  <si>
    <t>Floor area (m2)</t>
  </si>
  <si>
    <t>New NZEBs</t>
  </si>
  <si>
    <t>Total</t>
  </si>
  <si>
    <t>Renovated NZEBs</t>
  </si>
  <si>
    <t> 599</t>
  </si>
  <si>
    <t xml:space="preserve"> 1206 </t>
  </si>
  <si>
    <t>Annex IX, Part 2 (k)</t>
  </si>
  <si>
    <t>The internet link to the website where the list or the interface of energy services providers referred to in point (c) of Article 18(1) of Directive 2012/27/EU can be accessible</t>
  </si>
  <si>
    <t>Link</t>
  </si>
  <si>
    <t>https://www.belesco.be/</t>
  </si>
  <si>
    <t>Please report on major legislative and non-legislative policies, measures and financing measures and programmes implemented in 2019 and 2020 which contribute towards the overall national energy efficiency and renewable energy targets for 2020 (art 27 b &amp; Annex IX, part 2, point a)
Using the below table</t>
  </si>
  <si>
    <r>
      <t xml:space="preserve">Please report the </t>
    </r>
    <r>
      <rPr>
        <b/>
        <sz val="11"/>
        <color theme="1"/>
        <rFont val="Calibri"/>
        <family val="2"/>
        <scheme val="minor"/>
      </rPr>
      <t>annual savings</t>
    </r>
    <r>
      <rPr>
        <sz val="11"/>
        <color theme="1"/>
        <rFont val="Calibri"/>
        <family val="2"/>
        <scheme val="minor"/>
      </rPr>
      <t xml:space="preserve"> achieved in year i from actions </t>
    </r>
    <r>
      <rPr>
        <b/>
        <sz val="11"/>
        <color theme="1"/>
        <rFont val="Calibri"/>
        <family val="2"/>
        <scheme val="minor"/>
      </rPr>
      <t>newly done</t>
    </r>
    <r>
      <rPr>
        <sz val="11"/>
        <color theme="1"/>
        <rFont val="Calibri"/>
        <family val="2"/>
        <scheme val="minor"/>
      </rPr>
      <t xml:space="preserve"> in year i, for the relevant years</t>
    </r>
  </si>
  <si>
    <r>
      <t xml:space="preserve">Please report the </t>
    </r>
    <r>
      <rPr>
        <b/>
        <sz val="11"/>
        <color theme="1"/>
        <rFont val="Calibri"/>
        <family val="2"/>
        <scheme val="minor"/>
      </rPr>
      <t>annual savings</t>
    </r>
    <r>
      <rPr>
        <sz val="11"/>
        <color theme="1"/>
        <rFont val="Calibri"/>
        <family val="2"/>
        <scheme val="minor"/>
      </rPr>
      <t xml:space="preserve"> achieved in year i from actions </t>
    </r>
    <r>
      <rPr>
        <b/>
        <sz val="11"/>
        <color theme="1"/>
        <rFont val="Calibri"/>
        <family val="2"/>
        <scheme val="minor"/>
      </rPr>
      <t>done from 2014 up to year i included</t>
    </r>
    <r>
      <rPr>
        <sz val="11"/>
        <color theme="1"/>
        <rFont val="Calibri"/>
        <family val="2"/>
        <scheme val="minor"/>
      </rPr>
      <t>, taking into account savings lifetimes</t>
    </r>
  </si>
  <si>
    <r>
      <t xml:space="preserve">Please report the </t>
    </r>
    <r>
      <rPr>
        <b/>
        <sz val="11"/>
        <color theme="1"/>
        <rFont val="Calibri"/>
        <family val="2"/>
        <scheme val="minor"/>
      </rPr>
      <t>cumulative savings</t>
    </r>
    <r>
      <rPr>
        <sz val="11"/>
        <color theme="1"/>
        <rFont val="Calibri"/>
        <family val="2"/>
        <scheme val="minor"/>
      </rPr>
      <t xml:space="preserve"> achieved in year i </t>
    </r>
    <r>
      <rPr>
        <b/>
        <sz val="11"/>
        <color theme="1"/>
        <rFont val="Calibri"/>
        <family val="2"/>
        <scheme val="minor"/>
      </rPr>
      <t>from actions done from 2014 up to year i included</t>
    </r>
    <r>
      <rPr>
        <sz val="11"/>
        <color theme="1"/>
        <rFont val="Calibri"/>
        <family val="2"/>
        <scheme val="minor"/>
      </rPr>
      <t>, taking into account savings lifetimes, for the relevant time periods</t>
    </r>
  </si>
  <si>
    <t>PaM number</t>
  </si>
  <si>
    <t>Name of policy or measure</t>
  </si>
  <si>
    <t>Corresponding reporting element(s): Art 27(b)</t>
  </si>
  <si>
    <t>Corresponding reporting element(s): Annex IX, part 2(a)</t>
  </si>
  <si>
    <t>Corresponding reporting element(s): Annex IX, part 2(b)</t>
  </si>
  <si>
    <t>Corresponding reporting element(s): Annex IX, part 2(c)</t>
  </si>
  <si>
    <t>Corresponding reporting element(s): Annex IX, part 2(d) - Article 7(4)c</t>
  </si>
  <si>
    <t>Corresponding reporting element(s): Annex IX, part 2(d) - Article 7(4)d</t>
  </si>
  <si>
    <t>Corresponding reporting element(s): Annex IX, part 2(g) - Article 5(6)</t>
  </si>
  <si>
    <t>Corresponding reporting element(s): Annex IX, part 2(g) - Article 5(1)</t>
  </si>
  <si>
    <t>Type of update</t>
  </si>
  <si>
    <t>Please specify other</t>
  </si>
  <si>
    <t>Relevant Energy Union dimension(s) affected #1</t>
  </si>
  <si>
    <t>#2</t>
  </si>
  <si>
    <t>#3</t>
  </si>
  <si>
    <t>Geographical coverage #1</t>
  </si>
  <si>
    <t>Short description</t>
  </si>
  <si>
    <t>Type of policy instrument #1</t>
  </si>
  <si>
    <t>Category of measure #1</t>
  </si>
  <si>
    <t>Status of implementation</t>
  </si>
  <si>
    <t>Implementation period - start year</t>
  </si>
  <si>
    <t>Implementation period - end year</t>
  </si>
  <si>
    <t>Entities responsible for implementing the policy - type #1</t>
  </si>
  <si>
    <t>Entities responsible for implementing the policy - names</t>
  </si>
  <si>
    <t>Reference to corresponding national legislation</t>
  </si>
  <si>
    <t>Reference to assessments and underpinning technical reports</t>
  </si>
  <si>
    <t>General Comments</t>
  </si>
  <si>
    <t>Objective #1</t>
  </si>
  <si>
    <t>Supported technologies #1</t>
  </si>
  <si>
    <t>Estimated GHG emissions reduction (kt CO2-equivalent per year) -  in 2019</t>
  </si>
  <si>
    <t>Estimated GHG emissions reduction (kt CO2-equivalent per year) -  in 2020</t>
  </si>
  <si>
    <t>Targeted sector #1</t>
  </si>
  <si>
    <t>Please specify in which unit you are reporting energy savings</t>
  </si>
  <si>
    <t>Please specify if you are reporting primary or final energy savings</t>
  </si>
  <si>
    <t>Comments on revisions in data for previous years</t>
  </si>
  <si>
    <t>RES - FED1</t>
  </si>
  <si>
    <t>Completement &amp; further developemnt Off-shore wind</t>
  </si>
  <si>
    <t>Yes</t>
  </si>
  <si>
    <t>Amendments, implementation or design changes and extension of an on-going measure</t>
  </si>
  <si>
    <t>energy security</t>
  </si>
  <si>
    <t>decarbonisation</t>
  </si>
  <si>
    <t>national</t>
  </si>
  <si>
    <t>Completion of the first off shore wind zone + Decsion on development of 2nd off shore wind zone  (and adoption of the Marine Spatial Plan 2020-2026 that includes the 2nd off-shore wind zone)</t>
  </si>
  <si>
    <t>regulatory</t>
  </si>
  <si>
    <t>planning</t>
  </si>
  <si>
    <t>information</t>
  </si>
  <si>
    <t xml:space="preserve">Other </t>
  </si>
  <si>
    <t>Implemented</t>
  </si>
  <si>
    <t>national public body</t>
  </si>
  <si>
    <t>companies/ businesses/industrial associations</t>
  </si>
  <si>
    <t>Federal Governement</t>
  </si>
  <si>
    <t>The different studies regarding the installed and planned offshore wind deployment are available on the website of the SPF Economie https://economie.fgov.be/fr/themes/energie/sources-denergie/energies-renouvelables/developpement-de-lexploitation</t>
  </si>
  <si>
    <t>End of 2020 the last part of the 1st offshore wind was finished and fully operational, this implies that the installed capacity was 2,2 GW. 
The second offshore zone that was planned in the Maritime plan 2020-2026 was initially estimated at +-2GW, the Federal Government decided in October 2021 to increase the capacity to 3,5GW. 
Following the crisis in UA the federal government decided in march 2022 to study how the offshore renewable energy production can further be increased to an installed capacity of 8GW</t>
  </si>
  <si>
    <t>increasing the renewables share in the power sector</t>
  </si>
  <si>
    <t>Wind</t>
  </si>
  <si>
    <t>RES - FED2</t>
  </si>
  <si>
    <t>Mandatory blending of sustainable biofuels</t>
  </si>
  <si>
    <t>The existing mandatory blendingratio of sustainable biofuels for road transport was increased during in the first quarter of 2020 increased to 8,5% and from april 2020 to 9,9%.</t>
  </si>
  <si>
    <t>Fuel Suppliers</t>
  </si>
  <si>
    <t>Arrêté royal 19 mars 2020 - modifiant les articles 3 et 4 de l'arrêté royal du 4 mai 2018 fixant les volumes nominaux minimaux des biocarburants durables qui doivent être incorporés dans les volumes de carburants mis annuellement à la consommation</t>
  </si>
  <si>
    <t>increasing the renewables share in the transport sector</t>
  </si>
  <si>
    <t>Biomass</t>
  </si>
  <si>
    <t>RES - BRC 1</t>
  </si>
  <si>
    <t>Map of geothermal potential</t>
  </si>
  <si>
    <t>Adoption of a new measure, conclusion of agreement, publication of legislation, commencement/enforcement of a measure/programme</t>
  </si>
  <si>
    <t>energy efficiency</t>
  </si>
  <si>
    <t xml:space="preserve">regional </t>
  </si>
  <si>
    <t>A map of the brussels region was created and made available to the public that helps identify the geothermal potential of the underground and allows for pre-study</t>
  </si>
  <si>
    <t>Efficiency in heating and cooling (cogeneration, district heating and cooling) Art. 14 EED</t>
  </si>
  <si>
    <t>Simplification of administrative procedures</t>
  </si>
  <si>
    <t>regional entities</t>
  </si>
  <si>
    <t>Bruxelles Environnement</t>
  </si>
  <si>
    <t>None</t>
  </si>
  <si>
    <t>increasing the renewables share in the heating and cooling sector</t>
  </si>
  <si>
    <t>Geothermal</t>
  </si>
  <si>
    <t>RES - RW1</t>
  </si>
  <si>
    <t>Guarantee of origin heat</t>
  </si>
  <si>
    <t>New notification of existing measure</t>
  </si>
  <si>
    <t>The Walloon Region put in place a frame to guarantee the renewable or fatal origin of heat. The system is inspired by the existing system of the guarantee of origin for the gas and electricity.</t>
  </si>
  <si>
    <t xml:space="preserve">Guarantees of origin </t>
  </si>
  <si>
    <t>Walloon Governement</t>
  </si>
  <si>
    <t>Décret du 15 novembre 2020 relatif à l'organisation du marché de l'énergie thermique et aux réseaux d'énergie thermique
Projet d'arrêté du Gouvernement Wallon portant exécution du décret du 15 novembre 2020 relatif à l'organisation du marché de l'énergie thermique et aux réseaux d'énergie thermique (adopté en 2e lecture le)</t>
  </si>
  <si>
    <t>RES - RW2</t>
  </si>
  <si>
    <t>Primes Habitation</t>
  </si>
  <si>
    <t>In Walloon Region, after carrying out an audit of the building, subsidies for carrying out energy-saving work</t>
  </si>
  <si>
    <t>4 AVRIL 2019. - Arrêté du Gouvernement wallon instaurant un régime de primes pour la réalisation d'un audit, de ses rapports de suivi des travaux et des investissements économiseurs d'énergie et de rénovation d'un logement
4 AVRIL 2019. - Arrêté du Gouvernement wallon relatif à l'audit logement
27 MAI 2019. - Arrêté ministériel visant à établir les principes de hiérarchisation des bouquets de travaux dans un audit logement
27 MAI 2019. - Arrêté ministériel définissant les différentes catégories d'audit visées à l'article 4 de l'arrêté du Gouvernement wallon du 4 avril 2019 relatif à l'audit logement
27 MAI 2019. - Arrêté ministériel définissant la procédure de demande et de réalisation d'un rapport de suivi de travaux
27 MAI 2019. - Arrêté ministériel portant exécution de l'arrêté du Gouvernement wallon du 4 avril 2019 instaurant un régime de primes pour la réalisation d'un audit, de ses rapports de suivi des travaux et des investissements économiseurs d'énergie et de rénovation d'un logement</t>
  </si>
  <si>
    <t>RES - RW3</t>
  </si>
  <si>
    <t>Pax Eolenica</t>
  </si>
  <si>
    <t>Continuation of existing measures/no significant updates</t>
  </si>
  <si>
    <t xml:space="preserve">A set of 15 measures to support the development of wind turbines  </t>
  </si>
  <si>
    <t>RES - VG1</t>
  </si>
  <si>
    <t>Solar Plan</t>
  </si>
  <si>
    <t>Update Solar plan 2020 for the period 2021-2025. A further annual growth of 300 MWe is estimated and from 2025 a growth of 318 MW, so that in 2030 a capacity of 6.7 GWe solar PV will be achieved in Flanders. This objective is well within the possibilities of the potential determined by the Solar Map and within the possibilities for network integration and balancing. To increase solar energy production, a  Solar Plan 2025 was approved by the Flemish government on November 27, 2020. The plan contains different actions aimed at government, citizens and businesses.</t>
  </si>
  <si>
    <t>economic</t>
  </si>
  <si>
    <t>Support scheme</t>
  </si>
  <si>
    <t>Flemish Energy and Climate Agency</t>
  </si>
  <si>
    <t xml:space="preserve">No reference to corresponding national legislation. Link to Solar plan (in dutch): https://www.energiesparen.be/zonneplan </t>
  </si>
  <si>
    <t>There are no assessments and technical reports available at this time.</t>
  </si>
  <si>
    <t>Solar</t>
  </si>
  <si>
    <t>0,190</t>
  </si>
  <si>
    <t>0,275</t>
  </si>
  <si>
    <t>RES - VG2</t>
  </si>
  <si>
    <t>Wind plan</t>
  </si>
  <si>
    <t>Update Wind plan 2020 for the period 2021-2025. For wind energy- the objectives of the 'Windkracht 2020' wind plan are taken into account corresponding to an installed capacity of 1,4 GWe by 2020. With a total an additional annual capacity of 108 MW/year, the total installed capacity will then be 2,5 GWe by 2030. To increase wind energy production, a  Wind Plan 2025 was approved by the Flemish government on December 11, 2020. The plan contains different actions aimed at governments and businesses.</t>
  </si>
  <si>
    <t>Department of Environment, Flemish Energy and Climate Agency</t>
  </si>
  <si>
    <t xml:space="preserve">No reference to corresponding national legislation. Link to Wind plan (in dutch): https://www.energiesparen.be/windplan-2025 </t>
  </si>
  <si>
    <t>0,067</t>
  </si>
  <si>
    <t>0,083</t>
  </si>
  <si>
    <t>RES - VG3</t>
  </si>
  <si>
    <t>Reinfored calls green heat- residual heat and sustainable heat networks</t>
  </si>
  <si>
    <t>The increased use of the potential for green and residual heat for the various heat technologies is opted for. There will be a stronger focus on heat networks that facilitate the use of renewable heat or residual heat. This has also been the focus in recent years through the regular calls for green heat (incl. heating networks), residual heat (networks), injection of biomethane and geothermal energy. From 2020, 2 calls will be organized per year.</t>
  </si>
  <si>
    <t>https://www.energiesparen.be/wetgeving-call</t>
  </si>
  <si>
    <t>Renewable municipal waste</t>
  </si>
  <si>
    <t>No data available</t>
  </si>
  <si>
    <t>RES - VG4</t>
  </si>
  <si>
    <t>Premium for home battery storage system</t>
  </si>
  <si>
    <t>The integration of variable, renewable and decentralised energy results in an increasing need for digitalisation, flexibility and smart grid management. To ensure that more PV can be connected to the network, batteries offer a solution to reduce the injection into the network and stimulate self-consumption. Energy storage systems such as home batteries can play an important role in contributing to grid stability at times of peak demand and/or peak production. They form a (temporary) alternative to additional grid investments. Since these systems currently still have a very long payback period, they need to be supported financially. In Flanders, a grant for home batteries was therefore introduced in 2019. From 1 April 2021, the grant was increased for owners of a small-scale decentralised production installation for electricity in combination with a digital meter.</t>
  </si>
  <si>
    <t>Maritiem Ruimtelijk plan 20</t>
  </si>
  <si>
    <t>20-2026</t>
  </si>
  <si>
    <t>BXL</t>
  </si>
  <si>
    <t xml:space="preserve">Le régime des primes a été adopté pour l'année 2029 et 2020.
Le régime des primes énergies incite à la mise en œuvre de travaux de rénovation dans le secteur privé comme dans le secteur public. Les primes énergie sont des aides régionales disponibles pour toute personne physique ou morale possédant un droit réel ou de location ou de gestion sur un bien immobilier implanté en Région de Bruxelles-Capitale, pour des travaux qui concernent l'amélioration de l’efficacité énergétique,
Ces primes sont modulées selon les revenus des ménages et stimulent notamment les travaux d’isolation, les investissements en systèmes de régulation thermique performant,... . Pour le logement collectif et le secteur tertiaire , ces primes visent également des investissements supplémentaires qui touchent l'ensemble du bâtiment. </t>
  </si>
  <si>
    <t>fiscal</t>
  </si>
  <si>
    <t>funds</t>
  </si>
  <si>
    <t>Alternative measure Art. 7 EED</t>
  </si>
  <si>
    <t>Gouvernement de la Région de Bruxelles-Capitale</t>
  </si>
  <si>
    <t>households</t>
  </si>
  <si>
    <t>commercial and public services</t>
  </si>
  <si>
    <t>GWh</t>
  </si>
  <si>
    <t>see art 7 reporting</t>
  </si>
  <si>
    <t>&lt;</t>
  </si>
  <si>
    <t>BE-FL-005</t>
  </si>
  <si>
    <t>Premiums for energy efficiency measures</t>
  </si>
  <si>
    <t>Premiums are awarded by the grid operator to support energy-saving measures: wall insulation, basement insulation, high-efficiency glass, heat pump and solar-powered boiler. Next, a premium is available for extensive renovation project.  Lastly, premiums are also granted to projects of collective renovation, 
In addition to these existing premiums, it was decided that from 2021 onwards a premium is granted to renovations where the energy performance improves significantly (for houses  from EPC label F or E to a minimum label C; for appartments from EPC label F, E or D to a minimum label B). Finally, since 2021, the insulation premium is increased for households that are connected to the electricity distribution network with the application of a nightly rate only.</t>
  </si>
  <si>
    <t>not defined</t>
  </si>
  <si>
    <t>Vlaams Energie- en Klimaatagentschap/Fluvius</t>
  </si>
  <si>
    <t>https://www.vlaanderen.be/bouwen-wonen-en-energie/energie-besparen/premies-van-netbeheerder-fluvius</t>
  </si>
  <si>
    <t>No comments</t>
  </si>
  <si>
    <t>other</t>
  </si>
  <si>
    <t>All buildings (residential and non-residential)</t>
  </si>
  <si>
    <t>final</t>
  </si>
  <si>
    <t>Premium for demolition and rebuilding</t>
  </si>
  <si>
    <t>Since 2018 a premium of 7.500 euro is granted to demolition and reconstruction projects for homes. In 2020 the decision was made to extend the premium beyond 2020, and to increase the premium to 10.000 euro for projects in 2021 en 2022. For the time being, this is a temporary measure until the end of 2022.</t>
  </si>
  <si>
    <t>https://www.energiesparen.be/slooppremie</t>
  </si>
  <si>
    <t>BE-FL-007</t>
  </si>
  <si>
    <t>Fund for energetic renovations in homes in poor condition with residents that have a low income ('noodkoopfonds')</t>
  </si>
  <si>
    <t>Since 2020, the Flemish government grants rent-free loans to low-income home-owners in poorly insulated homes (maximum 25.000 euro). The first call was launched in 2020. In 2021, the maximum loan was raised to 30.000 euro.</t>
  </si>
  <si>
    <t>https://www.energiesparen.be/noodkoopwoningen</t>
  </si>
  <si>
    <t>BE-FL-008</t>
  </si>
  <si>
    <t>The Flemish long-term renovation strategy</t>
  </si>
  <si>
    <t>The Flemish government has adopted the long-term renovation strategy. The strategy was adopted in 2020 and is specifally aimed at reducing energy consumption and greenhouse gas emissions as a result of heating buildings, both residential and non-residental buildings.</t>
  </si>
  <si>
    <t>https://www.energiesparen.be/vlaamse-langetermijnrenovatiestrategie-voor-gebouwen-2050</t>
  </si>
  <si>
    <t>BE-FL-009</t>
  </si>
  <si>
    <t>Target for annual energy savings for the Flemish government (2,5%) and local authorities (2,09%)</t>
  </si>
  <si>
    <t xml:space="preserve">Municipalities, cities, provinces and autonomous municipal companies commit to achieve an average annual primary energy saving of 2,09% in their buildings, starting in 2021. The Flemish government supports this target by granting subsidies through its 'Local Energy and Climate Pact'. In the period 2015-2020 the Flemish government has also set itself a target of an average annual primary energy saving of 2,09%. As of 2021 the Flemish Government has a higher target of 2,5% annual primary savings.  In March 2022 the target of the Flemish Government was strenghtend to 3% as of 2023. </t>
  </si>
  <si>
    <t>voluntary/negotiated agreements</t>
  </si>
  <si>
    <t xml:space="preserve">Public sector renovations Art. 5 EED </t>
  </si>
  <si>
    <t>Agentschap voor Binnenlands Bestuur</t>
  </si>
  <si>
    <t>No reference to corresponding national legislation.</t>
  </si>
  <si>
    <t>Central Governement Buildings</t>
  </si>
  <si>
    <t xml:space="preserve">primary </t>
  </si>
  <si>
    <t>Not yet available</t>
  </si>
  <si>
    <t>Not yet avalaible</t>
  </si>
  <si>
    <t>BE-FL-010</t>
  </si>
  <si>
    <t>Rent-free energy loans</t>
  </si>
  <si>
    <t>Since 2015, the Flemish government grants so called 'energy-loans' to finance investments improving the energetic performance of buildings. Since 2019 rent-free energy loans are restricted to low-income home-owners, and a loan at 1% interest rate is available for certain non-commercial legal entities. These energy-loans are granted up to 15.000 euro. 
Since 2021 owners of an inherited home with poor energy performance can also receive a rent-free loan up to 60.000 euro, provided that they achieve a defined improvement of the EPC level after 5 years. Finally, since 2021 certain non-commercial legal entities and cooperative companies (schools, hospitals, non-profit organisations,..) can borrow up to 15.000 euro at 0% (over 10 years) to improve the energetic performance of their buildings.</t>
  </si>
  <si>
    <t>https://www.vlaanderen.be/energielening</t>
  </si>
  <si>
    <t>W-2019-01</t>
  </si>
  <si>
    <t>AGW du 04/04/2019 Primes Habitation</t>
  </si>
  <si>
    <t>Grants to households for home renovation - modifiction of longlasting existing scheme for alignement with LTRSB (madatory audit &amp; priorisation of works)</t>
  </si>
  <si>
    <t>Renovation roadmap Art. 2a EPBD</t>
  </si>
  <si>
    <t>SPW-TLPE</t>
  </si>
  <si>
    <t>http://www.ejustice.just.fgov.be/eli/arrete/2019/04/04/2019203007/moniteur</t>
  </si>
  <si>
    <t xml:space="preserve">ktoe </t>
  </si>
  <si>
    <t>W-2019-02</t>
  </si>
  <si>
    <t>AGW du 04/04/2019 audit logement</t>
  </si>
  <si>
    <t>Modification of the residential audit scheme to align with the LTRSB (roadmap, passeport…)</t>
  </si>
  <si>
    <t xml:space="preserve"> http://www.ejustice.just.fgov.be/eli/arrete/2019/04/04/2019202871/moniteur</t>
  </si>
  <si>
    <t>W-2019-03</t>
  </si>
  <si>
    <t xml:space="preserve">Décret du 31/01/2019 modificatif du marché de l'électricité - Transfert mission non regulateur Cwape (mécanisme CV) </t>
  </si>
  <si>
    <t>internal energy market</t>
  </si>
  <si>
    <t>https://etaamb.openjustice.be/fr/decret-du-31-janvier-2019_n2019200998.html</t>
  </si>
  <si>
    <t>Increasing the renewables share overall</t>
  </si>
  <si>
    <t>Technology-neutral</t>
  </si>
  <si>
    <t>transversal</t>
  </si>
  <si>
    <t>W-2019-04</t>
  </si>
  <si>
    <t xml:space="preserve">Décret du 02/05/2019 modificatif du marché de l'électriccité - concernant l'exonération partielle de la surcharge </t>
  </si>
  <si>
    <t>https://etaamb.openjustice.be/fr/decret-du-02-mai-2019_n2019203984.html</t>
  </si>
  <si>
    <t>W-2019-05</t>
  </si>
  <si>
    <t>AGW du 11/04/2019 modifiant l'AGW PEV de 2006 - promotion de l'électricité verte</t>
  </si>
  <si>
    <t>https://wallex.wallonie.be/eli/arrete/2019/04/11/2019202162/2019/05/01?doc=31424&amp;rev=33187-20986&amp;from=rss</t>
  </si>
  <si>
    <t>W-2019-06</t>
  </si>
  <si>
    <t>AGW du 16/05/2019 modifiant l'AGW PEV de 2006 - réduction de quotas</t>
  </si>
  <si>
    <t>https://etaamb.openjustice.be/fr/arrete-du-gouvernement-wallon-du-16-mai-2019_n2019202774.html</t>
  </si>
  <si>
    <t>W-2019-07</t>
  </si>
  <si>
    <t>Contrats de gestion des services publics - SPGE (traitement des eaux)</t>
  </si>
  <si>
    <t>Adopted</t>
  </si>
  <si>
    <t>SPGE</t>
  </si>
  <si>
    <t>http://www.spge.be/fr/index.html?IDC=1</t>
  </si>
  <si>
    <t>water treatment</t>
  </si>
  <si>
    <t>10.74</t>
  </si>
  <si>
    <t>21.48</t>
  </si>
  <si>
    <t>32.21</t>
  </si>
  <si>
    <t>W-2019-08</t>
  </si>
  <si>
    <t>Fonds Kyoto - Partenariat Public-Privé Renowindows ( joint venture BEFIN &amp; AGC) dans la rénovation des bâtiments</t>
  </si>
  <si>
    <t>Public/Private partnership from public invest financial tool</t>
  </si>
  <si>
    <t>BEFIN</t>
  </si>
  <si>
    <t>https://www.renowindow.be/fr</t>
  </si>
  <si>
    <t>1.37</t>
  </si>
  <si>
    <t>1.55</t>
  </si>
  <si>
    <t>1.72</t>
  </si>
  <si>
    <t>W-2020-01</t>
  </si>
  <si>
    <t>Décret du 15/10/2020 relatif à l'organisation du marché de l'énergie thermique et aux réseaux d'énergie thermique</t>
  </si>
  <si>
    <t>Thermal decree, frame for thermal energy market</t>
  </si>
  <si>
    <t>Metering Art. 9 EED</t>
  </si>
  <si>
    <t>Billing Art. 10 and 11 EED</t>
  </si>
  <si>
    <t xml:space="preserve">https://wallex.wallonie.be/eli/loi-decret/2020/10/15/2020204339 </t>
  </si>
  <si>
    <t xml:space="preserve"> </t>
  </si>
  <si>
    <t>thermal energy delivered  to all sectors</t>
  </si>
  <si>
    <t>W-2020-02</t>
  </si>
  <si>
    <t xml:space="preserve">Décret du 17/12/2020 modificatif PEB (passeport bâtiment + électromobilité +systèmes) </t>
  </si>
  <si>
    <t>https://wallex.wallonie.be/eli/loi-decret/2020/12/17/2021200344/2021/02/13</t>
  </si>
  <si>
    <t>W-2020-03</t>
  </si>
  <si>
    <t xml:space="preserve">Stratégie wallonne de rénovation énergétique à long terme du bâtiment actée par le GW le 12/11/2020 </t>
  </si>
  <si>
    <t>Drafts, announcements, commitments, planned measures, discussions for a new measure</t>
  </si>
  <si>
    <t>https://energie.wallonie.be/servlet/Repository/gw-201112-strategie-renovation-2020-rapport-complet-final.pdf?ID=60498</t>
  </si>
  <si>
    <t>W-2020-04</t>
  </si>
  <si>
    <t xml:space="preserve">Contribution de la Wallonie au PNEC belge 2030, approuvée le 28/11/2019 </t>
  </si>
  <si>
    <t>https://energie.wallonie.be/servlet/Repository/pwec-2030-version-definitive-28-novembre-2019-approuvee-par-le-gw.pdf?ID=58450</t>
  </si>
  <si>
    <t>W-2020-05</t>
  </si>
  <si>
    <t xml:space="preserve">Plan de rénovation 2020 des logements publics wallons </t>
  </si>
  <si>
    <t>SLSP</t>
  </si>
  <si>
    <t>https://www.wallonie.be/fr/actualites/la-wallonie-investit-plus-dun-milliard-deuros-pour-renover-les-logements-publics</t>
  </si>
  <si>
    <t>Explanation growth</t>
  </si>
  <si>
    <t>Economic growth</t>
  </si>
  <si>
    <t>Decline of fuel prices</t>
  </si>
  <si>
    <t>Increase of value added</t>
  </si>
  <si>
    <t>Increase of employment</t>
  </si>
  <si>
    <t>Increase of transport of goods</t>
  </si>
  <si>
    <t>Increase of transport of passengers</t>
  </si>
  <si>
    <t>Increase of population and/or households</t>
  </si>
  <si>
    <t>Increase of disposable income of households</t>
  </si>
  <si>
    <t>Worsening of winter climatic conditions</t>
  </si>
  <si>
    <t>Worsening of summer climatic conditions</t>
  </si>
  <si>
    <t>Exceptional event</t>
  </si>
  <si>
    <t>Change in the methodology of measurement or calculation of energy consumptions</t>
  </si>
  <si>
    <t>Other</t>
  </si>
  <si>
    <t>Completion of measure</t>
  </si>
  <si>
    <t>Abolition/termination of measure</t>
  </si>
  <si>
    <t>Monitoring information, update on progress or impact assessment results</t>
  </si>
  <si>
    <t>Planned</t>
  </si>
  <si>
    <t>Expired</t>
  </si>
  <si>
    <t>Unit of energy savings</t>
  </si>
  <si>
    <t>TJ</t>
  </si>
  <si>
    <t>Type of energy savings</t>
  </si>
  <si>
    <t>Applicable</t>
  </si>
  <si>
    <t>Relevant Energy Union dimension(s) affected</t>
  </si>
  <si>
    <t>research, innovation &amp; competitiveness</t>
  </si>
  <si>
    <t>Geographical coverage</t>
  </si>
  <si>
    <t>covering two or more countries</t>
  </si>
  <si>
    <t>local</t>
  </si>
  <si>
    <t>Type of policy instrument</t>
  </si>
  <si>
    <t>education</t>
  </si>
  <si>
    <t>research</t>
  </si>
  <si>
    <t>Category of measure</t>
  </si>
  <si>
    <t>General transposition: Energy Efficiency Directive EED</t>
  </si>
  <si>
    <t>Energy Efficiency Obligation Scheme Art. 7 EED</t>
  </si>
  <si>
    <t>Exemplary role and purchasing by public bodies Art. 5 and 6 EED</t>
  </si>
  <si>
    <t>Energy audits in large enterprises (non-SMEs) Art. 8 EED</t>
  </si>
  <si>
    <t>Consumer information, empowering programme, information and training Art. 12 and 17 EED</t>
  </si>
  <si>
    <t>Demand response and efficiency in transformation and distribution networks Art. 15 EED</t>
  </si>
  <si>
    <t>Qualification, accreditation and certification schemes Art. 16 EED</t>
  </si>
  <si>
    <t>Energy services &amp; performance contracting Art. 18 EED</t>
  </si>
  <si>
    <t>Other measures to promote energy efficiency Art. 19 EED, please specify:</t>
  </si>
  <si>
    <t>National Energy Efficiency Fund Art. 19 EED</t>
  </si>
  <si>
    <t>Other EED-related measures</t>
  </si>
  <si>
    <t xml:space="preserve">Energy performance certificates </t>
  </si>
  <si>
    <t>Nearly zero energy buildings</t>
  </si>
  <si>
    <t>Minimum energy performance requirements</t>
  </si>
  <si>
    <t>Mandatory inspection of heating and cooling systems</t>
  </si>
  <si>
    <t>Other EPBD-related measures</t>
  </si>
  <si>
    <t>Energy labelling</t>
  </si>
  <si>
    <t>Ecodesign</t>
  </si>
  <si>
    <t>Responsible entities</t>
  </si>
  <si>
    <t>national government</t>
  </si>
  <si>
    <t>local government</t>
  </si>
  <si>
    <t>research institutions</t>
  </si>
  <si>
    <t>others not listed</t>
  </si>
  <si>
    <t>Objective (renewables)</t>
  </si>
  <si>
    <t>Supported technologies</t>
  </si>
  <si>
    <t xml:space="preserve">Hydro </t>
  </si>
  <si>
    <t>Tide, wave and ocean</t>
  </si>
  <si>
    <t>Targeted sectors</t>
  </si>
  <si>
    <t>industry</t>
  </si>
  <si>
    <t>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</si>
</sst>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
  </numFmts>
  <fonts count="41"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Symbol"/>
      <family val="1"/>
      <charset val="2"/>
    </font>
    <font>
      <sz val="7"/>
      <color theme="1"/>
      <name val="Times New Roman"/>
      <family val="1"/>
    </font>
    <font>
      <sz val="11"/>
      <color rgb="FF000000"/>
      <name val="Calibri"/>
      <family val="2"/>
      <scheme val="minor"/>
    </font>
    <font>
      <sz val="10"/>
      <color rgb="FF000000"/>
      <name val="Calibri"/>
      <family val="2"/>
      <scheme val="minor"/>
    </font>
    <font>
      <sz val="8"/>
      <color theme="1"/>
      <name val="Calibri"/>
      <family val="2"/>
      <scheme val="minor"/>
    </font>
    <font>
      <b/>
      <sz val="10"/>
      <name val="Calibri"/>
      <family val="2"/>
      <scheme val="minor"/>
    </font>
    <font>
      <sz val="11"/>
      <name val="Calibri"/>
      <family val="2"/>
      <scheme val="minor"/>
    </font>
    <font>
      <sz val="18"/>
      <name val="Calibri"/>
      <family val="2"/>
      <scheme val="minor"/>
    </font>
    <font>
      <sz val="10"/>
      <name val="Calibri"/>
      <family val="2"/>
      <scheme val="minor"/>
    </font>
    <font>
      <sz val="12"/>
      <name val="Calibri"/>
      <family val="2"/>
      <scheme val="minor"/>
    </font>
    <font>
      <b/>
      <sz val="12"/>
      <name val="Calibri"/>
      <family val="2"/>
      <scheme val="minor"/>
    </font>
    <font>
      <b/>
      <sz val="11"/>
      <name val="Calibri"/>
      <family val="2"/>
      <scheme val="minor"/>
    </font>
    <font>
      <u/>
      <sz val="12"/>
      <name val="Calibri"/>
      <family val="2"/>
      <scheme val="minor"/>
    </font>
    <font>
      <b/>
      <sz val="12"/>
      <color rgb="FFFF0000"/>
      <name val="Calibri"/>
      <family val="2"/>
      <scheme val="minor"/>
    </font>
    <font>
      <b/>
      <sz val="11"/>
      <color rgb="FF000000"/>
      <name val="Calibri"/>
      <family val="2"/>
      <scheme val="minor"/>
    </font>
    <font>
      <b/>
      <sz val="18"/>
      <name val="Calibri"/>
      <family val="2"/>
      <scheme val="minor"/>
    </font>
    <font>
      <sz val="9"/>
      <color indexed="81"/>
      <name val="Tahoma"/>
      <family val="2"/>
    </font>
    <font>
      <u/>
      <sz val="11"/>
      <color theme="10"/>
      <name val="Calibri"/>
      <family val="2"/>
      <scheme val="minor"/>
    </font>
    <font>
      <b/>
      <sz val="11"/>
      <color rgb="FF000000"/>
      <name val="Calibri"/>
      <family val="2"/>
    </font>
    <font>
      <sz val="12"/>
      <name val="Calibri"/>
      <family val="2"/>
    </font>
    <font>
      <sz val="11"/>
      <name val="Calibri"/>
      <family val="2"/>
    </font>
    <font>
      <sz val="18"/>
      <name val="Calibri"/>
      <family val="2"/>
    </font>
    <font>
      <sz val="11"/>
      <color rgb="FF000000"/>
      <name val="Calibri"/>
      <family val="2"/>
    </font>
    <font>
      <b/>
      <sz val="11"/>
      <name val="Calibri"/>
      <family val="2"/>
    </font>
    <font>
      <u/>
      <sz val="11"/>
      <name val="Calibri"/>
      <family val="2"/>
    </font>
    <font>
      <u/>
      <sz val="12"/>
      <name val="Calibri"/>
      <family val="2"/>
    </font>
    <font>
      <sz val="22"/>
      <name val="Calibri"/>
      <family val="2"/>
    </font>
    <font>
      <b/>
      <sz val="12"/>
      <name val="Calibri"/>
      <family val="2"/>
    </font>
    <font>
      <sz val="12"/>
      <color rgb="FFFF0000"/>
      <name val="Calibri"/>
      <family val="2"/>
    </font>
    <font>
      <sz val="11"/>
      <color rgb="FFFF0000"/>
      <name val="Calibri"/>
      <family val="2"/>
    </font>
    <font>
      <b/>
      <sz val="9"/>
      <color rgb="FF666666"/>
      <name val="Arial"/>
      <family val="2"/>
    </font>
    <font>
      <i/>
      <sz val="11"/>
      <name val="Calibri"/>
      <family val="2"/>
    </font>
    <font>
      <i/>
      <sz val="11"/>
      <color rgb="FFFF0000"/>
      <name val="Calibri"/>
      <family val="2"/>
    </font>
    <font>
      <strike/>
      <sz val="11"/>
      <name val="Calibri"/>
      <family val="2"/>
    </font>
    <font>
      <u/>
      <sz val="11"/>
      <color rgb="FF0563C1"/>
      <name val="Calibri"/>
      <family val="2"/>
    </font>
    <font>
      <strike/>
      <sz val="11"/>
      <name val="Calibri"/>
      <family val="2"/>
      <scheme val="minor"/>
    </font>
    <font>
      <b/>
      <strike/>
      <sz val="11"/>
      <name val="Calibri"/>
      <family val="2"/>
    </font>
    <font>
      <sz val="11"/>
      <color theme="1"/>
      <name val="Calibri"/>
      <family val="2"/>
      <scheme val="minor"/>
    </font>
  </fonts>
  <fills count="1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6E0B4"/>
        <bgColor rgb="FF000000"/>
      </patternFill>
    </fill>
    <fill>
      <patternFill patternType="solid">
        <fgColor rgb="FFBFBFBF"/>
        <bgColor rgb="FF000000"/>
      </patternFill>
    </fill>
    <fill>
      <patternFill patternType="solid">
        <fgColor rgb="FFFFFFFF"/>
        <bgColor rgb="FF000000"/>
      </patternFill>
    </fill>
    <fill>
      <patternFill patternType="solid">
        <fgColor theme="0"/>
        <bgColor indexed="64"/>
      </patternFill>
    </fill>
    <fill>
      <patternFill patternType="solid">
        <fgColor rgb="FFC6E0B4"/>
        <bgColor indexed="64"/>
      </patternFill>
    </fill>
    <fill>
      <patternFill patternType="solid">
        <fgColor theme="9" tint="0.59999389629810485"/>
        <bgColor rgb="FF000000"/>
      </patternFill>
    </fill>
    <fill>
      <patternFill patternType="solid">
        <fgColor theme="0"/>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style="thin">
        <color auto="1"/>
      </right>
      <top style="thin">
        <color auto="1"/>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indexed="64"/>
      </bottom>
      <diagonal/>
    </border>
    <border>
      <left/>
      <right style="thin">
        <color auto="1"/>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right style="thin">
        <color rgb="FF000000"/>
      </right>
      <top style="double">
        <color indexed="64"/>
      </top>
      <bottom style="thin">
        <color indexed="64"/>
      </bottom>
      <diagonal/>
    </border>
    <border>
      <left/>
      <right style="thin">
        <color rgb="FF000000"/>
      </right>
      <top style="thin">
        <color indexed="64"/>
      </top>
      <bottom style="double">
        <color indexed="64"/>
      </bottom>
      <diagonal/>
    </border>
    <border>
      <left style="thin">
        <color rgb="FF000000"/>
      </left>
      <right style="thin">
        <color indexed="64"/>
      </right>
      <top style="thin">
        <color auto="1"/>
      </top>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right style="thin">
        <color auto="1"/>
      </right>
      <top style="double">
        <color indexed="64"/>
      </top>
      <bottom style="thin">
        <color auto="1"/>
      </bottom>
      <diagonal/>
    </border>
    <border>
      <left/>
      <right style="thin">
        <color indexed="64"/>
      </right>
      <top style="thin">
        <color indexed="64"/>
      </top>
      <bottom/>
      <diagonal/>
    </border>
    <border>
      <left style="thin">
        <color auto="1"/>
      </left>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auto="1"/>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999999"/>
      </top>
      <bottom/>
      <diagonal/>
    </border>
    <border>
      <left style="thin">
        <color rgb="FF000000"/>
      </left>
      <right style="thin">
        <color rgb="FF000000"/>
      </right>
      <top style="thin">
        <color rgb="FF000000"/>
      </top>
      <bottom/>
      <diagonal/>
    </border>
    <border>
      <left/>
      <right/>
      <top/>
      <bottom style="thin">
        <color theme="4" tint="0.39997558519241921"/>
      </bottom>
      <diagonal/>
    </border>
  </borders>
  <cellStyleXfs count="4">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9" fontId="40" fillId="0" borderId="0" applyFont="0" applyFill="0" applyBorder="0" applyAlignment="0" applyProtection="0"/>
  </cellStyleXfs>
  <cellXfs count="375">
    <xf numFmtId="0" fontId="0" fillId="0" borderId="0" xfId="0"/>
    <xf numFmtId="0" fontId="2" fillId="0" borderId="0" xfId="0" applyFont="1"/>
    <xf numFmtId="0" fontId="1" fillId="0" borderId="0" xfId="0" applyFont="1" applyAlignment="1">
      <alignment vertical="center"/>
    </xf>
    <xf numFmtId="0" fontId="3" fillId="0" borderId="0" xfId="0" applyFont="1" applyAlignment="1">
      <alignment horizontal="left" vertical="center" indent="5"/>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vertical="top"/>
    </xf>
    <xf numFmtId="0" fontId="0" fillId="0" borderId="1" xfId="0" applyBorder="1"/>
    <xf numFmtId="0" fontId="6" fillId="0" borderId="1" xfId="0" applyFont="1" applyBorder="1" applyAlignment="1">
      <alignment vertical="center" wrapText="1"/>
    </xf>
    <xf numFmtId="0" fontId="7" fillId="0" borderId="1" xfId="0" applyFont="1" applyBorder="1" applyAlignment="1">
      <alignment horizontal="right" vertical="center"/>
    </xf>
    <xf numFmtId="0" fontId="8" fillId="0" borderId="0" xfId="0" applyFont="1" applyAlignment="1">
      <alignment vertical="center" wrapText="1"/>
    </xf>
    <xf numFmtId="0" fontId="0" fillId="0" borderId="0" xfId="0" applyAlignment="1">
      <alignment wrapText="1"/>
    </xf>
    <xf numFmtId="0" fontId="0" fillId="2" borderId="1" xfId="0" applyFill="1" applyBorder="1" applyAlignment="1">
      <alignment textRotation="90" wrapText="1"/>
    </xf>
    <xf numFmtId="0" fontId="0" fillId="0" borderId="1" xfId="0" applyBorder="1" applyAlignment="1">
      <alignment textRotation="90"/>
    </xf>
    <xf numFmtId="0" fontId="0" fillId="3" borderId="1" xfId="0" applyFill="1" applyBorder="1" applyAlignment="1">
      <alignment textRotation="90" wrapText="1"/>
    </xf>
    <xf numFmtId="0" fontId="0" fillId="4" borderId="1" xfId="0" applyFill="1" applyBorder="1" applyAlignment="1">
      <alignment textRotation="90"/>
    </xf>
    <xf numFmtId="0" fontId="0" fillId="4" borderId="1" xfId="0" applyFill="1" applyBorder="1" applyAlignment="1">
      <alignment textRotation="90" wrapText="1"/>
    </xf>
    <xf numFmtId="0" fontId="1" fillId="0" borderId="0" xfId="0" applyFont="1"/>
    <xf numFmtId="0" fontId="9" fillId="0" borderId="0" xfId="0" applyFont="1" applyAlignment="1">
      <alignment wrapText="1"/>
    </xf>
    <xf numFmtId="0" fontId="10" fillId="0" borderId="0" xfId="0" applyFont="1" applyAlignment="1">
      <alignment wrapText="1"/>
    </xf>
    <xf numFmtId="0" fontId="9" fillId="0" borderId="1" xfId="0" applyFont="1" applyBorder="1" applyAlignment="1">
      <alignment horizontal="center" vertical="center" wrapText="1"/>
    </xf>
    <xf numFmtId="0" fontId="10"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right" wrapText="1"/>
    </xf>
    <xf numFmtId="0" fontId="9" fillId="0" borderId="0" xfId="0" applyFont="1" applyAlignment="1">
      <alignment horizontal="center" vertical="center" wrapText="1"/>
    </xf>
    <xf numFmtId="0" fontId="11" fillId="0" borderId="0" xfId="0" applyFont="1" applyAlignment="1">
      <alignment vertical="center" wrapText="1"/>
    </xf>
    <xf numFmtId="0" fontId="0" fillId="0" borderId="1" xfId="0" applyBorder="1" applyAlignment="1">
      <alignment wrapText="1"/>
    </xf>
    <xf numFmtId="0" fontId="9" fillId="0" borderId="0" xfId="0" applyFont="1"/>
    <xf numFmtId="0" fontId="9" fillId="0" borderId="0" xfId="0" applyFont="1" applyAlignment="1">
      <alignment vertical="center" wrapText="1"/>
    </xf>
    <xf numFmtId="0" fontId="10" fillId="0" borderId="0" xfId="0" applyFont="1" applyAlignment="1">
      <alignment horizontal="left" vertical="center" wrapText="1"/>
    </xf>
    <xf numFmtId="0" fontId="9"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17" fillId="0" borderId="0" xfId="0" applyFont="1" applyAlignment="1">
      <alignment vertical="center"/>
    </xf>
    <xf numFmtId="0" fontId="14" fillId="0" borderId="0" xfId="0" applyFont="1"/>
    <xf numFmtId="0" fontId="0" fillId="6" borderId="1" xfId="0" applyFill="1" applyBorder="1"/>
    <xf numFmtId="0" fontId="0" fillId="4" borderId="1" xfId="0" applyFill="1" applyBorder="1" applyAlignment="1">
      <alignment horizontal="center" textRotation="90" wrapText="1"/>
    </xf>
    <xf numFmtId="0" fontId="0" fillId="4" borderId="1" xfId="0" applyFill="1" applyBorder="1"/>
    <xf numFmtId="0" fontId="0" fillId="0" borderId="0" xfId="0" applyAlignment="1">
      <alignment vertical="top"/>
    </xf>
    <xf numFmtId="0" fontId="0" fillId="0" borderId="0" xfId="0" applyAlignment="1">
      <alignment horizontal="justify" vertical="center"/>
    </xf>
    <xf numFmtId="0" fontId="1" fillId="0" borderId="0" xfId="0" applyFont="1" applyAlignment="1">
      <alignment vertical="top"/>
    </xf>
    <xf numFmtId="0" fontId="1" fillId="0" borderId="0" xfId="0" applyFont="1" applyAlignment="1">
      <alignment horizontal="justify" vertical="center"/>
    </xf>
    <xf numFmtId="0" fontId="2" fillId="0" borderId="0" xfId="0" applyFont="1" applyAlignment="1">
      <alignment wrapText="1"/>
    </xf>
    <xf numFmtId="0" fontId="0" fillId="7" borderId="1" xfId="0" applyFill="1" applyBorder="1" applyAlignment="1">
      <alignment textRotation="90" wrapText="1"/>
    </xf>
    <xf numFmtId="0" fontId="0" fillId="8" borderId="1" xfId="0" applyFill="1" applyBorder="1" applyAlignment="1">
      <alignment textRotation="90" wrapText="1"/>
    </xf>
    <xf numFmtId="0" fontId="0" fillId="9" borderId="1" xfId="0" applyFill="1" applyBorder="1" applyAlignment="1">
      <alignment textRotation="90" wrapText="1"/>
    </xf>
    <xf numFmtId="0" fontId="22" fillId="0" borderId="0" xfId="0" applyFont="1" applyAlignment="1">
      <alignment wrapText="1"/>
    </xf>
    <xf numFmtId="0" fontId="23" fillId="0" borderId="0" xfId="0" applyFont="1" applyAlignment="1">
      <alignment wrapText="1"/>
    </xf>
    <xf numFmtId="0" fontId="23" fillId="0" borderId="8" xfId="0" applyFont="1" applyBorder="1" applyAlignment="1">
      <alignment wrapText="1"/>
    </xf>
    <xf numFmtId="0" fontId="25" fillId="0" borderId="0" xfId="0" applyFont="1"/>
    <xf numFmtId="0" fontId="23" fillId="0" borderId="10" xfId="0" applyFont="1" applyBorder="1" applyAlignment="1">
      <alignment wrapText="1"/>
    </xf>
    <xf numFmtId="0" fontId="23" fillId="0" borderId="13" xfId="0" applyFont="1" applyBorder="1" applyAlignment="1">
      <alignment wrapText="1"/>
    </xf>
    <xf numFmtId="0" fontId="25" fillId="0" borderId="0" xfId="0" applyFont="1" applyAlignment="1">
      <alignment wrapText="1"/>
    </xf>
    <xf numFmtId="0" fontId="23" fillId="10" borderId="1" xfId="0" applyFont="1" applyFill="1" applyBorder="1" applyAlignment="1">
      <alignment wrapText="1"/>
    </xf>
    <xf numFmtId="0" fontId="23" fillId="11" borderId="13" xfId="0" applyFont="1" applyFill="1" applyBorder="1" applyAlignment="1">
      <alignment wrapText="1"/>
    </xf>
    <xf numFmtId="0" fontId="23" fillId="10" borderId="13" xfId="0" applyFont="1" applyFill="1" applyBorder="1" applyAlignment="1">
      <alignment wrapText="1"/>
    </xf>
    <xf numFmtId="0" fontId="25" fillId="0" borderId="8" xfId="0" applyFont="1" applyBorder="1" applyAlignment="1">
      <alignment wrapText="1"/>
    </xf>
    <xf numFmtId="0" fontId="23" fillId="10" borderId="8" xfId="0" applyFont="1" applyFill="1" applyBorder="1" applyAlignment="1">
      <alignment wrapText="1"/>
    </xf>
    <xf numFmtId="0" fontId="23" fillId="10" borderId="10" xfId="0" applyFont="1" applyFill="1" applyBorder="1" applyAlignment="1">
      <alignment wrapText="1"/>
    </xf>
    <xf numFmtId="0" fontId="25" fillId="0" borderId="13" xfId="0" applyFont="1" applyBorder="1" applyAlignment="1">
      <alignment wrapText="1"/>
    </xf>
    <xf numFmtId="0" fontId="23" fillId="0" borderId="12" xfId="0" applyFont="1" applyBorder="1" applyAlignment="1">
      <alignment wrapText="1"/>
    </xf>
    <xf numFmtId="0" fontId="23" fillId="10" borderId="22" xfId="0" applyFont="1" applyFill="1" applyBorder="1" applyAlignment="1">
      <alignment wrapText="1"/>
    </xf>
    <xf numFmtId="0" fontId="23" fillId="11" borderId="22" xfId="0" applyFont="1" applyFill="1" applyBorder="1" applyAlignment="1">
      <alignment wrapText="1"/>
    </xf>
    <xf numFmtId="0" fontId="25" fillId="0" borderId="10" xfId="0" applyFont="1" applyBorder="1" applyAlignment="1">
      <alignment wrapText="1"/>
    </xf>
    <xf numFmtId="0" fontId="23" fillId="11" borderId="1" xfId="0" applyFont="1" applyFill="1" applyBorder="1" applyAlignment="1">
      <alignment wrapText="1"/>
    </xf>
    <xf numFmtId="0" fontId="23" fillId="11" borderId="8" xfId="0" applyFont="1" applyFill="1" applyBorder="1" applyAlignment="1">
      <alignment wrapText="1"/>
    </xf>
    <xf numFmtId="0" fontId="23" fillId="0" borderId="1" xfId="0" applyFont="1" applyBorder="1" applyAlignment="1">
      <alignment wrapText="1"/>
    </xf>
    <xf numFmtId="0" fontId="23" fillId="0" borderId="14" xfId="0" applyFont="1" applyBorder="1" applyAlignment="1">
      <alignment wrapText="1"/>
    </xf>
    <xf numFmtId="0" fontId="23" fillId="0" borderId="22" xfId="0" applyFont="1" applyBorder="1" applyAlignment="1">
      <alignment wrapText="1"/>
    </xf>
    <xf numFmtId="0" fontId="23" fillId="0" borderId="2" xfId="0" applyFont="1" applyBorder="1" applyAlignment="1">
      <alignment wrapText="1"/>
    </xf>
    <xf numFmtId="0" fontId="29" fillId="0" borderId="0" xfId="0" applyFont="1" applyAlignment="1">
      <alignment wrapText="1"/>
    </xf>
    <xf numFmtId="0" fontId="30" fillId="0" borderId="1" xfId="0" applyFont="1" applyBorder="1" applyAlignment="1">
      <alignment wrapText="1"/>
    </xf>
    <xf numFmtId="0" fontId="30" fillId="0" borderId="8" xfId="0" applyFont="1" applyBorder="1" applyAlignment="1">
      <alignment wrapText="1"/>
    </xf>
    <xf numFmtId="0" fontId="29" fillId="0" borderId="0" xfId="0" applyFont="1"/>
    <xf numFmtId="0" fontId="26" fillId="0" borderId="1" xfId="0" applyFont="1" applyBorder="1" applyAlignment="1">
      <alignment wrapText="1"/>
    </xf>
    <xf numFmtId="0" fontId="26" fillId="0" borderId="8" xfId="0" applyFont="1" applyBorder="1" applyAlignment="1">
      <alignment wrapText="1"/>
    </xf>
    <xf numFmtId="0" fontId="26" fillId="12" borderId="13" xfId="0" applyFont="1" applyFill="1" applyBorder="1" applyAlignment="1">
      <alignment wrapText="1"/>
    </xf>
    <xf numFmtId="0" fontId="26" fillId="0" borderId="13" xfId="0" applyFont="1" applyBorder="1" applyAlignment="1">
      <alignment wrapText="1"/>
    </xf>
    <xf numFmtId="0" fontId="26" fillId="12" borderId="25" xfId="0" applyFont="1" applyFill="1" applyBorder="1" applyAlignment="1">
      <alignment wrapText="1"/>
    </xf>
    <xf numFmtId="0" fontId="20" fillId="10" borderId="8" xfId="1" applyFill="1" applyBorder="1" applyAlignment="1">
      <alignment wrapText="1"/>
    </xf>
    <xf numFmtId="0" fontId="25" fillId="0" borderId="1" xfId="0" applyFont="1" applyBorder="1" applyAlignment="1">
      <alignment wrapText="1"/>
    </xf>
    <xf numFmtId="0" fontId="0" fillId="0" borderId="0" xfId="0" applyAlignment="1">
      <alignment horizontal="center"/>
    </xf>
    <xf numFmtId="0" fontId="24" fillId="0" borderId="0" xfId="0" applyFont="1" applyAlignment="1">
      <alignment wrapText="1"/>
    </xf>
    <xf numFmtId="0" fontId="9" fillId="5" borderId="1" xfId="0" applyFont="1" applyFill="1" applyBorder="1" applyAlignment="1">
      <alignment horizontal="center" vertical="center" wrapText="1"/>
    </xf>
    <xf numFmtId="0" fontId="23" fillId="0" borderId="6" xfId="0" applyFont="1" applyBorder="1" applyAlignment="1">
      <alignment wrapText="1"/>
    </xf>
    <xf numFmtId="0" fontId="23" fillId="0" borderId="30" xfId="0" applyFont="1" applyBorder="1" applyAlignment="1">
      <alignment wrapText="1"/>
    </xf>
    <xf numFmtId="0" fontId="22" fillId="0" borderId="2" xfId="0" applyFont="1" applyBorder="1" applyAlignment="1">
      <alignment wrapText="1"/>
    </xf>
    <xf numFmtId="3" fontId="9" fillId="6" borderId="1" xfId="0" applyNumberFormat="1" applyFont="1" applyFill="1" applyBorder="1" applyAlignment="1">
      <alignment horizontal="center" vertical="center" wrapText="1"/>
    </xf>
    <xf numFmtId="0" fontId="23" fillId="10" borderId="10" xfId="0" applyFont="1" applyFill="1" applyBorder="1" applyAlignment="1">
      <alignment horizontal="center" wrapText="1"/>
    </xf>
    <xf numFmtId="0" fontId="23" fillId="10" borderId="13" xfId="0" applyFont="1" applyFill="1" applyBorder="1" applyAlignment="1">
      <alignment horizontal="center" wrapText="1"/>
    </xf>
    <xf numFmtId="3" fontId="23" fillId="10" borderId="13" xfId="0" applyNumberFormat="1" applyFont="1" applyFill="1" applyBorder="1" applyAlignment="1">
      <alignment horizontal="center" wrapText="1"/>
    </xf>
    <xf numFmtId="0" fontId="23" fillId="10" borderId="8" xfId="0" applyFont="1" applyFill="1" applyBorder="1" applyAlignment="1">
      <alignment horizontal="right" wrapText="1"/>
    </xf>
    <xf numFmtId="0" fontId="14" fillId="0" borderId="1" xfId="0" applyFont="1" applyBorder="1" applyAlignment="1">
      <alignment horizontal="center" vertical="center" wrapText="1"/>
    </xf>
    <xf numFmtId="0" fontId="9" fillId="6" borderId="1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2" fontId="9" fillId="6" borderId="10" xfId="0" applyNumberFormat="1" applyFont="1" applyFill="1" applyBorder="1" applyAlignment="1">
      <alignment horizontal="center" vertical="center" wrapText="1"/>
    </xf>
    <xf numFmtId="0" fontId="14" fillId="13" borderId="9" xfId="0" applyFont="1" applyFill="1" applyBorder="1" applyAlignment="1">
      <alignment horizontal="left" vertical="center" wrapText="1"/>
    </xf>
    <xf numFmtId="3" fontId="23" fillId="0" borderId="0" xfId="0" applyNumberFormat="1" applyFont="1" applyAlignment="1">
      <alignment horizontal="center" wrapText="1"/>
    </xf>
    <xf numFmtId="0" fontId="25" fillId="0" borderId="0" xfId="0" applyFont="1" applyAlignment="1">
      <alignment horizontal="center" vertical="center" wrapText="1"/>
    </xf>
    <xf numFmtId="0" fontId="23" fillId="15" borderId="5" xfId="0" applyFont="1" applyFill="1" applyBorder="1" applyAlignment="1">
      <alignment horizontal="left" wrapText="1"/>
    </xf>
    <xf numFmtId="2" fontId="9" fillId="5" borderId="1" xfId="0" applyNumberFormat="1" applyFont="1" applyFill="1" applyBorder="1" applyAlignment="1">
      <alignment horizontal="right" vertical="center" wrapText="1"/>
    </xf>
    <xf numFmtId="2" fontId="9" fillId="6" borderId="1" xfId="0" applyNumberFormat="1" applyFont="1" applyFill="1" applyBorder="1" applyAlignment="1">
      <alignment horizontal="right" vertical="center" wrapText="1"/>
    </xf>
    <xf numFmtId="2" fontId="9" fillId="6" borderId="1" xfId="0" applyNumberFormat="1" applyFont="1" applyFill="1" applyBorder="1" applyAlignment="1">
      <alignment horizontal="center" vertical="center" wrapText="1"/>
    </xf>
    <xf numFmtId="2" fontId="5" fillId="6" borderId="1" xfId="0" applyNumberFormat="1" applyFont="1" applyFill="1" applyBorder="1"/>
    <xf numFmtId="0" fontId="9" fillId="6" borderId="1" xfId="0" applyFont="1" applyFill="1" applyBorder="1" applyAlignment="1">
      <alignment horizontal="left" vertical="center" wrapText="1"/>
    </xf>
    <xf numFmtId="2" fontId="5" fillId="15" borderId="10" xfId="0" applyNumberFormat="1" applyFont="1" applyFill="1" applyBorder="1"/>
    <xf numFmtId="2" fontId="5" fillId="6" borderId="1" xfId="0" applyNumberFormat="1" applyFont="1" applyFill="1" applyBorder="1" applyAlignment="1">
      <alignment horizontal="right" vertical="center"/>
    </xf>
    <xf numFmtId="2" fontId="5" fillId="6" borderId="10" xfId="0" applyNumberFormat="1" applyFont="1" applyFill="1" applyBorder="1" applyAlignment="1">
      <alignment horizontal="right" vertical="center"/>
    </xf>
    <xf numFmtId="2" fontId="5" fillId="6" borderId="1" xfId="0" applyNumberFormat="1" applyFont="1" applyFill="1" applyBorder="1" applyAlignment="1">
      <alignment horizontal="right"/>
    </xf>
    <xf numFmtId="2" fontId="5" fillId="6" borderId="10" xfId="0" applyNumberFormat="1" applyFont="1" applyFill="1" applyBorder="1" applyAlignment="1">
      <alignment horizontal="right"/>
    </xf>
    <xf numFmtId="2" fontId="5" fillId="15" borderId="0" xfId="0" applyNumberFormat="1" applyFont="1" applyFill="1" applyAlignment="1">
      <alignment horizontal="right"/>
    </xf>
    <xf numFmtId="2" fontId="9" fillId="5" borderId="1" xfId="0" applyNumberFormat="1" applyFont="1" applyFill="1" applyBorder="1" applyAlignment="1">
      <alignment vertical="center" wrapText="1"/>
    </xf>
    <xf numFmtId="2" fontId="9" fillId="6" borderId="1" xfId="0" applyNumberFormat="1" applyFont="1" applyFill="1" applyBorder="1" applyAlignment="1">
      <alignment vertical="center" wrapText="1"/>
    </xf>
    <xf numFmtId="0" fontId="23" fillId="0" borderId="38" xfId="0" applyFont="1" applyBorder="1" applyAlignment="1">
      <alignment wrapText="1"/>
    </xf>
    <xf numFmtId="0" fontId="23" fillId="16" borderId="0" xfId="0" applyFont="1" applyFill="1" applyAlignment="1">
      <alignment wrapText="1"/>
    </xf>
    <xf numFmtId="0" fontId="23" fillId="16" borderId="2" xfId="0" applyFont="1" applyFill="1" applyBorder="1" applyAlignment="1">
      <alignment wrapText="1"/>
    </xf>
    <xf numFmtId="0" fontId="9" fillId="5" borderId="1" xfId="0" applyFont="1" applyFill="1" applyBorder="1" applyAlignment="1">
      <alignment vertical="center" wrapText="1"/>
    </xf>
    <xf numFmtId="2" fontId="5" fillId="6" borderId="0" xfId="0" applyNumberFormat="1" applyFont="1" applyFill="1"/>
    <xf numFmtId="2" fontId="9" fillId="6" borderId="0" xfId="0" applyNumberFormat="1" applyFont="1" applyFill="1" applyAlignment="1">
      <alignment horizontal="center" vertical="center" wrapText="1"/>
    </xf>
    <xf numFmtId="0" fontId="23" fillId="10" borderId="37" xfId="0" applyFont="1" applyFill="1" applyBorder="1" applyAlignment="1">
      <alignment wrapText="1"/>
    </xf>
    <xf numFmtId="0" fontId="23" fillId="10" borderId="5" xfId="0" applyFont="1" applyFill="1" applyBorder="1" applyAlignment="1">
      <alignment wrapText="1"/>
    </xf>
    <xf numFmtId="0" fontId="23" fillId="10" borderId="14" xfId="0" applyFont="1" applyFill="1" applyBorder="1" applyAlignment="1">
      <alignment wrapText="1"/>
    </xf>
    <xf numFmtId="0" fontId="34" fillId="0" borderId="0" xfId="0" applyFont="1"/>
    <xf numFmtId="2" fontId="23" fillId="11" borderId="8" xfId="0" applyNumberFormat="1" applyFont="1" applyFill="1" applyBorder="1" applyAlignment="1">
      <alignment horizontal="center" wrapText="1"/>
    </xf>
    <xf numFmtId="2" fontId="23" fillId="10" borderId="8" xfId="0" applyNumberFormat="1" applyFont="1" applyFill="1" applyBorder="1" applyAlignment="1">
      <alignment horizontal="center" wrapText="1"/>
    </xf>
    <xf numFmtId="0" fontId="26" fillId="10" borderId="13" xfId="0" applyFont="1" applyFill="1" applyBorder="1" applyAlignment="1">
      <alignment wrapText="1"/>
    </xf>
    <xf numFmtId="0" fontId="21" fillId="0" borderId="0" xfId="0" applyFont="1" applyAlignment="1">
      <alignment wrapText="1"/>
    </xf>
    <xf numFmtId="0" fontId="26" fillId="0" borderId="0" xfId="0" applyFont="1" applyAlignment="1">
      <alignment wrapText="1"/>
    </xf>
    <xf numFmtId="0" fontId="26" fillId="10" borderId="10" xfId="0" applyFont="1" applyFill="1" applyBorder="1" applyAlignment="1">
      <alignment wrapText="1"/>
    </xf>
    <xf numFmtId="0" fontId="14" fillId="0" borderId="0" xfId="0" applyFont="1" applyAlignment="1">
      <alignment wrapText="1"/>
    </xf>
    <xf numFmtId="0" fontId="26" fillId="10" borderId="41" xfId="0" applyFont="1" applyFill="1" applyBorder="1" applyAlignment="1">
      <alignment wrapText="1"/>
    </xf>
    <xf numFmtId="2" fontId="26" fillId="11" borderId="41" xfId="0" applyNumberFormat="1" applyFont="1" applyFill="1" applyBorder="1" applyAlignment="1">
      <alignment horizont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11" borderId="13"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6" fillId="12" borderId="25" xfId="0" applyFont="1" applyFill="1" applyBorder="1" applyAlignment="1">
      <alignment horizontal="center" vertical="center" wrapText="1"/>
    </xf>
    <xf numFmtId="0" fontId="23" fillId="0" borderId="9" xfId="0" applyFont="1" applyBorder="1" applyAlignment="1">
      <alignment wrapText="1"/>
    </xf>
    <xf numFmtId="0" fontId="20" fillId="0" borderId="0" xfId="1"/>
    <xf numFmtId="0" fontId="20" fillId="0" borderId="8" xfId="1" applyBorder="1"/>
    <xf numFmtId="0" fontId="37" fillId="0" borderId="0" xfId="0" applyFont="1" applyAlignment="1">
      <alignment wrapText="1"/>
    </xf>
    <xf numFmtId="0" fontId="20" fillId="0" borderId="13" xfId="1" applyBorder="1"/>
    <xf numFmtId="0" fontId="37" fillId="0" borderId="0" xfId="0" applyFont="1"/>
    <xf numFmtId="2" fontId="9" fillId="0" borderId="0" xfId="0" applyNumberFormat="1" applyFont="1" applyAlignment="1">
      <alignment horizontal="right" vertical="center" wrapText="1"/>
    </xf>
    <xf numFmtId="2" fontId="9" fillId="0" borderId="0" xfId="0" applyNumberFormat="1" applyFont="1" applyAlignment="1">
      <alignment horizontal="center" vertical="center" wrapText="1"/>
    </xf>
    <xf numFmtId="0" fontId="14" fillId="6" borderId="10"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 xfId="0" applyFont="1" applyFill="1" applyBorder="1" applyAlignment="1">
      <alignment horizontal="center" vertical="center" wrapText="1"/>
    </xf>
    <xf numFmtId="2" fontId="14" fillId="6" borderId="1" xfId="0" applyNumberFormat="1" applyFont="1" applyFill="1" applyBorder="1" applyAlignment="1">
      <alignment horizontal="right" vertical="center" wrapText="1"/>
    </xf>
    <xf numFmtId="0" fontId="26" fillId="10" borderId="1" xfId="0" applyFont="1" applyFill="1" applyBorder="1" applyAlignment="1">
      <alignment wrapText="1"/>
    </xf>
    <xf numFmtId="0" fontId="26" fillId="11" borderId="13" xfId="0" applyFont="1" applyFill="1" applyBorder="1" applyAlignment="1">
      <alignment wrapText="1"/>
    </xf>
    <xf numFmtId="0" fontId="26" fillId="11" borderId="1" xfId="0" applyFont="1" applyFill="1" applyBorder="1" applyAlignment="1">
      <alignment wrapText="1"/>
    </xf>
    <xf numFmtId="2" fontId="23" fillId="11" borderId="13" xfId="0" applyNumberFormat="1" applyFont="1" applyFill="1" applyBorder="1" applyAlignment="1">
      <alignment horizontal="right" wrapText="1"/>
    </xf>
    <xf numFmtId="2" fontId="23" fillId="10" borderId="13" xfId="0" applyNumberFormat="1" applyFont="1" applyFill="1" applyBorder="1" applyAlignment="1">
      <alignment horizontal="right" wrapText="1"/>
    </xf>
    <xf numFmtId="2" fontId="23" fillId="11" borderId="13" xfId="0" quotePrefix="1" applyNumberFormat="1" applyFont="1" applyFill="1" applyBorder="1" applyAlignment="1">
      <alignment horizontal="right" wrapText="1"/>
    </xf>
    <xf numFmtId="2" fontId="23" fillId="10" borderId="13" xfId="0" quotePrefix="1" applyNumberFormat="1" applyFont="1" applyFill="1" applyBorder="1" applyAlignment="1">
      <alignment horizontal="right" wrapText="1"/>
    </xf>
    <xf numFmtId="2" fontId="23" fillId="11" borderId="8" xfId="0" applyNumberFormat="1" applyFont="1" applyFill="1" applyBorder="1" applyAlignment="1">
      <alignment horizontal="right" wrapText="1"/>
    </xf>
    <xf numFmtId="2" fontId="23" fillId="10" borderId="8" xfId="0" applyNumberFormat="1" applyFont="1" applyFill="1" applyBorder="1" applyAlignment="1">
      <alignment horizontal="right" wrapText="1"/>
    </xf>
    <xf numFmtId="2" fontId="23" fillId="11" borderId="5" xfId="0" applyNumberFormat="1" applyFont="1" applyFill="1" applyBorder="1" applyAlignment="1">
      <alignment horizontal="right" wrapText="1"/>
    </xf>
    <xf numFmtId="2" fontId="23" fillId="11" borderId="37" xfId="0" applyNumberFormat="1" applyFont="1" applyFill="1" applyBorder="1" applyAlignment="1">
      <alignment horizontal="right" wrapText="1"/>
    </xf>
    <xf numFmtId="2" fontId="23" fillId="10" borderId="37" xfId="0" applyNumberFormat="1" applyFont="1" applyFill="1" applyBorder="1" applyAlignment="1">
      <alignment horizontal="right" wrapText="1"/>
    </xf>
    <xf numFmtId="2" fontId="23" fillId="11" borderId="5" xfId="0" quotePrefix="1" applyNumberFormat="1" applyFont="1" applyFill="1" applyBorder="1" applyAlignment="1">
      <alignment horizontal="right" wrapText="1"/>
    </xf>
    <xf numFmtId="2" fontId="23" fillId="11" borderId="37" xfId="0" quotePrefix="1" applyNumberFormat="1" applyFont="1" applyFill="1" applyBorder="1" applyAlignment="1">
      <alignment horizontal="right" wrapText="1"/>
    </xf>
    <xf numFmtId="2" fontId="23" fillId="10" borderId="37" xfId="0" quotePrefix="1" applyNumberFormat="1" applyFont="1" applyFill="1" applyBorder="1" applyAlignment="1">
      <alignment horizontal="right" wrapText="1"/>
    </xf>
    <xf numFmtId="2" fontId="23" fillId="11" borderId="1" xfId="0" applyNumberFormat="1" applyFont="1" applyFill="1" applyBorder="1" applyAlignment="1">
      <alignment horizontal="right" wrapText="1"/>
    </xf>
    <xf numFmtId="2" fontId="23" fillId="11" borderId="9" xfId="0" applyNumberFormat="1" applyFont="1" applyFill="1" applyBorder="1" applyAlignment="1">
      <alignment horizontal="right" wrapText="1"/>
    </xf>
    <xf numFmtId="2" fontId="23" fillId="11" borderId="25" xfId="0" applyNumberFormat="1" applyFont="1" applyFill="1" applyBorder="1" applyAlignment="1">
      <alignment horizontal="right" wrapText="1"/>
    </xf>
    <xf numFmtId="2" fontId="23" fillId="10" borderId="25" xfId="0" applyNumberFormat="1" applyFont="1" applyFill="1" applyBorder="1" applyAlignment="1">
      <alignment horizontal="right" wrapText="1"/>
    </xf>
    <xf numFmtId="2" fontId="26" fillId="11" borderId="1" xfId="0" applyNumberFormat="1" applyFont="1" applyFill="1" applyBorder="1" applyAlignment="1">
      <alignment horizontal="right" wrapText="1"/>
    </xf>
    <xf numFmtId="2" fontId="26" fillId="10" borderId="1" xfId="0" applyNumberFormat="1" applyFont="1" applyFill="1" applyBorder="1" applyAlignment="1">
      <alignment horizontal="right" wrapText="1"/>
    </xf>
    <xf numFmtId="2" fontId="26" fillId="10" borderId="41" xfId="0" applyNumberFormat="1" applyFont="1" applyFill="1" applyBorder="1" applyAlignment="1">
      <alignment horizontal="right" wrapText="1"/>
    </xf>
    <xf numFmtId="2" fontId="26" fillId="10" borderId="42" xfId="0" applyNumberFormat="1" applyFont="1" applyFill="1" applyBorder="1" applyAlignment="1">
      <alignment horizontal="right" wrapText="1"/>
    </xf>
    <xf numFmtId="0" fontId="23" fillId="11" borderId="13" xfId="0" applyFont="1" applyFill="1" applyBorder="1" applyAlignment="1">
      <alignment horizontal="right" vertical="center" wrapText="1"/>
    </xf>
    <xf numFmtId="0" fontId="23" fillId="10" borderId="13" xfId="0" applyFont="1" applyFill="1" applyBorder="1" applyAlignment="1">
      <alignment horizontal="right" vertical="center" wrapText="1"/>
    </xf>
    <xf numFmtId="0" fontId="23" fillId="11" borderId="1" xfId="0" applyFont="1" applyFill="1" applyBorder="1" applyAlignment="1">
      <alignment horizontal="right" vertical="center" wrapText="1"/>
    </xf>
    <xf numFmtId="0" fontId="23" fillId="10" borderId="1" xfId="0" applyFont="1" applyFill="1" applyBorder="1" applyAlignment="1">
      <alignment horizontal="right" vertical="center" wrapText="1"/>
    </xf>
    <xf numFmtId="0" fontId="26" fillId="11" borderId="1" xfId="0" applyFont="1" applyFill="1" applyBorder="1" applyAlignment="1">
      <alignment horizontal="right" vertical="center" wrapText="1"/>
    </xf>
    <xf numFmtId="0" fontId="26" fillId="10" borderId="1" xfId="0" applyFont="1" applyFill="1" applyBorder="1" applyAlignment="1">
      <alignment horizontal="right" vertical="center" wrapText="1"/>
    </xf>
    <xf numFmtId="0" fontId="9" fillId="0" borderId="0" xfId="0" applyFont="1" applyAlignment="1">
      <alignment horizontal="right" vertical="center" wrapText="1"/>
    </xf>
    <xf numFmtId="2" fontId="26" fillId="11" borderId="41" xfId="0" applyNumberFormat="1" applyFont="1" applyFill="1" applyBorder="1" applyAlignment="1">
      <alignment horizontal="right" wrapText="1"/>
    </xf>
    <xf numFmtId="0" fontId="23" fillId="11" borderId="1" xfId="0" quotePrefix="1" applyFont="1" applyFill="1" applyBorder="1" applyAlignment="1">
      <alignment horizontal="right" vertical="center" wrapText="1"/>
    </xf>
    <xf numFmtId="0" fontId="23" fillId="11" borderId="13" xfId="0" applyFont="1" applyFill="1" applyBorder="1" applyAlignment="1">
      <alignment horizontal="right" wrapText="1"/>
    </xf>
    <xf numFmtId="0" fontId="23" fillId="10" borderId="13" xfId="0" applyFont="1" applyFill="1" applyBorder="1" applyAlignment="1">
      <alignment horizontal="right" wrapText="1"/>
    </xf>
    <xf numFmtId="0" fontId="23" fillId="10" borderId="10" xfId="0" applyFont="1" applyFill="1" applyBorder="1" applyAlignment="1">
      <alignment horizontal="right" wrapText="1"/>
    </xf>
    <xf numFmtId="0" fontId="25" fillId="14" borderId="1" xfId="0" applyFont="1" applyFill="1" applyBorder="1" applyAlignment="1">
      <alignment horizontal="right" vertical="center" wrapText="1"/>
    </xf>
    <xf numFmtId="0" fontId="25" fillId="14" borderId="8" xfId="0" applyFont="1" applyFill="1" applyBorder="1" applyAlignment="1">
      <alignment horizontal="right" vertical="center" wrapText="1"/>
    </xf>
    <xf numFmtId="0" fontId="21" fillId="14" borderId="8" xfId="0" applyFont="1" applyFill="1" applyBorder="1" applyAlignment="1">
      <alignment horizontal="right" vertical="center" wrapText="1"/>
    </xf>
    <xf numFmtId="0" fontId="21" fillId="14" borderId="1" xfId="0" applyFont="1" applyFill="1" applyBorder="1" applyAlignment="1">
      <alignment horizontal="right" vertical="center" wrapText="1"/>
    </xf>
    <xf numFmtId="0" fontId="23" fillId="0" borderId="44" xfId="0" applyFont="1" applyBorder="1" applyAlignment="1">
      <alignment wrapText="1"/>
    </xf>
    <xf numFmtId="3" fontId="9" fillId="6" borderId="1" xfId="0" applyNumberFormat="1" applyFont="1" applyFill="1" applyBorder="1" applyAlignment="1">
      <alignment horizontal="center"/>
    </xf>
    <xf numFmtId="0" fontId="25" fillId="14" borderId="1" xfId="0" applyFont="1" applyFill="1" applyBorder="1" applyAlignment="1">
      <alignment horizontal="center" vertical="center" wrapText="1"/>
    </xf>
    <xf numFmtId="3" fontId="25" fillId="14" borderId="1" xfId="0" applyNumberFormat="1" applyFont="1" applyFill="1" applyBorder="1" applyAlignment="1">
      <alignment horizontal="center" vertical="center" wrapText="1"/>
    </xf>
    <xf numFmtId="0" fontId="26" fillId="10" borderId="10" xfId="0" applyFont="1" applyFill="1" applyBorder="1" applyAlignment="1">
      <alignment horizontal="center" wrapText="1"/>
    </xf>
    <xf numFmtId="3" fontId="14" fillId="6" borderId="1" xfId="0" applyNumberFormat="1" applyFont="1" applyFill="1" applyBorder="1" applyAlignment="1">
      <alignment horizontal="center" vertical="center" wrapText="1"/>
    </xf>
    <xf numFmtId="3" fontId="33" fillId="6" borderId="1" xfId="0" applyNumberFormat="1" applyFont="1" applyFill="1" applyBorder="1" applyAlignment="1">
      <alignment horizontal="right" vertical="center"/>
    </xf>
    <xf numFmtId="3" fontId="33" fillId="6" borderId="45" xfId="0" applyNumberFormat="1" applyFont="1" applyFill="1" applyBorder="1" applyAlignment="1">
      <alignment horizontal="right" vertical="center"/>
    </xf>
    <xf numFmtId="3" fontId="23" fillId="10" borderId="1" xfId="0" applyNumberFormat="1" applyFont="1" applyFill="1" applyBorder="1" applyAlignment="1">
      <alignment horizontal="right" vertical="center" wrapText="1"/>
    </xf>
    <xf numFmtId="3" fontId="23" fillId="10" borderId="13" xfId="0" applyNumberFormat="1" applyFont="1" applyFill="1" applyBorder="1" applyAlignment="1">
      <alignment horizontal="right" vertical="center" wrapText="1"/>
    </xf>
    <xf numFmtId="3" fontId="26" fillId="10" borderId="8" xfId="0" applyNumberFormat="1" applyFont="1" applyFill="1" applyBorder="1" applyAlignment="1">
      <alignment horizontal="right" vertical="center" wrapText="1"/>
    </xf>
    <xf numFmtId="3" fontId="23" fillId="0" borderId="0" xfId="0" applyNumberFormat="1" applyFont="1" applyAlignment="1">
      <alignment wrapText="1"/>
    </xf>
    <xf numFmtId="3" fontId="23" fillId="11" borderId="1" xfId="0" applyNumberFormat="1" applyFont="1" applyFill="1" applyBorder="1" applyAlignment="1">
      <alignment horizontal="right" wrapText="1"/>
    </xf>
    <xf numFmtId="3" fontId="23" fillId="11" borderId="13" xfId="0" applyNumberFormat="1" applyFont="1" applyFill="1" applyBorder="1" applyAlignment="1">
      <alignment horizontal="right" wrapText="1"/>
    </xf>
    <xf numFmtId="3" fontId="23" fillId="10" borderId="9" xfId="0" applyNumberFormat="1" applyFont="1" applyFill="1" applyBorder="1" applyAlignment="1">
      <alignment wrapText="1"/>
    </xf>
    <xf numFmtId="3" fontId="23" fillId="10" borderId="25" xfId="0" applyNumberFormat="1" applyFont="1" applyFill="1" applyBorder="1" applyAlignment="1">
      <alignment wrapText="1"/>
    </xf>
    <xf numFmtId="3" fontId="25" fillId="14" borderId="1" xfId="0" applyNumberFormat="1" applyFont="1" applyFill="1" applyBorder="1" applyAlignment="1">
      <alignment horizontal="right" vertical="center" wrapText="1"/>
    </xf>
    <xf numFmtId="3" fontId="23" fillId="10" borderId="44" xfId="0" applyNumberFormat="1" applyFont="1" applyFill="1" applyBorder="1" applyAlignment="1">
      <alignment horizontal="right" wrapText="1"/>
    </xf>
    <xf numFmtId="3" fontId="21" fillId="14" borderId="8" xfId="0" applyNumberFormat="1" applyFont="1" applyFill="1" applyBorder="1" applyAlignment="1">
      <alignment horizontal="right" vertical="center" wrapText="1"/>
    </xf>
    <xf numFmtId="0" fontId="26" fillId="0" borderId="1" xfId="0" applyFont="1" applyBorder="1" applyAlignment="1">
      <alignment horizontal="center" wrapText="1"/>
    </xf>
    <xf numFmtId="0" fontId="9" fillId="0" borderId="0" xfId="0" applyFont="1" applyAlignment="1">
      <alignment horizontal="left" vertical="center" wrapText="1"/>
    </xf>
    <xf numFmtId="2" fontId="0" fillId="0" borderId="7" xfId="0" applyNumberFormat="1" applyBorder="1" applyAlignment="1">
      <alignment horizontal="center" vertical="center"/>
    </xf>
    <xf numFmtId="2" fontId="9" fillId="0" borderId="2" xfId="0" applyNumberFormat="1" applyFont="1" applyBorder="1" applyAlignment="1">
      <alignment horizontal="center" vertical="center" wrapText="1"/>
    </xf>
    <xf numFmtId="2" fontId="23" fillId="10" borderId="13" xfId="0" quotePrefix="1" applyNumberFormat="1" applyFont="1" applyFill="1" applyBorder="1" applyAlignment="1">
      <alignment horizontal="right" vertical="center" wrapText="1"/>
    </xf>
    <xf numFmtId="2" fontId="23" fillId="10" borderId="8" xfId="0" applyNumberFormat="1" applyFont="1" applyFill="1" applyBorder="1" applyAlignment="1">
      <alignment horizontal="right" vertical="center" wrapText="1"/>
    </xf>
    <xf numFmtId="2" fontId="23" fillId="10" borderId="10" xfId="0" applyNumberFormat="1" applyFont="1" applyFill="1" applyBorder="1" applyAlignment="1">
      <alignment horizontal="right" vertical="center" wrapText="1"/>
    </xf>
    <xf numFmtId="2" fontId="23" fillId="10" borderId="13" xfId="0" applyNumberFormat="1" applyFont="1" applyFill="1" applyBorder="1" applyAlignment="1">
      <alignment horizontal="right" vertical="center" wrapText="1"/>
    </xf>
    <xf numFmtId="0" fontId="23" fillId="6" borderId="1" xfId="0" applyFont="1" applyFill="1" applyBorder="1" applyAlignment="1">
      <alignment horizontal="right" vertical="center" wrapText="1"/>
    </xf>
    <xf numFmtId="0" fontId="14" fillId="0" borderId="0" xfId="0" applyFont="1" applyAlignment="1">
      <alignment horizontal="left" vertical="center" wrapText="1"/>
    </xf>
    <xf numFmtId="0" fontId="23" fillId="0" borderId="2" xfId="0" applyFont="1" applyBorder="1" applyAlignment="1">
      <alignment horizontal="right" vertical="center" wrapText="1"/>
    </xf>
    <xf numFmtId="164" fontId="9" fillId="6" borderId="1" xfId="0" applyNumberFormat="1" applyFont="1" applyFill="1" applyBorder="1" applyAlignment="1">
      <alignment horizontal="right" vertical="center" wrapText="1"/>
    </xf>
    <xf numFmtId="165" fontId="9" fillId="6" borderId="1" xfId="0" applyNumberFormat="1" applyFont="1" applyFill="1" applyBorder="1" applyAlignment="1">
      <alignment horizontal="right" vertical="center" wrapText="1"/>
    </xf>
    <xf numFmtId="164" fontId="9" fillId="6" borderId="14" xfId="0" applyNumberFormat="1" applyFont="1" applyFill="1" applyBorder="1" applyAlignment="1">
      <alignment horizontal="right" vertical="center" wrapText="1"/>
    </xf>
    <xf numFmtId="165" fontId="9" fillId="6" borderId="14" xfId="0" applyNumberFormat="1" applyFont="1" applyFill="1" applyBorder="1" applyAlignment="1">
      <alignment horizontal="right" vertical="center" wrapText="1"/>
    </xf>
    <xf numFmtId="2" fontId="0" fillId="6" borderId="1" xfId="0" applyNumberFormat="1" applyFill="1" applyBorder="1" applyAlignment="1">
      <alignment horizontal="right" vertical="center"/>
    </xf>
    <xf numFmtId="2" fontId="9" fillId="6" borderId="9" xfId="0" applyNumberFormat="1" applyFont="1" applyFill="1" applyBorder="1" applyAlignment="1">
      <alignment horizontal="right" vertical="center" wrapText="1"/>
    </xf>
    <xf numFmtId="2" fontId="23" fillId="11" borderId="13" xfId="0" applyNumberFormat="1" applyFont="1" applyFill="1" applyBorder="1" applyAlignment="1">
      <alignment horizontal="right" vertical="center" wrapText="1"/>
    </xf>
    <xf numFmtId="2" fontId="23" fillId="11" borderId="5" xfId="0" applyNumberFormat="1" applyFont="1" applyFill="1" applyBorder="1" applyAlignment="1">
      <alignment horizontal="right" vertical="center" wrapText="1"/>
    </xf>
    <xf numFmtId="2" fontId="23" fillId="11" borderId="37" xfId="0" applyNumberFormat="1" applyFont="1" applyFill="1" applyBorder="1" applyAlignment="1">
      <alignment horizontal="right" vertical="center" wrapText="1"/>
    </xf>
    <xf numFmtId="2" fontId="23" fillId="10" borderId="37" xfId="0" applyNumberFormat="1" applyFont="1" applyFill="1" applyBorder="1" applyAlignment="1">
      <alignment horizontal="right" vertical="center" wrapText="1"/>
    </xf>
    <xf numFmtId="2" fontId="23" fillId="11" borderId="5" xfId="0" quotePrefix="1" applyNumberFormat="1" applyFont="1" applyFill="1" applyBorder="1" applyAlignment="1">
      <alignment horizontal="right" vertical="center" wrapText="1"/>
    </xf>
    <xf numFmtId="2" fontId="23" fillId="11" borderId="1" xfId="0" applyNumberFormat="1" applyFont="1" applyFill="1" applyBorder="1" applyAlignment="1">
      <alignment horizontal="right" vertical="center" wrapText="1"/>
    </xf>
    <xf numFmtId="2" fontId="23" fillId="10" borderId="1" xfId="0" applyNumberFormat="1" applyFont="1" applyFill="1" applyBorder="1" applyAlignment="1">
      <alignment horizontal="right" vertical="center" wrapText="1"/>
    </xf>
    <xf numFmtId="2" fontId="23" fillId="0" borderId="0" xfId="0" applyNumberFormat="1" applyFont="1" applyAlignment="1">
      <alignment wrapText="1"/>
    </xf>
    <xf numFmtId="0" fontId="23" fillId="10" borderId="13" xfId="0" applyFont="1" applyFill="1" applyBorder="1"/>
    <xf numFmtId="0" fontId="23" fillId="0" borderId="0" xfId="0" applyFont="1"/>
    <xf numFmtId="0" fontId="9" fillId="0" borderId="1" xfId="0" applyFont="1" applyBorder="1" applyAlignment="1">
      <alignment horizontal="left" vertical="center" wrapText="1"/>
    </xf>
    <xf numFmtId="0" fontId="25" fillId="0" borderId="1" xfId="0" applyFont="1" applyBorder="1"/>
    <xf numFmtId="0" fontId="20" fillId="0" borderId="1" xfId="1" applyFill="1" applyBorder="1" applyAlignment="1"/>
    <xf numFmtId="10" fontId="0" fillId="6" borderId="1" xfId="3" applyNumberFormat="1" applyFont="1" applyFill="1" applyBorder="1"/>
    <xf numFmtId="166" fontId="0" fillId="6" borderId="1" xfId="0" applyNumberFormat="1" applyFill="1" applyBorder="1"/>
    <xf numFmtId="167" fontId="0" fillId="6" borderId="1" xfId="3" applyNumberFormat="1" applyFont="1" applyFill="1" applyBorder="1"/>
    <xf numFmtId="2" fontId="0" fillId="6" borderId="1" xfId="0" applyNumberFormat="1" applyFill="1" applyBorder="1"/>
    <xf numFmtId="0" fontId="25" fillId="0" borderId="8" xfId="0" applyFont="1" applyBorder="1"/>
    <xf numFmtId="0" fontId="25" fillId="0" borderId="10" xfId="0" applyFont="1" applyBorder="1"/>
    <xf numFmtId="0" fontId="25" fillId="0" borderId="13" xfId="0" applyFont="1" applyBorder="1"/>
    <xf numFmtId="0" fontId="32" fillId="10" borderId="13" xfId="0" applyFont="1" applyFill="1" applyBorder="1" applyAlignment="1">
      <alignment wrapText="1"/>
    </xf>
    <xf numFmtId="2" fontId="23" fillId="6" borderId="1" xfId="0" applyNumberFormat="1" applyFont="1" applyFill="1" applyBorder="1" applyAlignment="1">
      <alignment wrapText="1"/>
    </xf>
    <xf numFmtId="3" fontId="23" fillId="10" borderId="10" xfId="0" applyNumberFormat="1" applyFont="1" applyFill="1" applyBorder="1" applyAlignment="1">
      <alignment horizontal="center" wrapText="1"/>
    </xf>
    <xf numFmtId="3" fontId="25" fillId="0" borderId="8" xfId="0" applyNumberFormat="1" applyFont="1" applyBorder="1"/>
    <xf numFmtId="0" fontId="25" fillId="0" borderId="43" xfId="0" applyFont="1" applyBorder="1"/>
    <xf numFmtId="0" fontId="23" fillId="0" borderId="13" xfId="0" applyFont="1" applyFill="1" applyBorder="1" applyAlignment="1">
      <alignment wrapText="1"/>
    </xf>
    <xf numFmtId="0" fontId="25" fillId="0" borderId="0" xfId="0" applyFont="1" applyFill="1" applyBorder="1" applyAlignment="1"/>
    <xf numFmtId="0" fontId="23" fillId="0" borderId="6" xfId="0" applyFont="1" applyFill="1" applyBorder="1" applyAlignment="1">
      <alignment wrapText="1"/>
    </xf>
    <xf numFmtId="0" fontId="23" fillId="0" borderId="35" xfId="0" applyFont="1" applyFill="1" applyBorder="1" applyAlignment="1">
      <alignment wrapText="1"/>
    </xf>
    <xf numFmtId="0" fontId="23" fillId="0" borderId="12" xfId="0" applyFont="1" applyFill="1" applyBorder="1" applyAlignment="1">
      <alignment wrapText="1"/>
    </xf>
    <xf numFmtId="0" fontId="23" fillId="0" borderId="30" xfId="0" applyFont="1" applyFill="1" applyBorder="1" applyAlignment="1">
      <alignment wrapText="1"/>
    </xf>
    <xf numFmtId="0" fontId="25" fillId="0" borderId="0" xfId="0" applyFont="1" applyBorder="1" applyAlignment="1">
      <alignment wrapText="1"/>
    </xf>
    <xf numFmtId="0" fontId="23" fillId="0" borderId="0" xfId="0" applyFont="1" applyFill="1" applyBorder="1" applyAlignment="1">
      <alignment wrapText="1"/>
    </xf>
    <xf numFmtId="0" fontId="0" fillId="0" borderId="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3" fillId="0" borderId="11" xfId="0" applyFont="1" applyFill="1" applyBorder="1" applyAlignment="1">
      <alignment wrapText="1"/>
    </xf>
    <xf numFmtId="0" fontId="23" fillId="0" borderId="26" xfId="0" applyFont="1" applyFill="1" applyBorder="1" applyAlignment="1">
      <alignment wrapText="1"/>
    </xf>
    <xf numFmtId="0" fontId="23" fillId="0" borderId="6" xfId="0" applyFont="1" applyFill="1" applyBorder="1" applyAlignment="1">
      <alignment wrapText="1"/>
    </xf>
    <xf numFmtId="0" fontId="23" fillId="0" borderId="30" xfId="0" applyFont="1" applyFill="1" applyBorder="1" applyAlignment="1">
      <alignment wrapText="1"/>
    </xf>
    <xf numFmtId="0" fontId="22" fillId="0" borderId="2" xfId="0" applyFont="1" applyBorder="1" applyAlignment="1">
      <alignment wrapText="1"/>
    </xf>
    <xf numFmtId="0" fontId="26" fillId="0" borderId="5" xfId="0" applyFont="1" applyBorder="1" applyAlignment="1">
      <alignment wrapText="1"/>
    </xf>
    <xf numFmtId="0" fontId="26" fillId="0" borderId="9" xfId="0" applyFont="1" applyBorder="1" applyAlignment="1">
      <alignment wrapText="1"/>
    </xf>
    <xf numFmtId="0" fontId="26" fillId="0" borderId="29" xfId="0" applyFont="1" applyBorder="1" applyAlignment="1">
      <alignment wrapText="1"/>
    </xf>
    <xf numFmtId="0" fontId="26" fillId="0" borderId="6" xfId="0" applyFont="1" applyBorder="1" applyAlignment="1">
      <alignment wrapText="1"/>
    </xf>
    <xf numFmtId="0" fontId="26" fillId="0" borderId="30" xfId="0" applyFont="1" applyBorder="1" applyAlignment="1">
      <alignment wrapText="1"/>
    </xf>
    <xf numFmtId="0" fontId="23" fillId="0" borderId="5" xfId="0" applyFont="1" applyBorder="1" applyAlignment="1">
      <alignment wrapText="1"/>
    </xf>
    <xf numFmtId="0" fontId="23" fillId="0" borderId="29" xfId="0" applyFont="1" applyBorder="1" applyAlignment="1">
      <alignment wrapText="1"/>
    </xf>
    <xf numFmtId="0" fontId="26" fillId="0" borderId="1" xfId="0" applyFont="1" applyBorder="1" applyAlignment="1">
      <alignment wrapText="1"/>
    </xf>
    <xf numFmtId="0" fontId="0" fillId="0" borderId="1" xfId="0" applyBorder="1" applyAlignment="1">
      <alignment wrapText="1"/>
    </xf>
    <xf numFmtId="0" fontId="23" fillId="0" borderId="6" xfId="0" applyFont="1" applyBorder="1" applyAlignment="1">
      <alignment wrapText="1"/>
    </xf>
    <xf numFmtId="0" fontId="23" fillId="0" borderId="30" xfId="0" applyFont="1" applyBorder="1" applyAlignment="1">
      <alignment wrapText="1"/>
    </xf>
    <xf numFmtId="0" fontId="23" fillId="0" borderId="23" xfId="0" applyFont="1" applyBorder="1" applyAlignment="1">
      <alignment wrapText="1"/>
    </xf>
    <xf numFmtId="0" fontId="23" fillId="0" borderId="24" xfId="0" applyFont="1" applyBorder="1" applyAlignment="1">
      <alignment wrapText="1"/>
    </xf>
    <xf numFmtId="0" fontId="23" fillId="0" borderId="31" xfId="0" applyFont="1" applyBorder="1" applyAlignment="1">
      <alignment wrapText="1"/>
    </xf>
    <xf numFmtId="0" fontId="23" fillId="0" borderId="7" xfId="0" applyFont="1" applyBorder="1" applyAlignment="1">
      <alignment wrapText="1"/>
    </xf>
    <xf numFmtId="0" fontId="24" fillId="0" borderId="0" xfId="0" applyFont="1" applyAlignment="1">
      <alignment wrapText="1"/>
    </xf>
    <xf numFmtId="0" fontId="0" fillId="0" borderId="0" xfId="0" applyAlignment="1">
      <alignment wrapText="1"/>
    </xf>
    <xf numFmtId="0" fontId="9" fillId="0" borderId="1" xfId="0" applyFont="1" applyBorder="1" applyAlignment="1">
      <alignment horizontal="center" vertical="center" wrapText="1"/>
    </xf>
    <xf numFmtId="0" fontId="14" fillId="0" borderId="6" xfId="0" applyFont="1" applyBorder="1" applyAlignment="1">
      <alignment horizontal="left" wrapText="1"/>
    </xf>
    <xf numFmtId="0" fontId="14" fillId="0" borderId="8" xfId="0" applyFont="1" applyBorder="1" applyAlignment="1">
      <alignment horizontal="left"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23" fillId="0" borderId="8" xfId="0" applyFont="1" applyBorder="1" applyAlignment="1">
      <alignment wrapText="1"/>
    </xf>
    <xf numFmtId="0" fontId="23" fillId="0" borderId="1" xfId="0" applyFont="1" applyBorder="1" applyAlignment="1">
      <alignment wrapText="1"/>
    </xf>
    <xf numFmtId="0" fontId="26" fillId="0" borderId="39" xfId="0" applyFont="1" applyBorder="1" applyAlignment="1">
      <alignment wrapText="1"/>
    </xf>
    <xf numFmtId="0" fontId="26" fillId="0" borderId="40" xfId="0" applyFont="1" applyBorder="1" applyAlignment="1">
      <alignment wrapText="1"/>
    </xf>
    <xf numFmtId="0" fontId="23" fillId="0" borderId="0" xfId="0" applyFont="1" applyAlignment="1">
      <alignment horizontal="left" vertical="top" wrapText="1"/>
    </xf>
    <xf numFmtId="0" fontId="21" fillId="0" borderId="2" xfId="0" applyFont="1" applyBorder="1" applyAlignment="1">
      <alignment wrapText="1"/>
    </xf>
    <xf numFmtId="0" fontId="23" fillId="0" borderId="11" xfId="0" applyFont="1" applyBorder="1" applyAlignment="1">
      <alignment wrapText="1"/>
    </xf>
    <xf numFmtId="0" fontId="23" fillId="0" borderId="26" xfId="0" applyFont="1" applyBorder="1" applyAlignment="1">
      <alignment wrapText="1"/>
    </xf>
    <xf numFmtId="0" fontId="23" fillId="0" borderId="27" xfId="0" applyFont="1" applyBorder="1" applyAlignment="1">
      <alignment wrapText="1"/>
    </xf>
    <xf numFmtId="0" fontId="23" fillId="0" borderId="28" xfId="0" applyFont="1" applyBorder="1" applyAlignment="1">
      <alignment wrapText="1"/>
    </xf>
    <xf numFmtId="0" fontId="23" fillId="0" borderId="12" xfId="0" applyFont="1" applyBorder="1" applyAlignment="1">
      <alignment wrapText="1"/>
    </xf>
    <xf numFmtId="0" fontId="23" fillId="0" borderId="35" xfId="0" applyFont="1" applyBorder="1" applyAlignment="1">
      <alignment wrapText="1"/>
    </xf>
    <xf numFmtId="0" fontId="26" fillId="0" borderId="23" xfId="0" applyFont="1" applyBorder="1" applyAlignment="1">
      <alignment wrapText="1"/>
    </xf>
    <xf numFmtId="0" fontId="26" fillId="0" borderId="31" xfId="0" applyFont="1" applyBorder="1" applyAlignment="1">
      <alignment wrapText="1"/>
    </xf>
    <xf numFmtId="0" fontId="23" fillId="0" borderId="33" xfId="0" applyFont="1" applyBorder="1" applyAlignment="1">
      <alignment wrapText="1"/>
    </xf>
    <xf numFmtId="0" fontId="23" fillId="0" borderId="34" xfId="0" applyFont="1" applyBorder="1" applyAlignment="1">
      <alignment wrapText="1"/>
    </xf>
    <xf numFmtId="0" fontId="26" fillId="0" borderId="23" xfId="0" applyFont="1" applyFill="1" applyBorder="1" applyAlignment="1">
      <alignment wrapText="1"/>
    </xf>
    <xf numFmtId="0" fontId="26" fillId="0" borderId="31" xfId="0" applyFont="1" applyFill="1" applyBorder="1" applyAlignment="1">
      <alignment wrapText="1"/>
    </xf>
    <xf numFmtId="0" fontId="9" fillId="0" borderId="38"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36" xfId="0" applyFont="1" applyBorder="1" applyAlignment="1">
      <alignment horizontal="left" vertical="center" wrapText="1"/>
    </xf>
    <xf numFmtId="0" fontId="12" fillId="0" borderId="0" xfId="0" applyFont="1" applyAlignment="1">
      <alignment horizontal="left" wrapText="1"/>
    </xf>
    <xf numFmtId="0" fontId="18" fillId="0" borderId="0" xfId="0" applyFont="1" applyAlignment="1">
      <alignment horizontal="left" vertical="center" wrapText="1"/>
    </xf>
    <xf numFmtId="0" fontId="10" fillId="0" borderId="0" xfId="0" applyFont="1" applyAlignment="1">
      <alignment horizontal="left" wrapText="1"/>
    </xf>
    <xf numFmtId="0" fontId="13" fillId="0" borderId="0" xfId="0" applyFont="1" applyAlignment="1">
      <alignment horizontal="left"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23" fillId="0" borderId="21" xfId="0" applyFont="1" applyBorder="1" applyAlignment="1">
      <alignment wrapText="1"/>
    </xf>
    <xf numFmtId="0" fontId="23" fillId="0" borderId="32" xfId="0" applyFont="1" applyBorder="1" applyAlignment="1">
      <alignment wrapText="1"/>
    </xf>
    <xf numFmtId="0" fontId="29" fillId="0" borderId="0" xfId="0" applyFont="1" applyAlignment="1">
      <alignment wrapText="1"/>
    </xf>
    <xf numFmtId="0" fontId="9" fillId="0" borderId="11" xfId="0" applyFont="1" applyBorder="1" applyAlignment="1">
      <alignment horizontal="left" vertical="center" wrapText="1"/>
    </xf>
    <xf numFmtId="0" fontId="9" fillId="0" borderId="37" xfId="0" applyFont="1" applyBorder="1" applyAlignment="1">
      <alignment horizontal="left" vertical="center" wrapText="1"/>
    </xf>
    <xf numFmtId="0" fontId="9" fillId="0" borderId="5" xfId="0" applyFont="1" applyBorder="1" applyAlignment="1">
      <alignment horizontal="center" vertical="center" wrapText="1"/>
    </xf>
    <xf numFmtId="0" fontId="0" fillId="0" borderId="2" xfId="0" applyBorder="1" applyAlignment="1">
      <alignment wrapText="1"/>
    </xf>
    <xf numFmtId="0" fontId="23" fillId="10" borderId="6" xfId="0" applyFont="1" applyFill="1" applyBorder="1" applyAlignment="1">
      <alignment wrapText="1"/>
    </xf>
    <xf numFmtId="0" fontId="23" fillId="10" borderId="7" xfId="0" applyFont="1" applyFill="1" applyBorder="1" applyAlignment="1">
      <alignment wrapText="1"/>
    </xf>
    <xf numFmtId="0" fontId="23" fillId="10" borderId="30" xfId="0" applyFont="1" applyFill="1" applyBorder="1" applyAlignment="1">
      <alignment wrapText="1"/>
    </xf>
    <xf numFmtId="0" fontId="32" fillId="10" borderId="6" xfId="0" applyFont="1" applyFill="1" applyBorder="1" applyAlignment="1">
      <alignment wrapText="1"/>
    </xf>
    <xf numFmtId="0" fontId="32" fillId="10" borderId="7" xfId="0" applyFont="1" applyFill="1" applyBorder="1" applyAlignment="1">
      <alignment wrapText="1"/>
    </xf>
    <xf numFmtId="0" fontId="32" fillId="10" borderId="30" xfId="0" applyFont="1" applyFill="1" applyBorder="1" applyAlignment="1">
      <alignment wrapText="1"/>
    </xf>
    <xf numFmtId="0" fontId="22" fillId="0" borderId="0" xfId="0" applyFont="1" applyAlignment="1">
      <alignment wrapText="1"/>
    </xf>
    <xf numFmtId="0" fontId="22" fillId="0" borderId="0" xfId="0" applyFont="1" applyAlignment="1"/>
    <xf numFmtId="0" fontId="0" fillId="0" borderId="0" xfId="0" applyAlignment="1"/>
    <xf numFmtId="0" fontId="1" fillId="0" borderId="1" xfId="0" applyFont="1" applyBorder="1" applyAlignment="1"/>
    <xf numFmtId="0" fontId="0" fillId="0" borderId="1" xfId="0" applyBorder="1" applyAlignment="1"/>
    <xf numFmtId="0" fontId="23" fillId="0" borderId="0" xfId="0" applyFont="1" applyAlignment="1">
      <alignment wrapText="1"/>
    </xf>
    <xf numFmtId="0" fontId="0" fillId="0" borderId="25" xfId="0" applyBorder="1" applyAlignment="1"/>
    <xf numFmtId="0" fontId="23" fillId="0" borderId="13" xfId="0" applyFont="1" applyBorder="1" applyAlignment="1">
      <alignment wrapText="1"/>
    </xf>
    <xf numFmtId="0" fontId="34" fillId="0" borderId="38" xfId="0" applyFont="1" applyBorder="1" applyAlignment="1">
      <alignment wrapText="1"/>
    </xf>
    <xf numFmtId="0" fontId="34" fillId="0" borderId="0" xfId="0" applyFont="1" applyAlignment="1">
      <alignment wrapText="1"/>
    </xf>
    <xf numFmtId="0" fontId="35" fillId="0" borderId="38" xfId="0" applyFont="1" applyBorder="1" applyAlignment="1">
      <alignment wrapText="1"/>
    </xf>
    <xf numFmtId="0" fontId="35" fillId="0" borderId="0" xfId="0" applyFont="1" applyAlignment="1">
      <alignment wrapText="1"/>
    </xf>
    <xf numFmtId="0" fontId="23" fillId="0" borderId="2" xfId="0" applyFont="1" applyBorder="1" applyAlignment="1">
      <alignment wrapText="1"/>
    </xf>
    <xf numFmtId="0" fontId="26" fillId="0" borderId="6" xfId="0" applyFont="1" applyFill="1" applyBorder="1" applyAlignment="1">
      <alignment wrapText="1"/>
    </xf>
    <xf numFmtId="0" fontId="26" fillId="0" borderId="8" xfId="0" applyFont="1" applyFill="1" applyBorder="1" applyAlignment="1">
      <alignment wrapText="1"/>
    </xf>
    <xf numFmtId="0" fontId="0" fillId="0" borderId="8" xfId="0" applyBorder="1" applyAlignment="1">
      <alignment wrapText="1"/>
    </xf>
    <xf numFmtId="0" fontId="26" fillId="0" borderId="7" xfId="0" applyFont="1" applyBorder="1" applyAlignment="1">
      <alignment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36" xfId="0" applyFont="1" applyBorder="1" applyAlignment="1">
      <alignment horizontal="left" vertical="center" wrapText="1"/>
    </xf>
    <xf numFmtId="0" fontId="9" fillId="0" borderId="7" xfId="0" applyFont="1" applyBorder="1" applyAlignment="1">
      <alignment horizontal="left" vertical="center" wrapText="1"/>
    </xf>
    <xf numFmtId="0" fontId="0" fillId="4" borderId="2" xfId="0" applyFill="1" applyBorder="1" applyAlignment="1">
      <alignment horizontal="center" vertical="top" wrapText="1"/>
    </xf>
    <xf numFmtId="0" fontId="2" fillId="0" borderId="0" xfId="0" applyFont="1" applyAlignment="1">
      <alignment horizontal="left" wrapText="1"/>
    </xf>
    <xf numFmtId="0" fontId="2" fillId="0" borderId="2" xfId="0" applyFont="1" applyBorder="1" applyAlignment="1">
      <alignment horizontal="left" wrapText="1"/>
    </xf>
  </cellXfs>
  <cellStyles count="4">
    <cellStyle name="Hyperlink" xfId="1" xr:uid="{00000000-000B-0000-0000-000008000000}"/>
    <cellStyle name="Hyperlink 2" xfId="2" xr:uid="{DF23968B-1C9D-4FE9-8785-ABA4EFD3DAF4}"/>
    <cellStyle name="Procent" xfId="3"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elesco.b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nergie.wallonie.be/servlet/Repository/gw-201112-strategie-renovation-2020-rapport-complet-final.pdf?ID=60498" TargetMode="External"/><Relationship Id="rId3" Type="http://schemas.openxmlformats.org/officeDocument/2006/relationships/hyperlink" Target="https://etaamb.openjustice.be/fr/decret-du-02-mai-2019_n2019203984.html" TargetMode="External"/><Relationship Id="rId7" Type="http://schemas.openxmlformats.org/officeDocument/2006/relationships/hyperlink" Target="https://wallex.wallonie.be/eli/loi-decret/2020/12/17/2021200344/2021/02/13" TargetMode="External"/><Relationship Id="rId12" Type="http://schemas.openxmlformats.org/officeDocument/2006/relationships/printerSettings" Target="../printerSettings/printerSettings4.bin"/><Relationship Id="rId2" Type="http://schemas.openxmlformats.org/officeDocument/2006/relationships/hyperlink" Target="https://etaamb.openjustice.be/fr/decret-du-31-janvier-2019_n2019200998.html" TargetMode="External"/><Relationship Id="rId1" Type="http://schemas.openxmlformats.org/officeDocument/2006/relationships/hyperlink" Target="http://www.ejustice.just.fgov.be/eli/arrete/2019/04/04/2019203007/moniteur" TargetMode="External"/><Relationship Id="rId6" Type="http://schemas.openxmlformats.org/officeDocument/2006/relationships/hyperlink" Target="https://wallex.wallonie.be/eli/loi-decret/2020/10/15/2020204339" TargetMode="External"/><Relationship Id="rId11" Type="http://schemas.openxmlformats.org/officeDocument/2006/relationships/hyperlink" Target="https://www.energiesparen.be/wetgeving-call" TargetMode="External"/><Relationship Id="rId5" Type="http://schemas.openxmlformats.org/officeDocument/2006/relationships/hyperlink" Target="https://etaamb.openjustice.be/fr/arrete-du-gouvernement-wallon-du-16-mai-2019_n2019202774.html" TargetMode="External"/><Relationship Id="rId10" Type="http://schemas.openxmlformats.org/officeDocument/2006/relationships/hyperlink" Target="https://www.wallonie.be/fr/actualites/la-wallonie-investit-plus-dun-milliard-deuros-pour-renover-les-logements-publics" TargetMode="External"/><Relationship Id="rId4" Type="http://schemas.openxmlformats.org/officeDocument/2006/relationships/hyperlink" Target="https://wallex.wallonie.be/eli/arrete/2019/04/11/2019202162/2019/05/01?doc=31424&amp;rev=33187-20986&amp;from=rss" TargetMode="External"/><Relationship Id="rId9" Type="http://schemas.openxmlformats.org/officeDocument/2006/relationships/hyperlink" Target="https://energie.wallonie.be/servlet/Repository/pwec-2030-version-definitive-28-novembre-2019-approuvee-par-le-gw.pdf?ID=5845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workbookViewId="0"/>
  </sheetViews>
  <sheetFormatPr defaultRowHeight="14.5" x14ac:dyDescent="0.35"/>
  <sheetData>
    <row r="1" spans="1:6" ht="23.5" x14ac:dyDescent="0.55000000000000004">
      <c r="A1" s="1" t="s">
        <v>0</v>
      </c>
    </row>
    <row r="3" spans="1:6" x14ac:dyDescent="0.35">
      <c r="A3" t="s">
        <v>1</v>
      </c>
    </row>
    <row r="5" spans="1:6" x14ac:dyDescent="0.35">
      <c r="A5" t="s">
        <v>2</v>
      </c>
    </row>
    <row r="8" spans="1:6" x14ac:dyDescent="0.35">
      <c r="B8" t="s">
        <v>3</v>
      </c>
      <c r="F8" t="s">
        <v>4</v>
      </c>
    </row>
    <row r="9" spans="1:6" x14ac:dyDescent="0.35">
      <c r="B9" t="s">
        <v>5</v>
      </c>
      <c r="F9" t="s">
        <v>6</v>
      </c>
    </row>
    <row r="10" spans="1:6" x14ac:dyDescent="0.35">
      <c r="B10" t="s">
        <v>7</v>
      </c>
      <c r="F10" t="s">
        <v>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zoomScale="115" zoomScaleNormal="115" workbookViewId="0"/>
  </sheetViews>
  <sheetFormatPr defaultRowHeight="14.5" x14ac:dyDescent="0.35"/>
  <cols>
    <col min="1" max="1" width="51.54296875" customWidth="1"/>
    <col min="2" max="2" width="13.54296875" customWidth="1"/>
    <col min="7" max="7" width="7.1796875" customWidth="1"/>
    <col min="8" max="8" width="12.1796875" customWidth="1"/>
  </cols>
  <sheetData>
    <row r="1" spans="1:11" x14ac:dyDescent="0.35">
      <c r="A1" s="2" t="s">
        <v>9</v>
      </c>
    </row>
    <row r="2" spans="1:11" x14ac:dyDescent="0.35">
      <c r="A2" s="3" t="s">
        <v>10</v>
      </c>
    </row>
    <row r="3" spans="1:11" x14ac:dyDescent="0.35">
      <c r="A3" s="3" t="s">
        <v>11</v>
      </c>
    </row>
    <row r="4" spans="1:11" x14ac:dyDescent="0.35">
      <c r="A4" s="3" t="s">
        <v>12</v>
      </c>
    </row>
    <row r="5" spans="1:11" x14ac:dyDescent="0.35">
      <c r="A5" s="3"/>
    </row>
    <row r="6" spans="1:11" x14ac:dyDescent="0.35">
      <c r="A6" s="2" t="s">
        <v>13</v>
      </c>
    </row>
    <row r="7" spans="1:11" x14ac:dyDescent="0.35">
      <c r="H7" s="258" t="s">
        <v>14</v>
      </c>
      <c r="I7" s="258"/>
      <c r="J7" s="258"/>
      <c r="K7" s="258"/>
    </row>
    <row r="8" spans="1:11" ht="29" x14ac:dyDescent="0.35">
      <c r="A8" s="6"/>
      <c r="B8" s="7" t="s">
        <v>15</v>
      </c>
      <c r="H8" s="4" t="s">
        <v>16</v>
      </c>
      <c r="I8" s="5" t="s">
        <v>17</v>
      </c>
      <c r="J8" s="5" t="s">
        <v>18</v>
      </c>
      <c r="K8" s="5" t="s">
        <v>19</v>
      </c>
    </row>
    <row r="9" spans="1:11" ht="26" x14ac:dyDescent="0.35">
      <c r="A9" s="8" t="s">
        <v>20</v>
      </c>
      <c r="B9" s="238">
        <v>0.13</v>
      </c>
      <c r="H9" s="9" t="s">
        <v>21</v>
      </c>
      <c r="I9" s="9" t="s">
        <v>22</v>
      </c>
      <c r="J9" s="9" t="s">
        <v>23</v>
      </c>
      <c r="K9" s="9" t="s">
        <v>24</v>
      </c>
    </row>
    <row r="10" spans="1:11" ht="26" x14ac:dyDescent="0.35">
      <c r="A10" s="8" t="s">
        <v>25</v>
      </c>
      <c r="B10" s="239">
        <v>4391</v>
      </c>
      <c r="H10" s="9" t="s">
        <v>26</v>
      </c>
      <c r="I10" s="9" t="s">
        <v>27</v>
      </c>
      <c r="J10" s="9" t="s">
        <v>28</v>
      </c>
      <c r="K10" s="9" t="s">
        <v>29</v>
      </c>
    </row>
    <row r="11" spans="1:11" ht="26" x14ac:dyDescent="0.35">
      <c r="A11" s="8" t="s">
        <v>30</v>
      </c>
      <c r="B11" s="239">
        <v>333.3</v>
      </c>
      <c r="H11" s="9" t="s">
        <v>26</v>
      </c>
      <c r="I11" s="9" t="s">
        <v>27</v>
      </c>
      <c r="J11" s="9" t="s">
        <v>31</v>
      </c>
      <c r="K11" s="9" t="s">
        <v>29</v>
      </c>
    </row>
    <row r="12" spans="1:11" ht="26" x14ac:dyDescent="0.35">
      <c r="A12" s="8" t="s">
        <v>32</v>
      </c>
      <c r="B12" s="239">
        <v>0</v>
      </c>
      <c r="H12" s="9" t="s">
        <v>26</v>
      </c>
      <c r="I12" s="9" t="s">
        <v>27</v>
      </c>
      <c r="J12" s="9" t="s">
        <v>33</v>
      </c>
      <c r="K12" s="9" t="s">
        <v>29</v>
      </c>
    </row>
    <row r="13" spans="1:11" ht="26" x14ac:dyDescent="0.35">
      <c r="A13" s="8" t="s">
        <v>34</v>
      </c>
      <c r="B13" s="239">
        <v>33776.5</v>
      </c>
      <c r="H13" s="9" t="s">
        <v>26</v>
      </c>
      <c r="I13" s="9" t="s">
        <v>35</v>
      </c>
      <c r="J13" s="9" t="s">
        <v>36</v>
      </c>
      <c r="K13" s="9" t="s">
        <v>29</v>
      </c>
    </row>
    <row r="14" spans="1:11" ht="26" x14ac:dyDescent="0.35">
      <c r="A14" s="8" t="s">
        <v>37</v>
      </c>
      <c r="B14" s="238">
        <v>0.25119999999999998</v>
      </c>
      <c r="H14" s="9" t="s">
        <v>21</v>
      </c>
      <c r="I14" s="9" t="s">
        <v>22</v>
      </c>
      <c r="J14" s="9" t="s">
        <v>38</v>
      </c>
      <c r="K14" s="9" t="s">
        <v>24</v>
      </c>
    </row>
    <row r="15" spans="1:11" ht="26" x14ac:dyDescent="0.35">
      <c r="A15" s="8" t="s">
        <v>39</v>
      </c>
      <c r="B15" s="239">
        <v>22109.8</v>
      </c>
      <c r="H15" s="9" t="s">
        <v>40</v>
      </c>
      <c r="I15" s="9" t="s">
        <v>27</v>
      </c>
      <c r="J15" s="9" t="s">
        <v>41</v>
      </c>
      <c r="K15" s="9" t="s">
        <v>42</v>
      </c>
    </row>
    <row r="16" spans="1:11" x14ac:dyDescent="0.35">
      <c r="A16" s="8" t="s">
        <v>43</v>
      </c>
      <c r="B16" s="34">
        <v>88008.4</v>
      </c>
      <c r="H16" s="9" t="s">
        <v>40</v>
      </c>
      <c r="I16" s="9" t="s">
        <v>35</v>
      </c>
      <c r="J16" s="9" t="s">
        <v>44</v>
      </c>
      <c r="K16" s="9" t="s">
        <v>42</v>
      </c>
    </row>
    <row r="17" spans="1:11" ht="26" x14ac:dyDescent="0.35">
      <c r="A17" s="8" t="s">
        <v>45</v>
      </c>
      <c r="B17" s="238">
        <v>8.4500000000000006E-2</v>
      </c>
      <c r="H17" s="9" t="s">
        <v>21</v>
      </c>
      <c r="I17" s="9" t="s">
        <v>22</v>
      </c>
      <c r="J17" s="9" t="s">
        <v>46</v>
      </c>
      <c r="K17" s="9" t="s">
        <v>24</v>
      </c>
    </row>
    <row r="18" spans="1:11" ht="26" x14ac:dyDescent="0.35">
      <c r="A18" s="8" t="s">
        <v>47</v>
      </c>
      <c r="B18" s="239">
        <v>1490.6</v>
      </c>
      <c r="H18" s="9" t="s">
        <v>48</v>
      </c>
      <c r="I18" s="9" t="s">
        <v>27</v>
      </c>
      <c r="J18" s="9" t="s">
        <v>49</v>
      </c>
      <c r="K18" s="9" t="s">
        <v>29</v>
      </c>
    </row>
    <row r="19" spans="1:11" ht="26" x14ac:dyDescent="0.35">
      <c r="A19" s="8" t="s">
        <v>50</v>
      </c>
      <c r="B19" s="239">
        <v>17647.3</v>
      </c>
      <c r="H19" s="9" t="s">
        <v>48</v>
      </c>
      <c r="I19" s="9" t="s">
        <v>35</v>
      </c>
      <c r="J19" s="9" t="s">
        <v>49</v>
      </c>
      <c r="K19" s="9" t="s">
        <v>29</v>
      </c>
    </row>
    <row r="20" spans="1:11" ht="26" x14ac:dyDescent="0.35">
      <c r="A20" s="8" t="s">
        <v>51</v>
      </c>
      <c r="B20" s="238">
        <v>0.1103</v>
      </c>
      <c r="H20" s="9" t="s">
        <v>21</v>
      </c>
      <c r="I20" s="9" t="s">
        <v>22</v>
      </c>
      <c r="J20" s="9" t="s">
        <v>52</v>
      </c>
      <c r="K20" s="9" t="s">
        <v>24</v>
      </c>
    </row>
    <row r="21" spans="1:11" ht="26" x14ac:dyDescent="0.35">
      <c r="A21" s="8" t="s">
        <v>53</v>
      </c>
      <c r="B21" s="239">
        <v>841.7</v>
      </c>
      <c r="H21" s="9" t="s">
        <v>54</v>
      </c>
      <c r="I21" s="9" t="s">
        <v>27</v>
      </c>
      <c r="J21" s="9" t="s">
        <v>55</v>
      </c>
      <c r="K21" s="9" t="s">
        <v>29</v>
      </c>
    </row>
    <row r="22" spans="1:11" ht="26" x14ac:dyDescent="0.35">
      <c r="A22" s="8" t="s">
        <v>56</v>
      </c>
      <c r="B22" s="239">
        <v>7628</v>
      </c>
      <c r="H22" s="9" t="s">
        <v>54</v>
      </c>
      <c r="I22" s="9" t="s">
        <v>35</v>
      </c>
      <c r="J22" s="9" t="s">
        <v>55</v>
      </c>
      <c r="K22" s="9" t="s">
        <v>29</v>
      </c>
    </row>
    <row r="23" spans="1:11" ht="39" x14ac:dyDescent="0.35">
      <c r="A23" s="8" t="s">
        <v>57</v>
      </c>
      <c r="B23" s="240">
        <v>6.6000000000000003E-2</v>
      </c>
      <c r="H23" s="9" t="s">
        <v>54</v>
      </c>
      <c r="I23" s="9" t="s">
        <v>58</v>
      </c>
      <c r="J23" s="9" t="s">
        <v>59</v>
      </c>
      <c r="K23" s="9" t="s">
        <v>24</v>
      </c>
    </row>
    <row r="24" spans="1:11" ht="39" x14ac:dyDescent="0.35">
      <c r="A24" s="8" t="s">
        <v>60</v>
      </c>
      <c r="B24" s="239">
        <v>503.5</v>
      </c>
      <c r="H24" s="9" t="s">
        <v>54</v>
      </c>
      <c r="I24" s="9" t="s">
        <v>58</v>
      </c>
      <c r="J24" s="9" t="s">
        <v>61</v>
      </c>
      <c r="K24" s="9" t="s">
        <v>29</v>
      </c>
    </row>
    <row r="25" spans="1:11" ht="52" x14ac:dyDescent="0.35">
      <c r="A25" s="8" t="s">
        <v>62</v>
      </c>
      <c r="B25" s="240">
        <v>2E-3</v>
      </c>
      <c r="C25" t="s">
        <v>63</v>
      </c>
      <c r="H25" s="9" t="s">
        <v>54</v>
      </c>
      <c r="I25" s="9" t="s">
        <v>58</v>
      </c>
      <c r="J25" s="9" t="s">
        <v>64</v>
      </c>
      <c r="K25" s="9" t="s">
        <v>24</v>
      </c>
    </row>
    <row r="26" spans="1:11" ht="52" x14ac:dyDescent="0.35">
      <c r="A26" s="8" t="s">
        <v>65</v>
      </c>
      <c r="B26" s="241">
        <v>16.66</v>
      </c>
      <c r="C26" t="s">
        <v>63</v>
      </c>
      <c r="H26" s="9" t="s">
        <v>54</v>
      </c>
      <c r="I26" s="9" t="s">
        <v>66</v>
      </c>
      <c r="J26" s="9" t="s">
        <v>67</v>
      </c>
      <c r="K26" s="9" t="s">
        <v>29</v>
      </c>
    </row>
    <row r="28" spans="1:11" ht="26" x14ac:dyDescent="0.35">
      <c r="A28" s="10" t="s">
        <v>68</v>
      </c>
    </row>
    <row r="29" spans="1:11" ht="15" thickBot="1" x14ac:dyDescent="0.4"/>
    <row r="30" spans="1:11" x14ac:dyDescent="0.35">
      <c r="A30" s="259"/>
      <c r="B30" s="260"/>
      <c r="C30" s="260"/>
      <c r="D30" s="261"/>
    </row>
    <row r="31" spans="1:11" x14ac:dyDescent="0.35">
      <c r="A31" s="262"/>
      <c r="B31" s="263"/>
      <c r="C31" s="263"/>
      <c r="D31" s="264"/>
    </row>
    <row r="32" spans="1:11" x14ac:dyDescent="0.35">
      <c r="A32" s="262"/>
      <c r="B32" s="263"/>
      <c r="C32" s="263"/>
      <c r="D32" s="264"/>
    </row>
    <row r="33" spans="1:4" x14ac:dyDescent="0.35">
      <c r="A33" s="262"/>
      <c r="B33" s="263"/>
      <c r="C33" s="263"/>
      <c r="D33" s="264"/>
    </row>
    <row r="34" spans="1:4" x14ac:dyDescent="0.35">
      <c r="A34" s="262"/>
      <c r="B34" s="263"/>
      <c r="C34" s="263"/>
      <c r="D34" s="264"/>
    </row>
    <row r="35" spans="1:4" x14ac:dyDescent="0.35">
      <c r="A35" s="262"/>
      <c r="B35" s="263"/>
      <c r="C35" s="263"/>
      <c r="D35" s="264"/>
    </row>
    <row r="36" spans="1:4" ht="15" thickBot="1" x14ac:dyDescent="0.4">
      <c r="A36" s="265"/>
      <c r="B36" s="266"/>
      <c r="C36" s="266"/>
      <c r="D36" s="267"/>
    </row>
  </sheetData>
  <mergeCells count="2">
    <mergeCell ref="H7:K7"/>
    <mergeCell ref="A30:D36"/>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F0979-474D-4F3D-B6C4-4E1732B6C1E0}">
  <sheetPr>
    <tabColor theme="2" tint="-0.249977111117893"/>
  </sheetPr>
  <dimension ref="A1:W372"/>
  <sheetViews>
    <sheetView showGridLines="0" tabSelected="1" topLeftCell="A37" zoomScale="115" zoomScaleNormal="115" zoomScaleSheetLayoutView="70" zoomScalePageLayoutView="75" workbookViewId="0">
      <selection activeCell="F41" sqref="F41"/>
    </sheetView>
  </sheetViews>
  <sheetFormatPr defaultColWidth="9.1796875" defaultRowHeight="14.5" x14ac:dyDescent="0.35"/>
  <cols>
    <col min="1" max="1" width="36.1796875" style="18" customWidth="1"/>
    <col min="2" max="2" width="23.453125" style="18" customWidth="1"/>
    <col min="3" max="3" width="47.453125" style="18" bestFit="1" customWidth="1"/>
    <col min="4" max="4" width="29.81640625" style="18" customWidth="1"/>
    <col min="5" max="5" width="29.453125" style="18" customWidth="1"/>
    <col min="6" max="6" width="19.1796875" style="18" customWidth="1"/>
    <col min="7" max="7" width="10.81640625" style="18" customWidth="1"/>
    <col min="8" max="8" width="9.81640625" style="18" customWidth="1"/>
    <col min="9" max="9" width="9.54296875" style="18" customWidth="1"/>
    <col min="10" max="10" width="10.81640625" style="18" customWidth="1"/>
    <col min="11" max="11" width="33.81640625" style="18" customWidth="1"/>
    <col min="12" max="12" width="9.1796875" style="18"/>
    <col min="13" max="13" width="15.1796875" style="18" customWidth="1"/>
    <col min="14" max="14" width="14.81640625" style="18" customWidth="1"/>
    <col min="15" max="15" width="46.1796875" style="18" customWidth="1"/>
    <col min="16" max="16" width="15.453125" style="18" customWidth="1"/>
    <col min="17" max="17" width="33.1796875" style="18" customWidth="1"/>
    <col min="18" max="18" width="24.453125" style="18" bestFit="1" customWidth="1"/>
    <col min="19" max="19" width="95.54296875" style="18" customWidth="1"/>
    <col min="20" max="16384" width="9.1796875" style="18"/>
  </cols>
  <sheetData>
    <row r="1" spans="1:11" s="19" customFormat="1" ht="51" customHeight="1" x14ac:dyDescent="0.55000000000000004">
      <c r="A1" s="322" t="s">
        <v>69</v>
      </c>
      <c r="B1" s="322"/>
      <c r="C1" s="322"/>
      <c r="D1" s="322"/>
      <c r="E1" s="322"/>
      <c r="F1" s="322"/>
      <c r="G1" s="322"/>
      <c r="H1" s="322"/>
      <c r="I1" s="322"/>
      <c r="J1" s="322"/>
      <c r="K1" s="322"/>
    </row>
    <row r="2" spans="1:11" s="19" customFormat="1" ht="51" customHeight="1" x14ac:dyDescent="0.55000000000000004">
      <c r="A2" s="2" t="s">
        <v>70</v>
      </c>
      <c r="B2" s="29"/>
      <c r="C2" s="29"/>
      <c r="D2" s="29"/>
      <c r="E2" s="29"/>
      <c r="F2" s="29"/>
      <c r="G2" s="29"/>
      <c r="H2" s="29"/>
      <c r="I2" s="29"/>
      <c r="J2" s="29"/>
      <c r="K2" s="29"/>
    </row>
    <row r="3" spans="1:11" ht="18" customHeight="1" x14ac:dyDescent="0.35"/>
    <row r="4" spans="1:11" ht="23.5" x14ac:dyDescent="0.55000000000000004">
      <c r="A4" s="323" t="s">
        <v>71</v>
      </c>
      <c r="B4" s="323"/>
      <c r="C4" s="323"/>
      <c r="D4" s="323"/>
      <c r="E4" s="323"/>
      <c r="F4" s="323"/>
      <c r="G4" s="323"/>
      <c r="H4" s="323"/>
      <c r="I4" s="323"/>
      <c r="J4" s="323"/>
      <c r="K4" s="323"/>
    </row>
    <row r="5" spans="1:11" ht="23.5" x14ac:dyDescent="0.55000000000000004">
      <c r="A5" s="21"/>
      <c r="B5" s="21"/>
      <c r="C5" s="21"/>
      <c r="D5" s="21"/>
      <c r="E5" s="21"/>
      <c r="F5" s="21"/>
      <c r="G5" s="21"/>
      <c r="H5" s="21"/>
      <c r="I5" s="21"/>
      <c r="J5" s="21"/>
      <c r="K5" s="21"/>
    </row>
    <row r="6" spans="1:11" ht="23.5" x14ac:dyDescent="0.55000000000000004">
      <c r="A6" s="20" t="s">
        <v>72</v>
      </c>
      <c r="B6" s="21"/>
      <c r="C6" s="21"/>
      <c r="D6" s="21"/>
      <c r="E6" s="21"/>
      <c r="F6" s="21"/>
      <c r="G6" s="21"/>
      <c r="H6" s="21"/>
      <c r="I6" s="21"/>
      <c r="J6" s="21"/>
      <c r="K6" s="21"/>
    </row>
    <row r="7" spans="1:11" ht="23.5" x14ac:dyDescent="0.55000000000000004">
      <c r="A7" s="20" t="s">
        <v>73</v>
      </c>
      <c r="B7" s="30">
        <v>43.7</v>
      </c>
      <c r="C7" s="31" t="s">
        <v>74</v>
      </c>
      <c r="D7" s="21"/>
      <c r="E7" s="21"/>
      <c r="F7" s="21"/>
      <c r="G7" s="21"/>
      <c r="H7" s="21"/>
      <c r="I7" s="21"/>
      <c r="J7" s="21"/>
      <c r="K7" s="21"/>
    </row>
    <row r="8" spans="1:11" ht="23.5" x14ac:dyDescent="0.55000000000000004">
      <c r="A8" s="20" t="s">
        <v>75</v>
      </c>
      <c r="B8" s="30">
        <v>32.5</v>
      </c>
      <c r="C8" s="31" t="s">
        <v>74</v>
      </c>
      <c r="D8" s="21"/>
      <c r="E8" s="21"/>
      <c r="F8" s="21"/>
      <c r="G8" s="21"/>
      <c r="H8" s="21"/>
      <c r="I8" s="21"/>
      <c r="J8" s="21"/>
      <c r="K8" s="21"/>
    </row>
    <row r="9" spans="1:11" ht="98.15" customHeight="1" x14ac:dyDescent="0.55000000000000004">
      <c r="A9" s="20" t="s">
        <v>76</v>
      </c>
      <c r="B9" s="325"/>
      <c r="C9" s="325"/>
      <c r="D9" s="20" t="s">
        <v>77</v>
      </c>
      <c r="E9" s="21"/>
      <c r="F9" s="21"/>
      <c r="G9" s="21"/>
      <c r="H9" s="21"/>
      <c r="I9" s="21"/>
      <c r="J9" s="21"/>
      <c r="K9" s="21"/>
    </row>
    <row r="10" spans="1:11" ht="23.5" x14ac:dyDescent="0.55000000000000004">
      <c r="A10" s="20" t="s">
        <v>78</v>
      </c>
      <c r="B10" s="325"/>
      <c r="C10" s="325"/>
      <c r="D10" s="21"/>
      <c r="E10" s="21"/>
      <c r="F10" s="21"/>
      <c r="G10" s="21"/>
      <c r="H10" s="21"/>
      <c r="I10" s="21"/>
      <c r="J10" s="21"/>
      <c r="K10" s="21"/>
    </row>
    <row r="11" spans="1:11" ht="23.5" x14ac:dyDescent="0.55000000000000004">
      <c r="A11" s="20" t="s">
        <v>79</v>
      </c>
      <c r="B11" s="325"/>
      <c r="C11" s="325"/>
      <c r="D11" s="21"/>
      <c r="E11" s="21"/>
      <c r="F11" s="21"/>
      <c r="G11" s="21"/>
      <c r="H11" s="21"/>
      <c r="I11" s="21"/>
      <c r="J11" s="21"/>
      <c r="K11" s="21"/>
    </row>
    <row r="12" spans="1:11" ht="63" customHeight="1" x14ac:dyDescent="0.55000000000000004">
      <c r="A12" s="20" t="s">
        <v>80</v>
      </c>
      <c r="B12" s="326" t="s">
        <v>81</v>
      </c>
      <c r="C12" s="326"/>
      <c r="D12" s="21"/>
      <c r="E12" s="21"/>
      <c r="F12" s="21"/>
      <c r="G12" s="21"/>
      <c r="H12" s="21"/>
      <c r="I12" s="21"/>
      <c r="J12" s="21"/>
      <c r="K12" s="21"/>
    </row>
    <row r="13" spans="1:11" ht="23.5" x14ac:dyDescent="0.55000000000000004">
      <c r="A13" s="20" t="s">
        <v>82</v>
      </c>
      <c r="B13" s="31">
        <v>43.9</v>
      </c>
      <c r="C13" s="31" t="s">
        <v>74</v>
      </c>
      <c r="D13" s="21"/>
      <c r="E13" s="21"/>
      <c r="F13" s="21"/>
      <c r="G13" s="21"/>
      <c r="H13" s="21"/>
      <c r="I13" s="21"/>
      <c r="J13" s="21"/>
      <c r="K13" s="21"/>
    </row>
    <row r="14" spans="1:11" ht="23.5" x14ac:dyDescent="0.55000000000000004">
      <c r="A14" s="20" t="s">
        <v>83</v>
      </c>
      <c r="B14" s="31">
        <v>33.299999999999997</v>
      </c>
      <c r="C14" s="31" t="s">
        <v>74</v>
      </c>
      <c r="D14" s="21"/>
      <c r="E14" s="21"/>
      <c r="F14" s="21"/>
      <c r="G14" s="21"/>
      <c r="H14" s="21"/>
      <c r="I14" s="21"/>
      <c r="J14" s="21"/>
      <c r="K14" s="21"/>
    </row>
    <row r="15" spans="1:11" ht="178.5" customHeight="1" x14ac:dyDescent="0.35">
      <c r="A15" s="20" t="s">
        <v>84</v>
      </c>
      <c r="B15" s="326" t="s">
        <v>85</v>
      </c>
      <c r="C15" s="326"/>
      <c r="J15" s="22"/>
      <c r="K15" s="23"/>
    </row>
    <row r="16" spans="1:11" x14ac:dyDescent="0.35">
      <c r="B16" s="24"/>
      <c r="C16" s="24"/>
      <c r="J16" s="22"/>
      <c r="K16" s="23"/>
    </row>
    <row r="17" spans="1:11" x14ac:dyDescent="0.35">
      <c r="B17" s="25"/>
    </row>
    <row r="19" spans="1:11" ht="23.15" customHeight="1" x14ac:dyDescent="0.55000000000000004">
      <c r="A19" s="323" t="s">
        <v>86</v>
      </c>
      <c r="B19" s="323"/>
      <c r="C19" s="323"/>
      <c r="D19" s="323"/>
      <c r="E19" s="323"/>
      <c r="F19" s="323"/>
      <c r="G19" s="323"/>
      <c r="H19" s="323"/>
      <c r="I19" s="323"/>
      <c r="J19" s="323"/>
      <c r="K19" s="323"/>
    </row>
    <row r="21" spans="1:11" ht="34.5" customHeight="1" x14ac:dyDescent="0.35">
      <c r="A21" s="324" t="s">
        <v>87</v>
      </c>
      <c r="B21" s="324"/>
      <c r="C21" s="324"/>
      <c r="D21" s="324"/>
      <c r="E21" s="324"/>
      <c r="F21" s="324"/>
      <c r="G21" s="324"/>
      <c r="H21" s="324"/>
      <c r="I21" s="324"/>
      <c r="J21" s="324"/>
      <c r="K21" s="324"/>
    </row>
    <row r="22" spans="1:11" ht="27.65" customHeight="1" x14ac:dyDescent="0.35">
      <c r="B22" s="24"/>
      <c r="C22" s="24"/>
      <c r="D22" s="24"/>
      <c r="E22" s="24"/>
      <c r="F22" s="24"/>
      <c r="G22" s="24"/>
      <c r="H22" s="24"/>
      <c r="I22" s="24"/>
      <c r="J22" s="24"/>
      <c r="K22" s="24"/>
    </row>
    <row r="23" spans="1:11" customFormat="1" x14ac:dyDescent="0.35">
      <c r="A23" s="17" t="s">
        <v>88</v>
      </c>
      <c r="B23" s="18"/>
      <c r="J23" s="11"/>
    </row>
    <row r="24" spans="1:11" customFormat="1" ht="43.5" x14ac:dyDescent="0.35">
      <c r="A24" s="18"/>
      <c r="B24" s="26" t="s">
        <v>89</v>
      </c>
      <c r="C24" s="26" t="s">
        <v>90</v>
      </c>
      <c r="J24" s="11"/>
    </row>
    <row r="25" spans="1:11" customFormat="1" ht="58" x14ac:dyDescent="0.35">
      <c r="A25" s="18"/>
      <c r="B25" s="26" t="s">
        <v>91</v>
      </c>
      <c r="C25" s="55" t="s">
        <v>92</v>
      </c>
      <c r="J25" s="11"/>
    </row>
    <row r="26" spans="1:11" customFormat="1" ht="29" x14ac:dyDescent="0.35">
      <c r="A26" s="18"/>
      <c r="B26" s="7" t="s">
        <v>93</v>
      </c>
      <c r="C26" s="55" t="s">
        <v>92</v>
      </c>
      <c r="J26" s="11"/>
    </row>
    <row r="27" spans="1:11" customFormat="1" x14ac:dyDescent="0.35">
      <c r="A27" s="18"/>
      <c r="B27" s="236" t="s">
        <v>94</v>
      </c>
      <c r="C27" s="242" t="s">
        <v>95</v>
      </c>
      <c r="J27" s="11"/>
    </row>
    <row r="28" spans="1:11" customFormat="1" x14ac:dyDescent="0.35">
      <c r="A28" s="18"/>
      <c r="B28" s="243" t="s">
        <v>96</v>
      </c>
      <c r="C28" s="244" t="s">
        <v>95</v>
      </c>
      <c r="J28" s="11"/>
    </row>
    <row r="29" spans="1:11" x14ac:dyDescent="0.35">
      <c r="B29" s="24"/>
      <c r="C29" s="24"/>
      <c r="D29" s="24"/>
      <c r="E29" s="24"/>
      <c r="F29" s="24"/>
      <c r="G29" s="24"/>
      <c r="H29" s="24"/>
      <c r="I29" s="24"/>
      <c r="J29" s="24"/>
      <c r="K29" s="24"/>
    </row>
    <row r="30" spans="1:11" x14ac:dyDescent="0.35">
      <c r="A30" s="32" t="s">
        <v>97</v>
      </c>
      <c r="B30" s="24"/>
      <c r="C30" s="24"/>
      <c r="D30" s="24"/>
      <c r="E30" s="24"/>
      <c r="F30" s="24"/>
      <c r="G30" s="24"/>
      <c r="H30" s="24"/>
      <c r="I30" s="24"/>
      <c r="J30" s="24"/>
      <c r="K30" s="24"/>
    </row>
    <row r="31" spans="1:11" ht="15" thickBot="1" x14ac:dyDescent="0.4">
      <c r="A31" s="32"/>
      <c r="B31" s="24"/>
      <c r="C31" s="24"/>
      <c r="D31" s="24"/>
      <c r="E31" s="24"/>
      <c r="F31" s="24"/>
      <c r="G31" s="24"/>
      <c r="H31" s="24"/>
      <c r="I31" s="24"/>
      <c r="J31" s="24"/>
      <c r="K31" s="24"/>
    </row>
    <row r="32" spans="1:11" x14ac:dyDescent="0.35">
      <c r="A32" s="327"/>
      <c r="B32" s="328"/>
      <c r="C32" s="329"/>
      <c r="D32" s="24"/>
      <c r="E32" s="24"/>
      <c r="F32" s="24"/>
      <c r="G32" s="24"/>
      <c r="H32" s="24"/>
      <c r="I32" s="24"/>
      <c r="J32" s="24"/>
      <c r="K32" s="24"/>
    </row>
    <row r="33" spans="1:23" x14ac:dyDescent="0.35">
      <c r="A33" s="330"/>
      <c r="B33" s="331"/>
      <c r="C33" s="332"/>
      <c r="D33" s="24"/>
      <c r="E33" s="24"/>
      <c r="F33" s="24"/>
      <c r="G33" s="24"/>
      <c r="H33" s="24"/>
      <c r="I33" s="24"/>
      <c r="J33" s="24"/>
      <c r="K33" s="24"/>
    </row>
    <row r="34" spans="1:23" x14ac:dyDescent="0.35">
      <c r="A34" s="330"/>
      <c r="B34" s="331"/>
      <c r="C34" s="332"/>
      <c r="D34" s="24"/>
      <c r="E34" s="24"/>
      <c r="F34" s="24"/>
      <c r="G34" s="24"/>
      <c r="H34" s="24"/>
      <c r="I34" s="24"/>
      <c r="J34" s="24"/>
      <c r="K34" s="24"/>
    </row>
    <row r="35" spans="1:23" ht="15" thickBot="1" x14ac:dyDescent="0.4">
      <c r="A35" s="333"/>
      <c r="B35" s="334"/>
      <c r="C35" s="335"/>
      <c r="D35" s="24"/>
      <c r="E35" s="24"/>
      <c r="F35" s="24"/>
      <c r="G35" s="24"/>
      <c r="H35" s="24"/>
      <c r="I35" s="24"/>
      <c r="J35" s="24"/>
      <c r="K35" s="24"/>
    </row>
    <row r="36" spans="1:23" x14ac:dyDescent="0.35">
      <c r="A36" s="32"/>
      <c r="B36" s="24"/>
      <c r="C36" s="24"/>
      <c r="D36" s="24"/>
      <c r="E36" s="24"/>
      <c r="F36" s="24"/>
      <c r="G36" s="24"/>
      <c r="H36" s="24"/>
      <c r="I36" s="24"/>
      <c r="J36" s="24"/>
      <c r="K36" s="24"/>
    </row>
    <row r="37" spans="1:23" ht="56.25" customHeight="1" x14ac:dyDescent="0.55000000000000004">
      <c r="A37" s="323" t="s">
        <v>98</v>
      </c>
      <c r="B37" s="323"/>
      <c r="C37" s="323"/>
      <c r="D37" s="323"/>
      <c r="E37" s="323"/>
      <c r="F37" s="323"/>
      <c r="G37" s="323"/>
      <c r="H37" s="323"/>
      <c r="I37" s="323"/>
      <c r="J37" s="323"/>
      <c r="K37" s="323"/>
    </row>
    <row r="38" spans="1:23" ht="56.25" customHeight="1" x14ac:dyDescent="0.35">
      <c r="A38" s="321" t="s">
        <v>99</v>
      </c>
      <c r="B38" s="321"/>
      <c r="C38" s="321"/>
      <c r="D38" s="321"/>
      <c r="E38" s="321"/>
      <c r="F38" s="321"/>
      <c r="G38" s="321"/>
      <c r="H38" s="321"/>
      <c r="I38" s="321"/>
      <c r="J38" s="321"/>
      <c r="K38" s="321"/>
    </row>
    <row r="39" spans="1:23" ht="56.25" customHeight="1" x14ac:dyDescent="0.55000000000000004">
      <c r="A39" s="300" t="s">
        <v>100</v>
      </c>
      <c r="B39" s="300"/>
      <c r="C39" s="45"/>
      <c r="D39" s="45"/>
      <c r="E39" s="45"/>
      <c r="F39" s="45"/>
      <c r="G39" s="45"/>
      <c r="H39" s="45"/>
      <c r="I39" s="45"/>
      <c r="J39" s="45"/>
      <c r="K39" s="45"/>
      <c r="L39" s="46"/>
      <c r="M39" s="288" t="s">
        <v>101</v>
      </c>
      <c r="N39" s="288"/>
      <c r="O39" s="288"/>
      <c r="P39" s="288"/>
      <c r="Q39" s="288"/>
      <c r="R39" s="288"/>
      <c r="S39" s="288"/>
      <c r="T39" s="288"/>
      <c r="U39" s="288"/>
      <c r="V39" s="288"/>
      <c r="W39" s="288"/>
    </row>
    <row r="40" spans="1:23" ht="56.25" customHeight="1" x14ac:dyDescent="0.35">
      <c r="A40" s="301" t="s">
        <v>102</v>
      </c>
      <c r="B40" s="302"/>
      <c r="C40" s="278" t="s">
        <v>103</v>
      </c>
      <c r="D40" s="282" t="s">
        <v>104</v>
      </c>
      <c r="E40" s="287"/>
      <c r="F40" s="287"/>
      <c r="G40" s="287"/>
      <c r="H40" s="287"/>
      <c r="I40" s="287"/>
      <c r="J40" s="295"/>
      <c r="K40" s="46"/>
      <c r="L40" s="46"/>
      <c r="M40" s="48" t="s">
        <v>105</v>
      </c>
      <c r="N40" s="46"/>
      <c r="O40" s="46"/>
      <c r="P40" s="46"/>
      <c r="Q40" s="46"/>
      <c r="R40" s="46"/>
      <c r="S40" s="46"/>
      <c r="T40"/>
      <c r="U40"/>
      <c r="V40"/>
      <c r="W40"/>
    </row>
    <row r="41" spans="1:23" ht="56.25" customHeight="1" x14ac:dyDescent="0.35">
      <c r="A41" s="303"/>
      <c r="B41" s="304"/>
      <c r="C41" s="279"/>
      <c r="D41" s="49">
        <v>2014</v>
      </c>
      <c r="E41" s="50">
        <v>2015</v>
      </c>
      <c r="F41" s="50">
        <v>2016</v>
      </c>
      <c r="G41" s="50">
        <v>2017</v>
      </c>
      <c r="H41" s="50">
        <v>2018</v>
      </c>
      <c r="I41" s="50">
        <v>2019</v>
      </c>
      <c r="J41" s="50">
        <v>2020</v>
      </c>
      <c r="K41" s="51" t="s">
        <v>106</v>
      </c>
      <c r="L41" s="46"/>
      <c r="M41" s="48">
        <v>2019</v>
      </c>
      <c r="N41" s="48">
        <v>2020</v>
      </c>
      <c r="O41" s="46"/>
      <c r="P41" s="46"/>
      <c r="Q41" s="46"/>
      <c r="R41" s="46"/>
      <c r="S41" s="46"/>
      <c r="T41" s="46"/>
      <c r="U41" s="46"/>
      <c r="V41" s="46"/>
      <c r="W41" s="46"/>
    </row>
    <row r="42" spans="1:23" ht="56.25" customHeight="1" x14ac:dyDescent="0.35">
      <c r="A42" s="282" t="s">
        <v>107</v>
      </c>
      <c r="B42" s="283"/>
      <c r="C42" s="52" t="s">
        <v>108</v>
      </c>
      <c r="D42" s="53" t="s">
        <v>109</v>
      </c>
      <c r="E42" s="53" t="s">
        <v>109</v>
      </c>
      <c r="F42" s="53" t="s">
        <v>109</v>
      </c>
      <c r="G42" s="53" t="s">
        <v>109</v>
      </c>
      <c r="H42" s="53" t="s">
        <v>109</v>
      </c>
      <c r="I42" s="54" t="s">
        <v>109</v>
      </c>
      <c r="J42" s="54" t="s">
        <v>109</v>
      </c>
      <c r="K42" s="55" t="s">
        <v>109</v>
      </c>
      <c r="L42" s="46"/>
      <c r="M42" s="52" t="s">
        <v>109</v>
      </c>
      <c r="N42" s="56" t="s">
        <v>109</v>
      </c>
      <c r="O42" s="46"/>
      <c r="P42" s="46"/>
      <c r="Q42" s="46"/>
      <c r="R42" s="46"/>
      <c r="S42" s="46"/>
      <c r="T42" s="46"/>
      <c r="U42" s="46"/>
      <c r="V42" s="46"/>
      <c r="W42" s="46"/>
    </row>
    <row r="43" spans="1:23" ht="92.25" customHeight="1" x14ac:dyDescent="0.35">
      <c r="A43" s="282" t="s">
        <v>110</v>
      </c>
      <c r="B43" s="283"/>
      <c r="C43" s="57" t="s">
        <v>111</v>
      </c>
      <c r="D43" s="250">
        <v>0.62</v>
      </c>
      <c r="E43" s="250">
        <v>0.62</v>
      </c>
      <c r="F43" s="250">
        <v>0.85</v>
      </c>
      <c r="G43" s="250">
        <v>1</v>
      </c>
      <c r="H43" s="250">
        <v>1.23</v>
      </c>
      <c r="I43" s="250">
        <v>0.47</v>
      </c>
      <c r="J43" s="250">
        <v>1.71</v>
      </c>
      <c r="K43" s="58" t="s">
        <v>112</v>
      </c>
      <c r="L43" s="46"/>
      <c r="M43" s="57" t="s">
        <v>109</v>
      </c>
      <c r="N43" s="54" t="s">
        <v>109</v>
      </c>
      <c r="O43" s="46"/>
      <c r="P43" s="46"/>
      <c r="Q43" s="46"/>
      <c r="R43" s="46"/>
      <c r="S43" s="46"/>
      <c r="T43" s="46"/>
      <c r="U43" s="46"/>
      <c r="V43" s="46"/>
      <c r="W43" s="46"/>
    </row>
    <row r="44" spans="1:23" ht="25.4" customHeight="1" x14ac:dyDescent="0.35">
      <c r="A44" s="282" t="s">
        <v>113</v>
      </c>
      <c r="B44" s="283"/>
      <c r="C44" s="57" t="s">
        <v>114</v>
      </c>
      <c r="D44" s="250">
        <v>0.88</v>
      </c>
      <c r="E44" s="250">
        <v>0.89</v>
      </c>
      <c r="F44" s="250">
        <v>0.88</v>
      </c>
      <c r="G44" s="250">
        <v>0.88</v>
      </c>
      <c r="H44" s="250">
        <v>0</v>
      </c>
      <c r="I44" s="54">
        <v>1.18</v>
      </c>
      <c r="J44" s="54">
        <v>1.19</v>
      </c>
      <c r="K44" s="58" t="s">
        <v>115</v>
      </c>
      <c r="L44" s="46"/>
      <c r="M44" s="57" t="s">
        <v>109</v>
      </c>
      <c r="N44" s="54" t="s">
        <v>109</v>
      </c>
      <c r="O44" s="46"/>
      <c r="P44" s="46"/>
      <c r="Q44" s="46"/>
      <c r="R44" s="46"/>
      <c r="S44" s="46"/>
      <c r="T44" s="46"/>
      <c r="U44" s="46"/>
      <c r="V44" s="46"/>
      <c r="W44" s="46"/>
    </row>
    <row r="45" spans="1:23" ht="25.4" customHeight="1" x14ac:dyDescent="0.35">
      <c r="A45" s="282" t="s">
        <v>116</v>
      </c>
      <c r="B45" s="283"/>
      <c r="C45" s="57" t="s">
        <v>117</v>
      </c>
      <c r="D45" s="53" t="s">
        <v>109</v>
      </c>
      <c r="E45" s="53" t="s">
        <v>109</v>
      </c>
      <c r="F45" s="53" t="s">
        <v>109</v>
      </c>
      <c r="G45" s="53" t="s">
        <v>109</v>
      </c>
      <c r="H45" s="53" t="s">
        <v>109</v>
      </c>
      <c r="I45" s="54">
        <v>0.11</v>
      </c>
      <c r="J45" s="54">
        <v>0</v>
      </c>
      <c r="K45" s="46" t="s">
        <v>118</v>
      </c>
      <c r="L45" s="46"/>
      <c r="M45" s="57" t="s">
        <v>109</v>
      </c>
      <c r="N45" s="54" t="s">
        <v>109</v>
      </c>
      <c r="O45" s="46"/>
      <c r="P45" s="46"/>
      <c r="Q45" s="46"/>
      <c r="R45" s="46"/>
      <c r="S45" s="46"/>
      <c r="T45" s="46"/>
      <c r="U45" s="46"/>
      <c r="V45" s="46"/>
      <c r="W45" s="46"/>
    </row>
    <row r="46" spans="1:23" ht="25.4" customHeight="1" x14ac:dyDescent="0.35">
      <c r="A46" s="282" t="s">
        <v>119</v>
      </c>
      <c r="B46" s="283"/>
      <c r="C46" s="57" t="s">
        <v>120</v>
      </c>
      <c r="D46" s="250">
        <v>7.13</v>
      </c>
      <c r="E46" s="250">
        <v>7.85</v>
      </c>
      <c r="F46" s="250">
        <v>6.45</v>
      </c>
      <c r="G46" s="250">
        <v>5.43</v>
      </c>
      <c r="H46" s="250">
        <v>6.6</v>
      </c>
      <c r="I46" s="54">
        <v>5.85</v>
      </c>
      <c r="J46" s="54">
        <v>7.47</v>
      </c>
      <c r="K46" s="55" t="s">
        <v>121</v>
      </c>
      <c r="L46" s="46"/>
      <c r="M46" s="57" t="s">
        <v>109</v>
      </c>
      <c r="N46" s="54" t="s">
        <v>109</v>
      </c>
      <c r="O46" s="46"/>
      <c r="P46" s="46"/>
      <c r="Q46" s="46"/>
      <c r="R46" s="46"/>
      <c r="S46" s="46"/>
      <c r="T46" s="46"/>
      <c r="U46" s="46"/>
      <c r="V46" s="46"/>
      <c r="W46" s="46"/>
    </row>
    <row r="47" spans="1:23" ht="25.4" customHeight="1" x14ac:dyDescent="0.35">
      <c r="A47" s="282" t="s">
        <v>122</v>
      </c>
      <c r="B47" s="283"/>
      <c r="C47" s="57" t="s">
        <v>123</v>
      </c>
      <c r="D47" s="53" t="s">
        <v>109</v>
      </c>
      <c r="E47" s="53" t="s">
        <v>109</v>
      </c>
      <c r="F47" s="53" t="s">
        <v>109</v>
      </c>
      <c r="G47" s="53" t="s">
        <v>109</v>
      </c>
      <c r="H47" s="53" t="s">
        <v>109</v>
      </c>
      <c r="I47" s="54">
        <v>0</v>
      </c>
      <c r="J47" s="54">
        <v>0</v>
      </c>
      <c r="K47" s="46"/>
      <c r="L47" s="46"/>
      <c r="M47" s="57" t="s">
        <v>109</v>
      </c>
      <c r="N47" s="54" t="s">
        <v>109</v>
      </c>
      <c r="O47" s="46"/>
      <c r="P47" s="46"/>
      <c r="Q47" s="46"/>
      <c r="R47" s="46"/>
      <c r="S47" s="46"/>
      <c r="T47" s="46"/>
      <c r="U47" s="46"/>
      <c r="V47" s="46"/>
      <c r="W47" s="46"/>
    </row>
    <row r="48" spans="1:23" ht="25.4" customHeight="1" x14ac:dyDescent="0.35">
      <c r="A48" s="282" t="s">
        <v>124</v>
      </c>
      <c r="B48" s="283"/>
      <c r="C48" s="57" t="s">
        <v>125</v>
      </c>
      <c r="D48" s="53" t="s">
        <v>109</v>
      </c>
      <c r="E48" s="53" t="s">
        <v>109</v>
      </c>
      <c r="F48" s="53" t="s">
        <v>109</v>
      </c>
      <c r="G48" s="53" t="s">
        <v>109</v>
      </c>
      <c r="H48" s="53" t="s">
        <v>109</v>
      </c>
      <c r="I48" s="54">
        <v>1.48</v>
      </c>
      <c r="J48" s="54">
        <v>1.48</v>
      </c>
      <c r="K48" s="55" t="s">
        <v>109</v>
      </c>
      <c r="L48" s="46"/>
      <c r="M48" s="57" t="s">
        <v>109</v>
      </c>
      <c r="N48" s="54" t="s">
        <v>109</v>
      </c>
      <c r="O48" s="46"/>
      <c r="P48" s="46"/>
      <c r="Q48" s="46"/>
      <c r="R48" s="46"/>
      <c r="S48" s="46"/>
      <c r="T48" s="46"/>
      <c r="U48" s="46"/>
      <c r="V48" s="46"/>
      <c r="W48" s="46"/>
    </row>
    <row r="49" spans="1:23" ht="25.4" customHeight="1" x14ac:dyDescent="0.35">
      <c r="A49" s="282" t="s">
        <v>126</v>
      </c>
      <c r="B49" s="283"/>
      <c r="C49" s="57" t="s">
        <v>127</v>
      </c>
      <c r="D49" s="53" t="s">
        <v>109</v>
      </c>
      <c r="E49" s="53" t="s">
        <v>109</v>
      </c>
      <c r="F49" s="53" t="s">
        <v>109</v>
      </c>
      <c r="G49" s="53" t="s">
        <v>109</v>
      </c>
      <c r="H49" s="53" t="s">
        <v>109</v>
      </c>
      <c r="I49" s="54">
        <v>0.01</v>
      </c>
      <c r="J49" s="54">
        <v>0.01</v>
      </c>
      <c r="K49" s="46"/>
      <c r="L49" s="46"/>
      <c r="M49" s="57" t="s">
        <v>109</v>
      </c>
      <c r="N49" s="54" t="s">
        <v>109</v>
      </c>
      <c r="O49" s="46"/>
      <c r="P49" s="46"/>
      <c r="Q49" s="46"/>
      <c r="R49" s="46"/>
      <c r="S49" s="46"/>
      <c r="T49" s="46"/>
      <c r="U49" s="46"/>
      <c r="V49" s="46"/>
      <c r="W49" s="46"/>
    </row>
    <row r="50" spans="1:23" ht="25.4" customHeight="1" x14ac:dyDescent="0.35">
      <c r="A50" s="282" t="s">
        <v>128</v>
      </c>
      <c r="B50" s="283"/>
      <c r="C50" s="57" t="s">
        <v>129</v>
      </c>
      <c r="D50" s="53" t="s">
        <v>109</v>
      </c>
      <c r="E50" s="53" t="s">
        <v>109</v>
      </c>
      <c r="F50" s="53" t="s">
        <v>109</v>
      </c>
      <c r="G50" s="53" t="s">
        <v>109</v>
      </c>
      <c r="H50" s="53" t="s">
        <v>109</v>
      </c>
      <c r="I50" s="54">
        <v>5.68</v>
      </c>
      <c r="J50" s="54">
        <v>6.09</v>
      </c>
      <c r="K50" s="46"/>
      <c r="L50" s="46"/>
      <c r="M50" s="57" t="s">
        <v>109</v>
      </c>
      <c r="N50" s="54" t="s">
        <v>109</v>
      </c>
      <c r="O50" s="46"/>
      <c r="P50" s="46"/>
      <c r="Q50" s="46"/>
      <c r="R50" s="46"/>
      <c r="S50" s="46"/>
      <c r="T50" s="46"/>
      <c r="U50" s="46"/>
      <c r="V50" s="46"/>
      <c r="W50" s="46"/>
    </row>
    <row r="51" spans="1:23" ht="25.4" customHeight="1" x14ac:dyDescent="0.35">
      <c r="A51" s="282" t="s">
        <v>130</v>
      </c>
      <c r="B51" s="283"/>
      <c r="C51" s="57" t="s">
        <v>131</v>
      </c>
      <c r="D51" s="53" t="s">
        <v>109</v>
      </c>
      <c r="E51" s="53" t="s">
        <v>109</v>
      </c>
      <c r="F51" s="53" t="s">
        <v>109</v>
      </c>
      <c r="G51" s="53" t="s">
        <v>109</v>
      </c>
      <c r="H51" s="53" t="s">
        <v>109</v>
      </c>
      <c r="I51" s="54">
        <v>2.72</v>
      </c>
      <c r="J51" s="54">
        <v>1.48</v>
      </c>
      <c r="K51" s="55" t="s">
        <v>109</v>
      </c>
      <c r="L51" s="46"/>
      <c r="M51" s="57" t="s">
        <v>109</v>
      </c>
      <c r="N51" s="54" t="s">
        <v>109</v>
      </c>
      <c r="O51" s="46"/>
      <c r="P51" s="46"/>
      <c r="Q51" s="46"/>
      <c r="R51" s="46"/>
      <c r="S51" s="46"/>
      <c r="T51" s="46"/>
      <c r="U51" s="46"/>
      <c r="V51" s="46"/>
      <c r="W51" s="46"/>
    </row>
    <row r="52" spans="1:23" ht="25.4" customHeight="1" x14ac:dyDescent="0.35">
      <c r="A52" s="282" t="s">
        <v>132</v>
      </c>
      <c r="B52" s="283"/>
      <c r="C52" s="57" t="s">
        <v>133</v>
      </c>
      <c r="D52" s="53" t="s">
        <v>109</v>
      </c>
      <c r="E52" s="53" t="s">
        <v>109</v>
      </c>
      <c r="F52" s="53" t="s">
        <v>109</v>
      </c>
      <c r="G52" s="53" t="s">
        <v>109</v>
      </c>
      <c r="H52" s="53" t="s">
        <v>109</v>
      </c>
      <c r="I52" s="54">
        <v>2.77</v>
      </c>
      <c r="J52" s="54">
        <v>2.75</v>
      </c>
      <c r="K52" s="58" t="s">
        <v>109</v>
      </c>
      <c r="L52" s="46"/>
      <c r="M52" s="57" t="s">
        <v>109</v>
      </c>
      <c r="N52" s="54" t="s">
        <v>109</v>
      </c>
      <c r="O52" s="46"/>
      <c r="P52" s="46"/>
      <c r="Q52" s="46"/>
      <c r="R52" s="46"/>
      <c r="S52" s="46"/>
      <c r="T52" s="46"/>
      <c r="U52" s="46"/>
      <c r="V52" s="46"/>
      <c r="W52" s="46"/>
    </row>
    <row r="53" spans="1:23" ht="25.4" customHeight="1" x14ac:dyDescent="0.35">
      <c r="A53" s="252" t="s">
        <v>134</v>
      </c>
      <c r="B53" s="255" t="s">
        <v>109</v>
      </c>
      <c r="C53" s="57" t="s">
        <v>135</v>
      </c>
      <c r="D53" s="53" t="s">
        <v>109</v>
      </c>
      <c r="E53" s="53" t="s">
        <v>109</v>
      </c>
      <c r="F53" s="53" t="s">
        <v>109</v>
      </c>
      <c r="G53" s="53" t="s">
        <v>109</v>
      </c>
      <c r="H53" s="53" t="s">
        <v>109</v>
      </c>
      <c r="I53" s="54">
        <v>0.23</v>
      </c>
      <c r="J53" s="54">
        <v>0.23</v>
      </c>
      <c r="K53" s="58" t="s">
        <v>109</v>
      </c>
      <c r="L53" s="46"/>
      <c r="M53" s="57" t="s">
        <v>109</v>
      </c>
      <c r="N53" s="54" t="s">
        <v>109</v>
      </c>
      <c r="O53" s="46"/>
      <c r="P53" s="46"/>
      <c r="Q53" s="46"/>
      <c r="R53" s="46"/>
      <c r="S53" s="46"/>
      <c r="T53" s="46"/>
      <c r="U53" s="46"/>
      <c r="V53" s="46"/>
      <c r="W53" s="46"/>
    </row>
    <row r="54" spans="1:23" ht="25.4" customHeight="1" x14ac:dyDescent="0.35">
      <c r="A54" s="270" t="s">
        <v>136</v>
      </c>
      <c r="B54" s="271"/>
      <c r="C54" s="57" t="s">
        <v>137</v>
      </c>
      <c r="D54" s="53" t="s">
        <v>109</v>
      </c>
      <c r="E54" s="53" t="s">
        <v>109</v>
      </c>
      <c r="F54" s="53" t="s">
        <v>109</v>
      </c>
      <c r="G54" s="53" t="s">
        <v>109</v>
      </c>
      <c r="H54" s="53" t="s">
        <v>109</v>
      </c>
      <c r="I54" s="54">
        <v>0.03</v>
      </c>
      <c r="J54" s="54">
        <v>0.03</v>
      </c>
      <c r="K54" s="58"/>
      <c r="L54" s="46"/>
      <c r="M54" s="57"/>
      <c r="N54" s="54"/>
      <c r="O54" s="46"/>
      <c r="P54" s="46"/>
      <c r="Q54" s="46"/>
      <c r="R54" s="46"/>
      <c r="S54" s="46"/>
      <c r="T54" s="46"/>
      <c r="U54" s="46"/>
      <c r="V54" s="46"/>
      <c r="W54" s="46"/>
    </row>
    <row r="55" spans="1:23" ht="25.4" customHeight="1" x14ac:dyDescent="0.35">
      <c r="A55" s="270" t="s">
        <v>138</v>
      </c>
      <c r="B55" s="271"/>
      <c r="C55" s="57" t="s">
        <v>139</v>
      </c>
      <c r="D55" s="53" t="s">
        <v>109</v>
      </c>
      <c r="E55" s="53" t="s">
        <v>109</v>
      </c>
      <c r="F55" s="53" t="s">
        <v>109</v>
      </c>
      <c r="G55" s="53" t="s">
        <v>109</v>
      </c>
      <c r="H55" s="53" t="s">
        <v>109</v>
      </c>
      <c r="I55" s="54">
        <v>0</v>
      </c>
      <c r="J55" s="54">
        <v>0</v>
      </c>
      <c r="K55" s="58" t="s">
        <v>109</v>
      </c>
      <c r="L55" s="46"/>
      <c r="M55" s="57" t="s">
        <v>109</v>
      </c>
      <c r="N55" s="54" t="s">
        <v>109</v>
      </c>
      <c r="O55" s="46"/>
      <c r="P55" s="46"/>
      <c r="Q55" s="46"/>
      <c r="R55" s="46"/>
      <c r="S55" s="46"/>
      <c r="T55" s="46"/>
      <c r="U55" s="46"/>
      <c r="V55" s="46"/>
      <c r="W55" s="46"/>
    </row>
    <row r="56" spans="1:23" ht="25.4" customHeight="1" x14ac:dyDescent="0.35">
      <c r="A56" s="307" t="s">
        <v>140</v>
      </c>
      <c r="B56" s="308"/>
      <c r="C56" s="54" t="s">
        <v>109</v>
      </c>
      <c r="D56" s="53" t="s">
        <v>109</v>
      </c>
      <c r="E56" s="53" t="s">
        <v>109</v>
      </c>
      <c r="F56" s="53" t="s">
        <v>109</v>
      </c>
      <c r="G56" s="53" t="s">
        <v>109</v>
      </c>
      <c r="H56" s="53" t="s">
        <v>109</v>
      </c>
      <c r="I56" s="126">
        <v>20.53</v>
      </c>
      <c r="J56" s="126">
        <v>22.44</v>
      </c>
      <c r="K56" s="51"/>
      <c r="L56" s="46"/>
      <c r="M56" s="57" t="s">
        <v>109</v>
      </c>
      <c r="N56" s="54" t="s">
        <v>109</v>
      </c>
      <c r="O56" s="46"/>
      <c r="P56" s="46"/>
      <c r="Q56" s="46"/>
      <c r="R56" s="46"/>
      <c r="S56" s="46"/>
      <c r="T56" s="46"/>
      <c r="U56" s="46"/>
      <c r="V56" s="46"/>
      <c r="W56" s="46"/>
    </row>
    <row r="57" spans="1:23" ht="25.4" customHeight="1" x14ac:dyDescent="0.35">
      <c r="A57" s="46"/>
      <c r="B57" s="46"/>
      <c r="C57" s="46"/>
      <c r="D57" s="46"/>
      <c r="E57" s="46"/>
      <c r="F57" s="46"/>
      <c r="G57" s="46"/>
      <c r="H57" s="46"/>
      <c r="I57" s="46"/>
      <c r="J57" s="46"/>
      <c r="K57" s="46"/>
      <c r="L57" s="46"/>
      <c r="M57" s="46"/>
      <c r="N57" s="46"/>
      <c r="O57" s="46"/>
      <c r="P57" s="46"/>
      <c r="Q57" s="46"/>
      <c r="R57" s="46"/>
      <c r="S57" s="46"/>
      <c r="T57" s="46"/>
      <c r="U57" s="46"/>
      <c r="V57" s="46"/>
      <c r="W57" s="46"/>
    </row>
    <row r="58" spans="1:23" ht="25.4" customHeight="1" x14ac:dyDescent="0.35">
      <c r="A58" s="339" t="s">
        <v>141</v>
      </c>
      <c r="B58" s="340"/>
      <c r="C58" s="341" t="s">
        <v>89</v>
      </c>
      <c r="D58" s="290" t="s">
        <v>104</v>
      </c>
      <c r="E58" s="290"/>
      <c r="F58" s="290"/>
      <c r="G58" s="290"/>
      <c r="H58" s="290"/>
      <c r="I58" s="290"/>
      <c r="J58" s="290"/>
      <c r="M58" t="s">
        <v>142</v>
      </c>
      <c r="N58"/>
      <c r="O58" s="46"/>
      <c r="P58" s="46"/>
      <c r="Q58" s="46"/>
      <c r="R58" s="46"/>
      <c r="S58" s="46"/>
      <c r="T58" s="46"/>
      <c r="U58" s="46"/>
      <c r="V58" s="46"/>
      <c r="W58" s="46"/>
    </row>
    <row r="59" spans="1:23" ht="35.9" customHeight="1" x14ac:dyDescent="0.35">
      <c r="A59" s="315"/>
      <c r="B59" s="316"/>
      <c r="C59" s="318"/>
      <c r="D59" s="20">
        <v>2014</v>
      </c>
      <c r="E59" s="20">
        <v>2015</v>
      </c>
      <c r="F59" s="20">
        <v>2016</v>
      </c>
      <c r="G59" s="20">
        <v>2017</v>
      </c>
      <c r="H59" s="20">
        <v>2018</v>
      </c>
      <c r="I59" s="20">
        <v>2019</v>
      </c>
      <c r="J59" s="20">
        <v>2020</v>
      </c>
      <c r="K59" s="11" t="s">
        <v>106</v>
      </c>
      <c r="M59" s="80">
        <v>2019</v>
      </c>
      <c r="N59" s="80">
        <v>2020</v>
      </c>
      <c r="O59" s="46"/>
      <c r="P59" s="46"/>
      <c r="Q59" s="46"/>
      <c r="R59" s="46"/>
      <c r="S59" s="46"/>
      <c r="T59" s="46"/>
      <c r="U59" s="46"/>
      <c r="V59" s="46"/>
      <c r="W59" s="46"/>
    </row>
    <row r="60" spans="1:23" ht="25.4" customHeight="1" x14ac:dyDescent="0.35">
      <c r="A60" s="293" t="s">
        <v>107</v>
      </c>
      <c r="B60" s="294"/>
      <c r="C60" s="31"/>
      <c r="D60" s="82"/>
      <c r="E60" s="82"/>
      <c r="F60" s="82"/>
      <c r="G60" s="82"/>
      <c r="H60" s="82"/>
      <c r="I60" s="31"/>
      <c r="J60" s="31"/>
      <c r="K60" s="26"/>
      <c r="M60" s="31"/>
      <c r="N60" s="31"/>
      <c r="O60" s="46"/>
      <c r="P60" s="46"/>
      <c r="Q60" s="46"/>
      <c r="R60" s="46"/>
      <c r="S60" s="46"/>
      <c r="T60" s="46"/>
      <c r="U60" s="46"/>
      <c r="V60" s="46"/>
      <c r="W60" s="46"/>
    </row>
    <row r="61" spans="1:23" ht="32.15" customHeight="1" x14ac:dyDescent="0.35">
      <c r="A61" s="293" t="s">
        <v>110</v>
      </c>
      <c r="B61" s="294"/>
      <c r="C61" s="100" t="s">
        <v>143</v>
      </c>
      <c r="D61" s="82"/>
      <c r="E61" s="101">
        <v>50.886199999999981</v>
      </c>
      <c r="F61" s="101">
        <v>112.20420000000001</v>
      </c>
      <c r="G61" s="101">
        <v>83.007199999999941</v>
      </c>
      <c r="H61" s="101">
        <v>79.808000000000078</v>
      </c>
      <c r="I61" s="102">
        <v>117.08039999999995</v>
      </c>
      <c r="J61" s="102">
        <v>42.363600000000027</v>
      </c>
      <c r="K61" s="26" t="s">
        <v>144</v>
      </c>
      <c r="M61" s="31" t="s">
        <v>145</v>
      </c>
      <c r="N61" s="31" t="s">
        <v>145</v>
      </c>
      <c r="O61" s="232"/>
      <c r="P61" s="46"/>
      <c r="Q61" s="46"/>
      <c r="R61" s="46"/>
      <c r="S61" s="46"/>
      <c r="T61" s="46"/>
      <c r="U61" s="46"/>
      <c r="V61" s="46"/>
      <c r="W61" s="46"/>
    </row>
    <row r="62" spans="1:23" ht="101.9" customHeight="1" x14ac:dyDescent="0.35">
      <c r="A62" s="293" t="s">
        <v>113</v>
      </c>
      <c r="B62" s="294"/>
      <c r="C62" s="100" t="s">
        <v>146</v>
      </c>
      <c r="D62" s="101">
        <v>38.257041014888799</v>
      </c>
      <c r="E62" s="101">
        <v>49.739888837140313</v>
      </c>
      <c r="F62" s="101">
        <v>47.235791075844951</v>
      </c>
      <c r="G62" s="101">
        <v>42.119638662046249</v>
      </c>
      <c r="H62" s="101">
        <v>32.647354256223934</v>
      </c>
      <c r="I62" s="102">
        <v>40.091839780521759</v>
      </c>
      <c r="J62" s="102">
        <v>34.565999245620468</v>
      </c>
      <c r="K62" s="26" t="s">
        <v>147</v>
      </c>
      <c r="M62" s="103">
        <v>1.1346893979141903</v>
      </c>
      <c r="N62" s="103">
        <v>1.1605519413738992</v>
      </c>
      <c r="O62" s="46"/>
      <c r="P62" s="46"/>
      <c r="Q62" s="46"/>
      <c r="R62" s="46"/>
      <c r="S62" s="46"/>
      <c r="T62" s="46"/>
      <c r="U62" s="46"/>
      <c r="V62" s="46"/>
      <c r="W62" s="46"/>
    </row>
    <row r="63" spans="1:23" x14ac:dyDescent="0.35">
      <c r="A63" s="293" t="s">
        <v>148</v>
      </c>
      <c r="B63" s="294"/>
      <c r="C63" s="100" t="s">
        <v>149</v>
      </c>
      <c r="D63" s="82"/>
      <c r="E63" s="82"/>
      <c r="F63" s="82"/>
      <c r="G63" s="82"/>
      <c r="H63" s="82"/>
      <c r="I63" s="104">
        <v>64.751753129999997</v>
      </c>
      <c r="J63" s="104">
        <v>66.399815649999994</v>
      </c>
      <c r="K63" s="26"/>
      <c r="M63" s="31" t="s">
        <v>145</v>
      </c>
      <c r="N63" s="31" t="s">
        <v>145</v>
      </c>
      <c r="O63" s="46"/>
      <c r="P63" s="46"/>
      <c r="Q63" s="46"/>
      <c r="R63" s="46"/>
      <c r="S63" s="46"/>
      <c r="T63" s="46"/>
      <c r="U63" s="46"/>
      <c r="V63" s="46"/>
      <c r="W63" s="46"/>
    </row>
    <row r="64" spans="1:23" x14ac:dyDescent="0.35">
      <c r="A64" s="293" t="s">
        <v>150</v>
      </c>
      <c r="B64" s="294"/>
      <c r="C64" s="105" t="s">
        <v>151</v>
      </c>
      <c r="D64" s="82"/>
      <c r="E64" s="82"/>
      <c r="F64" s="82"/>
      <c r="G64" s="82"/>
      <c r="H64" s="82"/>
      <c r="I64" s="104">
        <f>11.64*0.086</f>
        <v>1.0010399999999999</v>
      </c>
      <c r="J64" s="106">
        <f>23.49*0.086</f>
        <v>2.0201399999999996</v>
      </c>
      <c r="K64" s="26"/>
      <c r="M64" s="31" t="s">
        <v>145</v>
      </c>
      <c r="N64" s="31" t="s">
        <v>145</v>
      </c>
      <c r="O64" s="46"/>
      <c r="P64" s="46"/>
      <c r="Q64" s="46"/>
      <c r="R64" s="46"/>
      <c r="S64" s="46"/>
      <c r="T64" s="46"/>
      <c r="U64" s="46"/>
      <c r="V64" s="46"/>
      <c r="W64" s="46"/>
    </row>
    <row r="65" spans="1:23" ht="29.5" thickBot="1" x14ac:dyDescent="0.4">
      <c r="A65" s="293" t="s">
        <v>152</v>
      </c>
      <c r="B65" s="294"/>
      <c r="C65" s="105" t="s">
        <v>153</v>
      </c>
      <c r="D65" s="101">
        <v>1.8068535981599998</v>
      </c>
      <c r="E65" s="101">
        <v>1.8658763562</v>
      </c>
      <c r="F65" s="101">
        <v>2.2977923579399993</v>
      </c>
      <c r="G65" s="101">
        <v>2.4049238298799995</v>
      </c>
      <c r="H65" s="101">
        <v>2.67188324968</v>
      </c>
      <c r="I65" s="107">
        <v>3.0153955041199998</v>
      </c>
      <c r="J65" s="108">
        <v>3.7737862641799995</v>
      </c>
      <c r="K65" s="26" t="s">
        <v>154</v>
      </c>
      <c r="M65" s="31" t="s">
        <v>145</v>
      </c>
      <c r="N65" s="31" t="s">
        <v>145</v>
      </c>
      <c r="O65" s="46"/>
      <c r="P65" s="46"/>
      <c r="Q65" s="46"/>
      <c r="R65" s="46"/>
      <c r="S65" s="46"/>
      <c r="T65" s="46"/>
      <c r="U65" s="46"/>
      <c r="V65" s="46"/>
      <c r="W65" s="46"/>
    </row>
    <row r="66" spans="1:23" ht="15" thickTop="1" x14ac:dyDescent="0.35">
      <c r="A66" s="319" t="s">
        <v>155</v>
      </c>
      <c r="B66" s="320"/>
      <c r="C66" s="146"/>
      <c r="D66" s="147"/>
      <c r="E66" s="147"/>
      <c r="F66" s="147"/>
      <c r="G66" s="148"/>
      <c r="H66" s="148"/>
      <c r="I66" s="149">
        <f>SUM(I61:I65)</f>
        <v>225.9404284146417</v>
      </c>
      <c r="J66" s="149">
        <f>SUM(J61:J65)</f>
        <v>149.12334115980047</v>
      </c>
      <c r="K66" s="11"/>
      <c r="M66" s="96">
        <f>M62</f>
        <v>1.1346893979141903</v>
      </c>
      <c r="N66" s="96">
        <f>N62</f>
        <v>1.1605519413738992</v>
      </c>
      <c r="O66" s="46"/>
      <c r="P66" s="46"/>
      <c r="Q66" s="46"/>
      <c r="R66" s="46"/>
      <c r="S66" s="46"/>
      <c r="T66" s="46"/>
      <c r="U66" s="46"/>
      <c r="V66" s="46"/>
      <c r="W66" s="46"/>
    </row>
    <row r="67" spans="1:23" ht="29.25" customHeight="1" x14ac:dyDescent="0.35">
      <c r="A67" s="24"/>
      <c r="B67" s="24"/>
      <c r="C67" s="24"/>
      <c r="D67" s="24"/>
      <c r="E67" s="24"/>
      <c r="F67" s="24"/>
      <c r="G67" s="24"/>
      <c r="H67" s="24"/>
      <c r="I67" s="144"/>
      <c r="J67" s="144"/>
      <c r="K67" s="11"/>
      <c r="M67" s="145"/>
      <c r="N67" s="145"/>
      <c r="O67" s="46"/>
      <c r="P67" s="46"/>
      <c r="Q67" s="46"/>
      <c r="R67" s="46"/>
      <c r="S67" s="46"/>
      <c r="T67" s="46"/>
      <c r="U67" s="46"/>
      <c r="V67" s="46"/>
      <c r="W67" s="46"/>
    </row>
    <row r="68" spans="1:23" x14ac:dyDescent="0.35">
      <c r="A68" s="301" t="s">
        <v>156</v>
      </c>
      <c r="B68" s="302"/>
      <c r="C68" s="278" t="s">
        <v>103</v>
      </c>
      <c r="D68" s="282" t="s">
        <v>104</v>
      </c>
      <c r="E68" s="287"/>
      <c r="F68" s="287"/>
      <c r="G68" s="287"/>
      <c r="H68" s="287"/>
      <c r="I68" s="287"/>
      <c r="J68" s="295"/>
      <c r="K68" s="46"/>
      <c r="L68" s="46"/>
      <c r="M68" s="48" t="s">
        <v>105</v>
      </c>
      <c r="N68" s="46"/>
      <c r="O68" s="46"/>
      <c r="P68" s="46"/>
      <c r="Q68" s="46"/>
      <c r="R68" s="46"/>
      <c r="S68"/>
      <c r="T68"/>
      <c r="U68"/>
      <c r="V68"/>
      <c r="W68"/>
    </row>
    <row r="69" spans="1:23" ht="29" x14ac:dyDescent="0.35">
      <c r="A69" s="303"/>
      <c r="B69" s="304"/>
      <c r="C69" s="279"/>
      <c r="D69" s="49">
        <v>2014</v>
      </c>
      <c r="E69" s="50">
        <v>2015</v>
      </c>
      <c r="F69" s="50">
        <v>2016</v>
      </c>
      <c r="G69" s="50">
        <v>2017</v>
      </c>
      <c r="H69" s="50">
        <v>2018</v>
      </c>
      <c r="I69" s="50">
        <v>2019</v>
      </c>
      <c r="J69" s="50">
        <v>2020</v>
      </c>
      <c r="K69" s="51" t="s">
        <v>106</v>
      </c>
      <c r="L69" s="46"/>
      <c r="M69" s="48">
        <v>2019</v>
      </c>
      <c r="N69" s="48">
        <v>2020</v>
      </c>
      <c r="O69" s="46"/>
      <c r="P69" s="46"/>
      <c r="Q69" s="46"/>
      <c r="R69" s="46"/>
      <c r="S69" s="46"/>
      <c r="T69" s="46"/>
      <c r="U69" s="46"/>
      <c r="V69" s="46"/>
      <c r="W69" s="46"/>
    </row>
    <row r="70" spans="1:23" x14ac:dyDescent="0.35">
      <c r="A70" s="282" t="s">
        <v>107</v>
      </c>
      <c r="B70" s="283"/>
      <c r="C70" s="52" t="s">
        <v>109</v>
      </c>
      <c r="D70" s="124" t="s">
        <v>109</v>
      </c>
      <c r="E70" s="124" t="s">
        <v>109</v>
      </c>
      <c r="F70" s="124" t="s">
        <v>109</v>
      </c>
      <c r="G70" s="124" t="s">
        <v>109</v>
      </c>
      <c r="H70" s="124" t="s">
        <v>109</v>
      </c>
      <c r="I70" s="125" t="s">
        <v>109</v>
      </c>
      <c r="J70" s="125" t="s">
        <v>109</v>
      </c>
      <c r="K70" s="55" t="s">
        <v>109</v>
      </c>
      <c r="L70" s="46"/>
      <c r="M70" s="52" t="s">
        <v>109</v>
      </c>
      <c r="N70" s="56" t="s">
        <v>109</v>
      </c>
      <c r="O70" s="46"/>
      <c r="P70" s="46"/>
      <c r="Q70" s="46"/>
      <c r="R70" s="46"/>
      <c r="S70" s="46"/>
      <c r="T70" s="46"/>
      <c r="U70" s="46"/>
      <c r="V70" s="46"/>
      <c r="W70" s="46"/>
    </row>
    <row r="71" spans="1:23" ht="29" x14ac:dyDescent="0.35">
      <c r="A71" s="282" t="s">
        <v>157</v>
      </c>
      <c r="B71" s="283"/>
      <c r="C71" s="49" t="s">
        <v>158</v>
      </c>
      <c r="D71" s="153" t="s">
        <v>159</v>
      </c>
      <c r="E71" s="153" t="s">
        <v>160</v>
      </c>
      <c r="F71" s="153" t="s">
        <v>161</v>
      </c>
      <c r="G71" s="153" t="s">
        <v>162</v>
      </c>
      <c r="H71" s="153" t="s">
        <v>163</v>
      </c>
      <c r="I71" s="154" t="s">
        <v>163</v>
      </c>
      <c r="J71" s="154" t="s">
        <v>164</v>
      </c>
      <c r="K71" s="58" t="s">
        <v>109</v>
      </c>
      <c r="L71" s="46"/>
      <c r="M71" s="57" t="s">
        <v>109</v>
      </c>
      <c r="N71" s="54" t="s">
        <v>109</v>
      </c>
      <c r="O71" s="46"/>
      <c r="P71" s="46"/>
      <c r="Q71" s="46"/>
      <c r="R71" s="46"/>
      <c r="S71" s="46"/>
      <c r="T71" s="46"/>
      <c r="U71" s="46"/>
      <c r="V71" s="46"/>
      <c r="W71" s="46"/>
    </row>
    <row r="72" spans="1:23" ht="29" x14ac:dyDescent="0.35">
      <c r="A72" s="282" t="s">
        <v>165</v>
      </c>
      <c r="B72" s="283"/>
      <c r="C72" s="49" t="s">
        <v>166</v>
      </c>
      <c r="D72" s="153" t="s">
        <v>167</v>
      </c>
      <c r="E72" s="153" t="s">
        <v>168</v>
      </c>
      <c r="F72" s="153" t="s">
        <v>169</v>
      </c>
      <c r="G72" s="153" t="s">
        <v>170</v>
      </c>
      <c r="H72" s="155" t="s">
        <v>171</v>
      </c>
      <c r="I72" s="154" t="s">
        <v>172</v>
      </c>
      <c r="J72" s="154" t="s">
        <v>173</v>
      </c>
      <c r="K72" s="58" t="s">
        <v>109</v>
      </c>
      <c r="L72" s="46"/>
      <c r="M72" s="57" t="s">
        <v>109</v>
      </c>
      <c r="N72" s="54" t="s">
        <v>109</v>
      </c>
      <c r="O72" s="46"/>
      <c r="P72" s="46"/>
      <c r="Q72" s="46"/>
      <c r="R72" s="46"/>
      <c r="S72" s="46"/>
      <c r="T72" s="46"/>
      <c r="U72" s="46"/>
      <c r="V72" s="46"/>
      <c r="W72" s="46"/>
    </row>
    <row r="73" spans="1:23" ht="29" x14ac:dyDescent="0.35">
      <c r="A73" s="282" t="s">
        <v>148</v>
      </c>
      <c r="B73" s="283"/>
      <c r="C73" s="49" t="s">
        <v>174</v>
      </c>
      <c r="D73" s="153" t="s">
        <v>175</v>
      </c>
      <c r="E73" s="153" t="s">
        <v>176</v>
      </c>
      <c r="F73" s="153" t="s">
        <v>177</v>
      </c>
      <c r="G73" s="153" t="s">
        <v>178</v>
      </c>
      <c r="H73" s="153" t="s">
        <v>179</v>
      </c>
      <c r="I73" s="156" t="s">
        <v>180</v>
      </c>
      <c r="J73" s="154" t="s">
        <v>181</v>
      </c>
      <c r="K73" s="58" t="s">
        <v>109</v>
      </c>
      <c r="L73" s="46"/>
      <c r="M73" s="57" t="s">
        <v>109</v>
      </c>
      <c r="N73" s="54" t="s">
        <v>109</v>
      </c>
      <c r="O73" s="46"/>
      <c r="P73" s="46"/>
      <c r="Q73" s="46"/>
      <c r="R73" s="46"/>
      <c r="S73" s="46"/>
      <c r="T73" s="46"/>
      <c r="U73" s="46"/>
      <c r="V73" s="46"/>
      <c r="W73" s="46"/>
    </row>
    <row r="74" spans="1:23" ht="29" x14ac:dyDescent="0.35">
      <c r="A74" s="282" t="s">
        <v>150</v>
      </c>
      <c r="B74" s="283"/>
      <c r="C74" s="49" t="s">
        <v>182</v>
      </c>
      <c r="D74" s="153" t="s">
        <v>159</v>
      </c>
      <c r="E74" s="153" t="s">
        <v>160</v>
      </c>
      <c r="F74" s="153" t="s">
        <v>183</v>
      </c>
      <c r="G74" s="153" t="s">
        <v>184</v>
      </c>
      <c r="H74" s="153" t="s">
        <v>185</v>
      </c>
      <c r="I74" s="154" t="s">
        <v>186</v>
      </c>
      <c r="J74" s="154" t="s">
        <v>187</v>
      </c>
      <c r="K74" s="58" t="s">
        <v>109</v>
      </c>
      <c r="L74" s="46"/>
      <c r="M74" s="57" t="s">
        <v>109</v>
      </c>
      <c r="N74" s="54" t="s">
        <v>109</v>
      </c>
      <c r="O74" s="46"/>
      <c r="P74" s="46"/>
      <c r="Q74" s="46"/>
      <c r="R74" s="46"/>
      <c r="S74" s="46"/>
      <c r="T74" s="46"/>
      <c r="U74" s="46"/>
      <c r="V74" s="46"/>
      <c r="W74" s="46"/>
    </row>
    <row r="75" spans="1:23" ht="29" x14ac:dyDescent="0.35">
      <c r="A75" s="282" t="s">
        <v>152</v>
      </c>
      <c r="B75" s="283"/>
      <c r="C75" s="49" t="s">
        <v>188</v>
      </c>
      <c r="D75" s="153" t="s">
        <v>189</v>
      </c>
      <c r="E75" s="153" t="s">
        <v>190</v>
      </c>
      <c r="F75" s="153" t="s">
        <v>191</v>
      </c>
      <c r="G75" s="153" t="s">
        <v>192</v>
      </c>
      <c r="H75" s="153" t="s">
        <v>193</v>
      </c>
      <c r="I75" s="154" t="s">
        <v>194</v>
      </c>
      <c r="J75" s="154" t="s">
        <v>195</v>
      </c>
      <c r="K75" s="58" t="s">
        <v>109</v>
      </c>
      <c r="L75" s="46"/>
      <c r="M75" s="57" t="s">
        <v>196</v>
      </c>
      <c r="N75" s="54" t="s">
        <v>197</v>
      </c>
      <c r="O75" s="46"/>
      <c r="P75" s="46"/>
      <c r="Q75" s="46"/>
      <c r="R75" s="46"/>
      <c r="S75" s="46"/>
      <c r="T75" s="46"/>
      <c r="U75" s="46"/>
      <c r="V75" s="46"/>
      <c r="W75" s="46"/>
    </row>
    <row r="76" spans="1:23" ht="29" x14ac:dyDescent="0.35">
      <c r="A76" s="282" t="s">
        <v>198</v>
      </c>
      <c r="B76" s="283"/>
      <c r="C76" s="49" t="s">
        <v>199</v>
      </c>
      <c r="D76" s="153" t="s">
        <v>159</v>
      </c>
      <c r="E76" s="153" t="s">
        <v>160</v>
      </c>
      <c r="F76" s="153" t="s">
        <v>161</v>
      </c>
      <c r="G76" s="153" t="s">
        <v>162</v>
      </c>
      <c r="H76" s="153" t="s">
        <v>200</v>
      </c>
      <c r="I76" s="154" t="s">
        <v>201</v>
      </c>
      <c r="J76" s="154" t="s">
        <v>162</v>
      </c>
      <c r="K76" s="58" t="s">
        <v>109</v>
      </c>
      <c r="L76" s="46"/>
      <c r="M76" s="57" t="s">
        <v>109</v>
      </c>
      <c r="N76" s="54" t="s">
        <v>109</v>
      </c>
      <c r="O76" s="46"/>
      <c r="P76" s="46"/>
      <c r="Q76" s="46"/>
      <c r="R76" s="46"/>
      <c r="S76" s="46"/>
      <c r="T76" s="46"/>
      <c r="U76" s="46"/>
      <c r="V76" s="46"/>
      <c r="W76" s="46"/>
    </row>
    <row r="77" spans="1:23" ht="29" x14ac:dyDescent="0.35">
      <c r="A77" s="282" t="s">
        <v>202</v>
      </c>
      <c r="B77" s="283"/>
      <c r="C77" s="65" t="s">
        <v>203</v>
      </c>
      <c r="D77" s="157" t="s">
        <v>159</v>
      </c>
      <c r="E77" s="157" t="s">
        <v>160</v>
      </c>
      <c r="F77" s="157" t="s">
        <v>161</v>
      </c>
      <c r="G77" s="157" t="s">
        <v>162</v>
      </c>
      <c r="H77" s="157" t="s">
        <v>200</v>
      </c>
      <c r="I77" s="158" t="s">
        <v>200</v>
      </c>
      <c r="J77" s="158" t="s">
        <v>162</v>
      </c>
      <c r="K77" s="55" t="s">
        <v>109</v>
      </c>
      <c r="L77" s="46"/>
      <c r="M77" s="52" t="s">
        <v>109</v>
      </c>
      <c r="N77" s="56" t="s">
        <v>109</v>
      </c>
      <c r="O77" s="46"/>
      <c r="P77" s="46"/>
      <c r="Q77" s="46"/>
      <c r="R77" s="46"/>
      <c r="S77" s="46"/>
      <c r="T77" s="46"/>
      <c r="U77" s="46"/>
      <c r="V77" s="46"/>
      <c r="W77" s="46"/>
    </row>
    <row r="78" spans="1:23" ht="29" x14ac:dyDescent="0.35">
      <c r="A78" s="282" t="s">
        <v>204</v>
      </c>
      <c r="B78" s="283"/>
      <c r="C78" s="49" t="s">
        <v>205</v>
      </c>
      <c r="D78" s="153" t="s">
        <v>206</v>
      </c>
      <c r="E78" s="153" t="s">
        <v>207</v>
      </c>
      <c r="F78" s="153" t="s">
        <v>208</v>
      </c>
      <c r="G78" s="153" t="s">
        <v>209</v>
      </c>
      <c r="H78" s="153" t="s">
        <v>210</v>
      </c>
      <c r="I78" s="154" t="s">
        <v>210</v>
      </c>
      <c r="J78" s="154" t="s">
        <v>211</v>
      </c>
      <c r="K78" s="58" t="s">
        <v>109</v>
      </c>
      <c r="L78" s="46"/>
      <c r="M78" s="57" t="s">
        <v>212</v>
      </c>
      <c r="N78" s="54" t="s">
        <v>213</v>
      </c>
      <c r="O78" s="46"/>
      <c r="P78" s="46"/>
      <c r="Q78" s="46"/>
      <c r="R78" s="46"/>
      <c r="S78" s="46"/>
      <c r="T78" s="46"/>
      <c r="U78" s="46"/>
      <c r="V78" s="46"/>
      <c r="W78" s="46"/>
    </row>
    <row r="79" spans="1:23" ht="29" x14ac:dyDescent="0.35">
      <c r="A79" s="282" t="s">
        <v>214</v>
      </c>
      <c r="B79" s="283"/>
      <c r="C79" s="49" t="s">
        <v>215</v>
      </c>
      <c r="D79" s="153" t="s">
        <v>159</v>
      </c>
      <c r="E79" s="153" t="s">
        <v>160</v>
      </c>
      <c r="F79" s="153" t="s">
        <v>216</v>
      </c>
      <c r="G79" s="153" t="s">
        <v>162</v>
      </c>
      <c r="H79" s="153" t="s">
        <v>217</v>
      </c>
      <c r="I79" s="154" t="s">
        <v>218</v>
      </c>
      <c r="J79" s="154" t="s">
        <v>219</v>
      </c>
      <c r="K79" s="58" t="s">
        <v>109</v>
      </c>
      <c r="L79" s="46"/>
      <c r="M79" s="57" t="s">
        <v>220</v>
      </c>
      <c r="N79" s="54" t="s">
        <v>221</v>
      </c>
      <c r="O79" s="46"/>
      <c r="P79" s="46"/>
      <c r="Q79" s="46"/>
      <c r="R79" s="46"/>
      <c r="S79" s="46"/>
      <c r="T79" s="46"/>
      <c r="U79" s="46"/>
      <c r="V79" s="46"/>
      <c r="W79" s="46"/>
    </row>
    <row r="80" spans="1:23" ht="44.25" customHeight="1" thickBot="1" x14ac:dyDescent="0.4">
      <c r="A80" s="336" t="s">
        <v>222</v>
      </c>
      <c r="B80" s="337"/>
      <c r="C80" s="49" t="s">
        <v>223</v>
      </c>
      <c r="D80" s="159" t="s">
        <v>224</v>
      </c>
      <c r="E80" s="160" t="s">
        <v>225</v>
      </c>
      <c r="F80" s="160" t="s">
        <v>226</v>
      </c>
      <c r="G80" s="160" t="s">
        <v>227</v>
      </c>
      <c r="H80" s="160" t="s">
        <v>228</v>
      </c>
      <c r="I80" s="161" t="s">
        <v>229</v>
      </c>
      <c r="J80" s="161" t="s">
        <v>230</v>
      </c>
      <c r="K80" s="79" t="s">
        <v>231</v>
      </c>
      <c r="L80" s="46"/>
      <c r="M80" s="57" t="s">
        <v>232</v>
      </c>
      <c r="N80" s="54" t="s">
        <v>233</v>
      </c>
      <c r="O80" s="46"/>
      <c r="P80" s="46"/>
      <c r="Q80" s="46"/>
      <c r="R80" s="46"/>
      <c r="S80" s="46"/>
      <c r="T80" s="46"/>
      <c r="U80" s="46"/>
      <c r="V80" s="46"/>
      <c r="W80" s="46"/>
    </row>
    <row r="81" spans="1:23" ht="30" thickTop="1" thickBot="1" x14ac:dyDescent="0.4">
      <c r="A81" s="336" t="s">
        <v>234</v>
      </c>
      <c r="B81" s="337"/>
      <c r="C81" s="49" t="s">
        <v>235</v>
      </c>
      <c r="D81" s="159" t="s">
        <v>236</v>
      </c>
      <c r="E81" s="160" t="s">
        <v>237</v>
      </c>
      <c r="F81" s="160" t="s">
        <v>238</v>
      </c>
      <c r="G81" s="160" t="s">
        <v>239</v>
      </c>
      <c r="H81" s="160" t="s">
        <v>240</v>
      </c>
      <c r="I81" s="161" t="s">
        <v>241</v>
      </c>
      <c r="J81" s="161" t="s">
        <v>242</v>
      </c>
      <c r="K81" s="62" t="s">
        <v>109</v>
      </c>
      <c r="L81" s="46"/>
      <c r="M81" s="121" t="s">
        <v>243</v>
      </c>
      <c r="N81" s="120" t="s">
        <v>244</v>
      </c>
      <c r="O81" s="46"/>
      <c r="P81" s="46"/>
      <c r="Q81" s="46"/>
      <c r="R81" s="46"/>
      <c r="S81" s="46"/>
      <c r="T81" s="46"/>
      <c r="U81" s="46"/>
      <c r="V81" s="46"/>
      <c r="W81" s="46"/>
    </row>
    <row r="82" spans="1:23" ht="30" thickTop="1" thickBot="1" x14ac:dyDescent="0.4">
      <c r="A82" s="336" t="s">
        <v>245</v>
      </c>
      <c r="B82" s="337"/>
      <c r="C82" s="49" t="s">
        <v>246</v>
      </c>
      <c r="D82" s="159" t="s">
        <v>206</v>
      </c>
      <c r="E82" s="160" t="s">
        <v>247</v>
      </c>
      <c r="F82" s="160" t="s">
        <v>161</v>
      </c>
      <c r="G82" s="160" t="s">
        <v>162</v>
      </c>
      <c r="H82" s="160" t="s">
        <v>200</v>
      </c>
      <c r="I82" s="161" t="s">
        <v>200</v>
      </c>
      <c r="J82" s="161" t="s">
        <v>162</v>
      </c>
      <c r="K82" s="62" t="s">
        <v>109</v>
      </c>
      <c r="L82" s="46"/>
      <c r="M82" s="121" t="s">
        <v>109</v>
      </c>
      <c r="N82" s="120" t="s">
        <v>109</v>
      </c>
      <c r="O82" s="46"/>
      <c r="P82" s="46"/>
      <c r="Q82" s="46"/>
      <c r="R82" s="46"/>
      <c r="S82" s="46"/>
      <c r="T82" s="46"/>
      <c r="U82" s="46"/>
      <c r="V82" s="46"/>
      <c r="W82" s="46"/>
    </row>
    <row r="83" spans="1:23" ht="30" thickTop="1" thickBot="1" x14ac:dyDescent="0.4">
      <c r="A83" s="336" t="s">
        <v>138</v>
      </c>
      <c r="B83" s="337"/>
      <c r="C83" s="49" t="s">
        <v>248</v>
      </c>
      <c r="D83" s="159" t="s">
        <v>249</v>
      </c>
      <c r="E83" s="160" t="s">
        <v>250</v>
      </c>
      <c r="F83" s="160" t="s">
        <v>251</v>
      </c>
      <c r="G83" s="160" t="s">
        <v>252</v>
      </c>
      <c r="H83" s="160" t="s">
        <v>253</v>
      </c>
      <c r="I83" s="161" t="s">
        <v>254</v>
      </c>
      <c r="J83" s="161" t="s">
        <v>255</v>
      </c>
      <c r="K83" s="62" t="s">
        <v>109</v>
      </c>
      <c r="L83" s="46"/>
      <c r="M83" s="121" t="s">
        <v>109</v>
      </c>
      <c r="N83" s="120" t="s">
        <v>109</v>
      </c>
      <c r="O83" s="46"/>
      <c r="P83" s="46"/>
      <c r="Q83" s="46"/>
      <c r="R83" s="46"/>
      <c r="S83" s="46"/>
      <c r="T83" s="46"/>
      <c r="U83" s="46"/>
      <c r="V83" s="46"/>
      <c r="W83" s="46"/>
    </row>
    <row r="84" spans="1:23" ht="30" thickTop="1" thickBot="1" x14ac:dyDescent="0.4">
      <c r="A84" s="336" t="s">
        <v>256</v>
      </c>
      <c r="B84" s="337"/>
      <c r="C84" s="46" t="s">
        <v>257</v>
      </c>
      <c r="D84" s="162" t="s">
        <v>258</v>
      </c>
      <c r="E84" s="160" t="s">
        <v>259</v>
      </c>
      <c r="F84" s="160" t="s">
        <v>260</v>
      </c>
      <c r="G84" s="163" t="s">
        <v>261</v>
      </c>
      <c r="H84" s="163" t="s">
        <v>262</v>
      </c>
      <c r="I84" s="164" t="s">
        <v>263</v>
      </c>
      <c r="J84" s="161" t="s">
        <v>264</v>
      </c>
      <c r="K84" s="62" t="s">
        <v>109</v>
      </c>
      <c r="L84" s="46"/>
      <c r="M84" s="121" t="s">
        <v>109</v>
      </c>
      <c r="N84" s="120" t="s">
        <v>109</v>
      </c>
      <c r="O84" s="46"/>
      <c r="P84" s="46"/>
      <c r="Q84" s="46"/>
      <c r="R84" s="46"/>
      <c r="S84" s="46"/>
      <c r="T84" s="46"/>
      <c r="U84" s="46"/>
      <c r="V84" s="46"/>
      <c r="W84" s="46"/>
    </row>
    <row r="85" spans="1:23" ht="30" thickTop="1" thickBot="1" x14ac:dyDescent="0.4">
      <c r="A85" s="336" t="s">
        <v>265</v>
      </c>
      <c r="B85" s="337"/>
      <c r="C85" s="65" t="s">
        <v>266</v>
      </c>
      <c r="D85" s="159" t="s">
        <v>159</v>
      </c>
      <c r="E85" s="160" t="s">
        <v>160</v>
      </c>
      <c r="F85" s="160" t="s">
        <v>161</v>
      </c>
      <c r="G85" s="160" t="s">
        <v>267</v>
      </c>
      <c r="H85" s="160" t="s">
        <v>268</v>
      </c>
      <c r="I85" s="161" t="s">
        <v>269</v>
      </c>
      <c r="J85" s="161" t="s">
        <v>270</v>
      </c>
      <c r="K85" s="62" t="s">
        <v>109</v>
      </c>
      <c r="L85" s="46"/>
      <c r="M85" s="121" t="s">
        <v>109</v>
      </c>
      <c r="N85" s="120" t="s">
        <v>109</v>
      </c>
      <c r="O85" s="46"/>
      <c r="P85" s="46"/>
      <c r="Q85" s="46"/>
      <c r="R85" s="46"/>
      <c r="S85" s="46"/>
      <c r="T85" s="46"/>
      <c r="U85" s="46"/>
      <c r="V85" s="46"/>
      <c r="W85" s="46"/>
    </row>
    <row r="86" spans="1:23" ht="30" thickTop="1" thickBot="1" x14ac:dyDescent="0.4">
      <c r="A86" s="336" t="s">
        <v>271</v>
      </c>
      <c r="B86" s="337"/>
      <c r="C86" s="49" t="s">
        <v>272</v>
      </c>
      <c r="D86" s="159" t="s">
        <v>273</v>
      </c>
      <c r="E86" s="160" t="s">
        <v>207</v>
      </c>
      <c r="F86" s="160" t="s">
        <v>274</v>
      </c>
      <c r="G86" s="160" t="s">
        <v>275</v>
      </c>
      <c r="H86" s="160" t="s">
        <v>276</v>
      </c>
      <c r="I86" s="161" t="s">
        <v>277</v>
      </c>
      <c r="J86" s="161" t="s">
        <v>278</v>
      </c>
      <c r="K86" s="62" t="s">
        <v>109</v>
      </c>
      <c r="L86" s="46"/>
      <c r="M86" s="121" t="s">
        <v>109</v>
      </c>
      <c r="N86" s="120" t="s">
        <v>109</v>
      </c>
      <c r="O86" s="46"/>
      <c r="P86" s="46"/>
      <c r="Q86" s="46"/>
      <c r="R86" s="46"/>
      <c r="S86" s="46"/>
      <c r="T86" s="46"/>
      <c r="U86" s="46"/>
      <c r="V86" s="46"/>
      <c r="W86" s="46"/>
    </row>
    <row r="87" spans="1:23" ht="30" thickTop="1" thickBot="1" x14ac:dyDescent="0.4">
      <c r="A87" s="282" t="s">
        <v>279</v>
      </c>
      <c r="B87" s="283"/>
      <c r="C87" s="49" t="s">
        <v>280</v>
      </c>
      <c r="D87" s="165" t="s">
        <v>281</v>
      </c>
      <c r="E87" s="157" t="s">
        <v>282</v>
      </c>
      <c r="F87" s="157" t="s">
        <v>283</v>
      </c>
      <c r="G87" s="157" t="s">
        <v>284</v>
      </c>
      <c r="H87" s="157" t="s">
        <v>285</v>
      </c>
      <c r="I87" s="158" t="s">
        <v>286</v>
      </c>
      <c r="J87" s="158" t="s">
        <v>287</v>
      </c>
      <c r="K87" s="62" t="s">
        <v>109</v>
      </c>
      <c r="L87" s="46"/>
      <c r="M87" s="122" t="s">
        <v>109</v>
      </c>
      <c r="N87" s="60" t="s">
        <v>109</v>
      </c>
      <c r="O87" s="46"/>
      <c r="P87" s="46"/>
      <c r="Q87" s="46"/>
      <c r="R87" s="46"/>
      <c r="S87" s="46"/>
      <c r="T87" s="46"/>
      <c r="U87" s="46"/>
      <c r="V87" s="46"/>
      <c r="W87" s="46"/>
    </row>
    <row r="88" spans="1:23" ht="30" thickTop="1" thickBot="1" x14ac:dyDescent="0.4">
      <c r="A88" s="301" t="s">
        <v>288</v>
      </c>
      <c r="B88" s="302"/>
      <c r="C88" s="138" t="s">
        <v>289</v>
      </c>
      <c r="D88" s="166" t="s">
        <v>290</v>
      </c>
      <c r="E88" s="167" t="s">
        <v>160</v>
      </c>
      <c r="F88" s="167" t="s">
        <v>161</v>
      </c>
      <c r="G88" s="167" t="s">
        <v>162</v>
      </c>
      <c r="H88" s="167" t="s">
        <v>200</v>
      </c>
      <c r="I88" s="168" t="s">
        <v>200</v>
      </c>
      <c r="J88" s="168" t="s">
        <v>291</v>
      </c>
      <c r="K88" s="62" t="s">
        <v>109</v>
      </c>
      <c r="L88" s="46"/>
      <c r="M88" s="122" t="s">
        <v>109</v>
      </c>
      <c r="N88" s="60" t="s">
        <v>109</v>
      </c>
      <c r="O88" s="46"/>
      <c r="P88" s="46"/>
      <c r="Q88" s="46"/>
      <c r="R88" s="46"/>
      <c r="S88" s="46"/>
      <c r="T88" s="46"/>
      <c r="U88" s="46"/>
      <c r="V88" s="46"/>
      <c r="W88" s="46"/>
    </row>
    <row r="89" spans="1:23" ht="29.5" thickTop="1" x14ac:dyDescent="0.35">
      <c r="A89" s="280" t="s">
        <v>292</v>
      </c>
      <c r="B89" s="280"/>
      <c r="C89" s="150" t="s">
        <v>109</v>
      </c>
      <c r="D89" s="169" t="s">
        <v>293</v>
      </c>
      <c r="E89" s="169" t="s">
        <v>294</v>
      </c>
      <c r="F89" s="169" t="s">
        <v>295</v>
      </c>
      <c r="G89" s="169" t="s">
        <v>296</v>
      </c>
      <c r="H89" s="169" t="s">
        <v>297</v>
      </c>
      <c r="I89" s="170">
        <v>71.400000000000006</v>
      </c>
      <c r="J89" s="170">
        <v>49.13</v>
      </c>
      <c r="K89" s="51"/>
      <c r="L89" s="46"/>
      <c r="M89" s="57" t="s">
        <v>298</v>
      </c>
      <c r="N89" s="54" t="s">
        <v>299</v>
      </c>
      <c r="O89" s="46"/>
      <c r="P89" s="46"/>
      <c r="Q89" s="46"/>
      <c r="R89" s="46"/>
      <c r="S89" s="46"/>
      <c r="T89" s="46"/>
      <c r="U89" s="46"/>
      <c r="V89" s="46"/>
      <c r="W89" s="46"/>
    </row>
    <row r="90" spans="1:23" x14ac:dyDescent="0.35">
      <c r="A90" s="24"/>
      <c r="B90" s="24"/>
      <c r="C90" s="24"/>
      <c r="D90" s="24"/>
      <c r="E90" s="24"/>
      <c r="F90" s="24"/>
      <c r="G90" s="24"/>
      <c r="H90" s="24"/>
      <c r="I90" s="144"/>
      <c r="J90" s="144"/>
      <c r="K90" s="11"/>
      <c r="M90" s="145"/>
      <c r="N90" s="145"/>
      <c r="O90" s="46"/>
      <c r="P90" s="46"/>
      <c r="Q90" s="46"/>
      <c r="R90" s="46"/>
      <c r="S90" s="46"/>
      <c r="T90" s="46"/>
      <c r="U90" s="46"/>
      <c r="V90" s="46"/>
      <c r="W90" s="46"/>
    </row>
    <row r="91" spans="1:23" ht="15" thickBot="1" x14ac:dyDescent="0.4">
      <c r="A91" s="24"/>
      <c r="B91" s="24"/>
      <c r="C91" s="24"/>
      <c r="D91" s="24"/>
      <c r="E91" s="24"/>
      <c r="F91" s="24"/>
      <c r="G91" s="24"/>
      <c r="H91" s="24"/>
      <c r="I91" s="144"/>
      <c r="J91" s="144"/>
      <c r="K91" s="11"/>
      <c r="M91" s="145"/>
      <c r="N91" s="145"/>
      <c r="O91" s="46"/>
      <c r="P91" s="46"/>
      <c r="Q91" s="46"/>
      <c r="R91" s="46"/>
      <c r="S91" s="46"/>
      <c r="T91" s="46"/>
      <c r="U91" s="46"/>
      <c r="V91" s="46"/>
      <c r="W91" s="46"/>
    </row>
    <row r="92" spans="1:23" s="130" customFormat="1" ht="15" thickBot="1" x14ac:dyDescent="0.4">
      <c r="A92" s="297" t="s">
        <v>300</v>
      </c>
      <c r="B92" s="298"/>
      <c r="C92" s="131" t="s">
        <v>109</v>
      </c>
      <c r="D92" s="132"/>
      <c r="E92" s="132"/>
      <c r="F92" s="132"/>
      <c r="G92" s="132"/>
      <c r="H92" s="132"/>
      <c r="I92" s="171">
        <f>I89+I66+I56</f>
        <v>317.87042841464165</v>
      </c>
      <c r="J92" s="172">
        <f>J89+J66+J56</f>
        <v>220.69334115980047</v>
      </c>
      <c r="K92" s="127"/>
      <c r="L92" s="128"/>
      <c r="M92" s="129" t="s">
        <v>298</v>
      </c>
      <c r="N92" s="126" t="s">
        <v>299</v>
      </c>
      <c r="O92" s="128"/>
      <c r="P92" s="128"/>
      <c r="Q92" s="128"/>
      <c r="R92" s="128"/>
      <c r="S92" s="128"/>
      <c r="T92" s="128"/>
      <c r="U92" s="128"/>
      <c r="V92" s="128"/>
      <c r="W92" s="128"/>
    </row>
    <row r="93" spans="1:23" x14ac:dyDescent="0.35">
      <c r="A93" s="24"/>
      <c r="B93" s="24"/>
      <c r="C93" s="24"/>
      <c r="D93" s="24"/>
      <c r="E93" s="24"/>
      <c r="F93" s="24"/>
      <c r="G93" s="24"/>
      <c r="H93" s="24"/>
      <c r="I93" s="144"/>
      <c r="J93" s="144"/>
      <c r="K93" s="11"/>
      <c r="M93" s="119"/>
      <c r="N93" s="119"/>
      <c r="O93" s="46"/>
      <c r="P93" s="46"/>
      <c r="Q93" s="46"/>
      <c r="R93" s="46"/>
      <c r="S93" s="46"/>
      <c r="T93" s="46"/>
      <c r="U93" s="46"/>
      <c r="V93" s="46"/>
      <c r="W93" s="46"/>
    </row>
    <row r="94" spans="1:23" x14ac:dyDescent="0.35">
      <c r="A94" s="24"/>
      <c r="B94" s="24"/>
      <c r="C94" s="24"/>
      <c r="D94" s="24"/>
      <c r="E94" s="24"/>
      <c r="F94" s="24"/>
      <c r="G94" s="24"/>
      <c r="H94" s="24"/>
      <c r="I94" s="144"/>
      <c r="J94" s="144"/>
      <c r="K94" s="11"/>
      <c r="M94" s="119"/>
      <c r="N94" s="119"/>
      <c r="O94" s="46"/>
      <c r="P94" s="46"/>
      <c r="Q94" s="46"/>
      <c r="R94" s="46"/>
      <c r="S94" s="46"/>
      <c r="T94" s="46"/>
      <c r="U94" s="46"/>
      <c r="V94" s="46"/>
      <c r="W94" s="46"/>
    </row>
    <row r="95" spans="1:23" x14ac:dyDescent="0.35">
      <c r="A95" s="46"/>
      <c r="B95" s="46"/>
      <c r="C95" s="46"/>
      <c r="D95" s="46"/>
      <c r="E95" s="46"/>
      <c r="F95" s="46"/>
      <c r="G95" s="46"/>
      <c r="H95" s="46"/>
      <c r="I95" s="46"/>
      <c r="J95" s="46"/>
      <c r="K95" s="46"/>
      <c r="L95" s="46"/>
      <c r="M95" s="46"/>
      <c r="N95" s="46"/>
      <c r="O95" s="46"/>
      <c r="P95" s="46"/>
      <c r="Q95" s="46"/>
      <c r="R95" s="46"/>
      <c r="S95" s="46"/>
      <c r="T95" s="46"/>
      <c r="U95" s="46"/>
      <c r="V95" s="46"/>
      <c r="W95" s="46"/>
    </row>
    <row r="96" spans="1:23" ht="45.65" customHeight="1" x14ac:dyDescent="0.35">
      <c r="A96" s="300" t="s">
        <v>301</v>
      </c>
      <c r="B96" s="300"/>
      <c r="C96" s="342"/>
      <c r="D96" s="342"/>
      <c r="E96" s="342"/>
      <c r="F96" s="342"/>
      <c r="G96" s="342"/>
      <c r="H96" s="342"/>
      <c r="I96" s="342"/>
      <c r="J96" s="342"/>
      <c r="K96" s="45"/>
      <c r="L96" s="46"/>
      <c r="M96" s="46"/>
      <c r="N96" s="46"/>
      <c r="O96" s="46"/>
      <c r="P96" s="46"/>
      <c r="Q96" s="46"/>
      <c r="R96" s="46"/>
      <c r="S96" s="46"/>
      <c r="T96" s="46"/>
      <c r="U96" s="46"/>
      <c r="V96" s="46"/>
      <c r="W96" s="46"/>
    </row>
    <row r="97" spans="1:23" ht="33" customHeight="1" x14ac:dyDescent="0.35">
      <c r="A97" s="301" t="s">
        <v>102</v>
      </c>
      <c r="B97" s="302"/>
      <c r="C97" s="309" t="s">
        <v>103</v>
      </c>
      <c r="D97" s="282" t="s">
        <v>302</v>
      </c>
      <c r="E97" s="287"/>
      <c r="F97" s="287"/>
      <c r="G97" s="287"/>
      <c r="H97" s="287"/>
      <c r="I97" s="287"/>
      <c r="J97" s="295"/>
      <c r="K97" s="46"/>
      <c r="L97" s="46"/>
      <c r="M97" s="46"/>
      <c r="N97" s="46"/>
      <c r="O97" s="46"/>
      <c r="P97" s="46"/>
      <c r="Q97" s="46"/>
      <c r="R97" s="46"/>
      <c r="S97" s="46"/>
      <c r="T97" s="46"/>
      <c r="U97" s="46"/>
      <c r="V97" s="46"/>
      <c r="W97" s="46"/>
    </row>
    <row r="98" spans="1:23" ht="25.4" customHeight="1" x14ac:dyDescent="0.35">
      <c r="A98" s="305"/>
      <c r="B98" s="306"/>
      <c r="C98" s="310"/>
      <c r="D98" s="49">
        <v>2014</v>
      </c>
      <c r="E98" s="50">
        <v>2015</v>
      </c>
      <c r="F98" s="50">
        <v>2016</v>
      </c>
      <c r="G98" s="50">
        <v>2017</v>
      </c>
      <c r="H98" s="50">
        <v>2018</v>
      </c>
      <c r="I98" s="50">
        <v>2019</v>
      </c>
      <c r="J98" s="50">
        <v>2020</v>
      </c>
      <c r="K98" s="51" t="s">
        <v>106</v>
      </c>
      <c r="L98" s="46"/>
      <c r="M98" s="46"/>
      <c r="N98" s="46"/>
      <c r="O98" s="46"/>
      <c r="P98" s="46"/>
      <c r="Q98" s="46"/>
      <c r="R98" s="46"/>
      <c r="S98" s="46"/>
      <c r="T98" s="46"/>
      <c r="U98" s="46"/>
      <c r="V98" s="46"/>
      <c r="W98" s="46"/>
    </row>
    <row r="99" spans="1:23" ht="25.4" customHeight="1" x14ac:dyDescent="0.35">
      <c r="A99" s="270" t="s">
        <v>107</v>
      </c>
      <c r="B99" s="271"/>
      <c r="C99" s="52" t="s">
        <v>108</v>
      </c>
      <c r="D99" s="53" t="s">
        <v>109</v>
      </c>
      <c r="E99" s="53" t="s">
        <v>109</v>
      </c>
      <c r="F99" s="53" t="s">
        <v>109</v>
      </c>
      <c r="G99" s="53" t="s">
        <v>109</v>
      </c>
      <c r="H99" s="53" t="s">
        <v>109</v>
      </c>
      <c r="I99" s="54" t="s">
        <v>109</v>
      </c>
      <c r="J99" s="54" t="s">
        <v>109</v>
      </c>
      <c r="K99" s="55" t="s">
        <v>109</v>
      </c>
      <c r="L99" s="46"/>
      <c r="M99" s="46"/>
      <c r="N99" s="46"/>
      <c r="O99" s="46"/>
      <c r="P99" s="46"/>
      <c r="Q99" s="46"/>
      <c r="R99" s="46"/>
      <c r="S99" s="46"/>
      <c r="T99" s="46"/>
      <c r="U99" s="46"/>
      <c r="V99" s="46"/>
      <c r="W99" s="46"/>
    </row>
    <row r="100" spans="1:23" ht="25.4" customHeight="1" x14ac:dyDescent="0.35">
      <c r="A100" s="270" t="s">
        <v>157</v>
      </c>
      <c r="B100" s="271"/>
      <c r="C100" s="54" t="s">
        <v>111</v>
      </c>
      <c r="D100" s="251">
        <v>0.62</v>
      </c>
      <c r="E100" s="251">
        <v>0.89</v>
      </c>
      <c r="F100" s="251">
        <v>1.31</v>
      </c>
      <c r="G100" s="251">
        <v>1.7</v>
      </c>
      <c r="H100" s="251">
        <v>2.08</v>
      </c>
      <c r="I100" s="251">
        <v>1.47</v>
      </c>
      <c r="J100" s="251">
        <v>2.0099999999999998</v>
      </c>
      <c r="K100" s="58" t="s">
        <v>303</v>
      </c>
      <c r="L100" s="46"/>
      <c r="M100" s="46"/>
      <c r="N100" s="46"/>
      <c r="O100" s="46"/>
      <c r="P100" s="46"/>
      <c r="Q100" s="46"/>
      <c r="R100" s="46"/>
      <c r="S100" s="46"/>
      <c r="T100" s="46"/>
      <c r="U100" s="46"/>
      <c r="V100" s="46"/>
      <c r="W100" s="46"/>
    </row>
    <row r="101" spans="1:23" ht="23.25" customHeight="1" x14ac:dyDescent="0.35">
      <c r="A101" s="270" t="s">
        <v>165</v>
      </c>
      <c r="B101" s="271"/>
      <c r="C101" s="57" t="s">
        <v>114</v>
      </c>
      <c r="D101" s="251">
        <v>0.88</v>
      </c>
      <c r="E101" s="251">
        <v>1.77</v>
      </c>
      <c r="F101" s="251">
        <v>2.65</v>
      </c>
      <c r="G101" s="251">
        <v>3.53</v>
      </c>
      <c r="H101" s="251">
        <v>1.23</v>
      </c>
      <c r="I101" s="251">
        <v>2.41</v>
      </c>
      <c r="J101" s="251">
        <v>3.6</v>
      </c>
      <c r="K101" s="58" t="s">
        <v>303</v>
      </c>
      <c r="L101" s="46"/>
      <c r="M101" s="46"/>
      <c r="N101" s="46"/>
      <c r="O101" s="46"/>
      <c r="P101" s="46"/>
      <c r="Q101" s="46"/>
      <c r="R101" s="46"/>
      <c r="S101" s="46"/>
      <c r="T101" s="46"/>
      <c r="U101" s="46"/>
      <c r="V101" s="46"/>
      <c r="W101" s="46"/>
    </row>
    <row r="102" spans="1:23" x14ac:dyDescent="0.35">
      <c r="A102" s="270" t="s">
        <v>148</v>
      </c>
      <c r="B102" s="271"/>
      <c r="C102" s="57" t="s">
        <v>117</v>
      </c>
      <c r="D102" s="53" t="s">
        <v>109</v>
      </c>
      <c r="E102" s="53" t="s">
        <v>109</v>
      </c>
      <c r="F102" s="53" t="s">
        <v>109</v>
      </c>
      <c r="G102" s="53" t="s">
        <v>109</v>
      </c>
      <c r="H102" s="53" t="s">
        <v>109</v>
      </c>
      <c r="I102" s="54">
        <v>0.68</v>
      </c>
      <c r="J102" s="54">
        <v>0.68</v>
      </c>
      <c r="K102" s="58" t="s">
        <v>303</v>
      </c>
      <c r="L102" s="46"/>
      <c r="M102" s="46"/>
      <c r="N102" s="46"/>
      <c r="O102" s="46"/>
      <c r="P102" s="46"/>
      <c r="Q102" s="46"/>
      <c r="R102" s="46"/>
      <c r="S102" s="46"/>
      <c r="T102" s="46"/>
      <c r="U102" s="46"/>
      <c r="V102" s="46"/>
      <c r="W102" s="46"/>
    </row>
    <row r="103" spans="1:23" ht="15" customHeight="1" x14ac:dyDescent="0.35">
      <c r="A103" s="270" t="s">
        <v>150</v>
      </c>
      <c r="B103" s="271"/>
      <c r="C103" s="57" t="s">
        <v>120</v>
      </c>
      <c r="D103" s="53">
        <v>7.13</v>
      </c>
      <c r="E103" s="53">
        <v>14.98</v>
      </c>
      <c r="F103" s="53">
        <v>21.43</v>
      </c>
      <c r="G103" s="53">
        <v>26.86</v>
      </c>
      <c r="H103" s="53">
        <v>33.46</v>
      </c>
      <c r="I103" s="54">
        <v>39.31</v>
      </c>
      <c r="J103" s="54">
        <v>46.79</v>
      </c>
      <c r="K103" s="58" t="s">
        <v>303</v>
      </c>
      <c r="L103" s="46"/>
      <c r="M103" s="46"/>
      <c r="N103" s="46"/>
      <c r="O103" s="46"/>
      <c r="P103" s="46"/>
      <c r="Q103" s="46"/>
      <c r="R103" s="46"/>
      <c r="S103" s="46"/>
      <c r="T103" s="46"/>
      <c r="U103" s="46"/>
      <c r="V103" s="46"/>
      <c r="W103" s="46"/>
    </row>
    <row r="104" spans="1:23" x14ac:dyDescent="0.35">
      <c r="A104" s="270" t="s">
        <v>152</v>
      </c>
      <c r="B104" s="271"/>
      <c r="C104" s="57" t="s">
        <v>123</v>
      </c>
      <c r="D104" s="53" t="s">
        <v>109</v>
      </c>
      <c r="E104" s="53" t="s">
        <v>109</v>
      </c>
      <c r="F104" s="53" t="s">
        <v>109</v>
      </c>
      <c r="G104" s="53" t="s">
        <v>109</v>
      </c>
      <c r="H104" s="53" t="s">
        <v>109</v>
      </c>
      <c r="I104" s="54">
        <v>0</v>
      </c>
      <c r="J104" s="54">
        <v>0</v>
      </c>
      <c r="K104" s="58" t="s">
        <v>303</v>
      </c>
      <c r="L104" s="46"/>
      <c r="M104" s="46"/>
      <c r="N104" s="46"/>
      <c r="O104" s="46"/>
      <c r="P104" s="46"/>
      <c r="Q104" s="46"/>
      <c r="R104" s="46"/>
      <c r="S104" s="46"/>
      <c r="T104" s="46"/>
      <c r="U104" s="46"/>
      <c r="V104" s="46"/>
      <c r="W104" s="46"/>
    </row>
    <row r="105" spans="1:23" ht="28.4" customHeight="1" x14ac:dyDescent="0.35">
      <c r="A105" s="252" t="s">
        <v>198</v>
      </c>
      <c r="B105" s="253" t="s">
        <v>109</v>
      </c>
      <c r="C105" s="57" t="s">
        <v>125</v>
      </c>
      <c r="D105" s="53" t="s">
        <v>109</v>
      </c>
      <c r="E105" s="53" t="s">
        <v>109</v>
      </c>
      <c r="F105" s="53" t="s">
        <v>109</v>
      </c>
      <c r="G105" s="53" t="s">
        <v>109</v>
      </c>
      <c r="H105" s="53" t="s">
        <v>109</v>
      </c>
      <c r="I105" s="54">
        <v>4.45</v>
      </c>
      <c r="J105" s="54">
        <v>5.93</v>
      </c>
      <c r="K105" s="58" t="s">
        <v>303</v>
      </c>
      <c r="L105" s="46"/>
      <c r="M105" s="46"/>
      <c r="N105" s="46"/>
      <c r="O105" s="46"/>
      <c r="P105" s="46"/>
      <c r="Q105" s="46"/>
      <c r="R105" s="46"/>
      <c r="S105" s="46"/>
      <c r="T105" s="46"/>
      <c r="U105" s="46"/>
      <c r="V105" s="46"/>
      <c r="W105" s="46"/>
    </row>
    <row r="106" spans="1:23" ht="40.4" customHeight="1" x14ac:dyDescent="0.35">
      <c r="A106" s="254" t="s">
        <v>202</v>
      </c>
      <c r="B106" s="253" t="s">
        <v>109</v>
      </c>
      <c r="C106" s="57" t="s">
        <v>127</v>
      </c>
      <c r="D106" s="53" t="s">
        <v>109</v>
      </c>
      <c r="E106" s="53" t="s">
        <v>109</v>
      </c>
      <c r="F106" s="53" t="s">
        <v>109</v>
      </c>
      <c r="G106" s="53" t="s">
        <v>109</v>
      </c>
      <c r="H106" s="53" t="s">
        <v>109</v>
      </c>
      <c r="I106" s="54">
        <v>0.01</v>
      </c>
      <c r="J106" s="54">
        <v>0.01</v>
      </c>
      <c r="K106" s="58" t="s">
        <v>303</v>
      </c>
      <c r="L106" s="46"/>
      <c r="M106" s="46"/>
      <c r="N106" s="46"/>
      <c r="O106" s="46"/>
      <c r="P106" s="46"/>
      <c r="Q106" s="46"/>
      <c r="R106" s="46"/>
      <c r="S106" s="46"/>
      <c r="T106" s="46"/>
      <c r="U106" s="46"/>
      <c r="V106" s="46"/>
      <c r="W106" s="46"/>
    </row>
    <row r="107" spans="1:23" ht="40.4" customHeight="1" x14ac:dyDescent="0.35">
      <c r="A107" s="254" t="s">
        <v>204</v>
      </c>
      <c r="B107" s="253" t="s">
        <v>109</v>
      </c>
      <c r="C107" s="57" t="s">
        <v>129</v>
      </c>
      <c r="D107" s="53" t="s">
        <v>109</v>
      </c>
      <c r="E107" s="53" t="s">
        <v>109</v>
      </c>
      <c r="F107" s="53" t="s">
        <v>109</v>
      </c>
      <c r="G107" s="53" t="s">
        <v>109</v>
      </c>
      <c r="H107" s="53" t="s">
        <v>109</v>
      </c>
      <c r="I107" s="54">
        <v>5.68</v>
      </c>
      <c r="J107" s="54">
        <v>6.09</v>
      </c>
      <c r="K107" s="58" t="s">
        <v>303</v>
      </c>
      <c r="L107" s="46"/>
      <c r="M107" s="46"/>
      <c r="N107" s="46"/>
      <c r="O107" s="46"/>
      <c r="P107" s="46"/>
      <c r="Q107" s="46"/>
      <c r="R107" s="46"/>
      <c r="S107" s="46"/>
      <c r="T107" s="46"/>
      <c r="U107" s="46"/>
      <c r="V107" s="46"/>
      <c r="W107" s="46"/>
    </row>
    <row r="108" spans="1:23" ht="40.4" customHeight="1" x14ac:dyDescent="0.35">
      <c r="A108" s="254" t="s">
        <v>214</v>
      </c>
      <c r="B108" s="253" t="s">
        <v>109</v>
      </c>
      <c r="C108" s="57" t="s">
        <v>131</v>
      </c>
      <c r="D108" s="53" t="s">
        <v>109</v>
      </c>
      <c r="E108" s="53" t="s">
        <v>109</v>
      </c>
      <c r="F108" s="53" t="s">
        <v>109</v>
      </c>
      <c r="G108" s="53" t="s">
        <v>109</v>
      </c>
      <c r="H108" s="53" t="s">
        <v>109</v>
      </c>
      <c r="I108" s="54">
        <v>10.050000000000001</v>
      </c>
      <c r="J108" s="54">
        <v>11.52</v>
      </c>
      <c r="K108" s="58" t="s">
        <v>303</v>
      </c>
      <c r="L108" s="46"/>
      <c r="M108" s="46"/>
      <c r="N108" s="46"/>
      <c r="O108" s="46"/>
      <c r="P108" s="46"/>
      <c r="Q108" s="46"/>
      <c r="R108" s="46"/>
      <c r="S108" s="46"/>
      <c r="T108" s="46"/>
      <c r="U108" s="46"/>
      <c r="V108" s="46"/>
      <c r="W108" s="46"/>
    </row>
    <row r="109" spans="1:23" ht="40.4" customHeight="1" x14ac:dyDescent="0.35">
      <c r="A109" s="254" t="s">
        <v>222</v>
      </c>
      <c r="B109" s="253" t="s">
        <v>109</v>
      </c>
      <c r="C109" s="57" t="s">
        <v>133</v>
      </c>
      <c r="D109" s="53" t="s">
        <v>109</v>
      </c>
      <c r="E109" s="53" t="s">
        <v>109</v>
      </c>
      <c r="F109" s="53" t="s">
        <v>109</v>
      </c>
      <c r="G109" s="53" t="s">
        <v>109</v>
      </c>
      <c r="H109" s="53" t="s">
        <v>109</v>
      </c>
      <c r="I109" s="54">
        <v>6.28</v>
      </c>
      <c r="J109" s="54">
        <v>9.0299999999999994</v>
      </c>
      <c r="K109" s="58" t="s">
        <v>303</v>
      </c>
      <c r="L109" s="46"/>
      <c r="M109" s="46"/>
      <c r="N109" s="46"/>
      <c r="O109" s="46"/>
      <c r="P109" s="46"/>
      <c r="Q109" s="46"/>
      <c r="R109" s="46"/>
      <c r="S109" s="46"/>
      <c r="T109" s="46"/>
      <c r="U109" s="46"/>
      <c r="V109" s="46"/>
      <c r="W109" s="46"/>
    </row>
    <row r="110" spans="1:23" ht="40.4" customHeight="1" x14ac:dyDescent="0.35">
      <c r="A110" s="254" t="s">
        <v>234</v>
      </c>
      <c r="B110" s="253" t="s">
        <v>109</v>
      </c>
      <c r="C110" s="57" t="s">
        <v>135</v>
      </c>
      <c r="D110" s="53" t="s">
        <v>109</v>
      </c>
      <c r="E110" s="53" t="s">
        <v>109</v>
      </c>
      <c r="F110" s="53" t="s">
        <v>109</v>
      </c>
      <c r="G110" s="53" t="s">
        <v>109</v>
      </c>
      <c r="H110" s="53" t="s">
        <v>109</v>
      </c>
      <c r="I110" s="54">
        <v>0.23</v>
      </c>
      <c r="J110" s="54">
        <v>0.23</v>
      </c>
      <c r="K110" s="58" t="s">
        <v>303</v>
      </c>
      <c r="L110" s="46"/>
      <c r="M110" s="46"/>
      <c r="N110" s="46"/>
      <c r="O110" s="46"/>
      <c r="P110" s="46"/>
      <c r="Q110" s="46"/>
      <c r="R110" s="46"/>
      <c r="S110" s="46"/>
      <c r="T110" s="46"/>
      <c r="U110" s="46"/>
      <c r="V110" s="46"/>
      <c r="W110" s="46"/>
    </row>
    <row r="111" spans="1:23" ht="40.4" customHeight="1" x14ac:dyDescent="0.35">
      <c r="A111" s="270" t="s">
        <v>245</v>
      </c>
      <c r="B111" s="271"/>
      <c r="C111" s="57" t="s">
        <v>137</v>
      </c>
      <c r="D111" s="53" t="s">
        <v>109</v>
      </c>
      <c r="E111" s="53" t="s">
        <v>109</v>
      </c>
      <c r="F111" s="53" t="s">
        <v>109</v>
      </c>
      <c r="G111" s="53" t="s">
        <v>109</v>
      </c>
      <c r="H111" s="53" t="s">
        <v>109</v>
      </c>
      <c r="I111" s="54">
        <v>0.08</v>
      </c>
      <c r="J111" s="54">
        <v>0.11</v>
      </c>
      <c r="K111" s="58" t="s">
        <v>303</v>
      </c>
      <c r="L111" s="46"/>
      <c r="M111" s="46"/>
      <c r="N111" s="46"/>
      <c r="O111" s="46"/>
      <c r="P111" s="46"/>
      <c r="Q111" s="46"/>
      <c r="R111" s="46"/>
      <c r="S111" s="46"/>
      <c r="T111" s="46"/>
      <c r="U111" s="46"/>
      <c r="V111" s="46"/>
      <c r="W111" s="46"/>
    </row>
    <row r="112" spans="1:23" ht="25.4" customHeight="1" x14ac:dyDescent="0.35">
      <c r="A112" s="270" t="s">
        <v>138</v>
      </c>
      <c r="B112" s="271"/>
      <c r="C112" s="57" t="s">
        <v>139</v>
      </c>
      <c r="D112" s="53" t="s">
        <v>109</v>
      </c>
      <c r="E112" s="53" t="s">
        <v>109</v>
      </c>
      <c r="F112" s="53" t="s">
        <v>109</v>
      </c>
      <c r="G112" s="53" t="s">
        <v>109</v>
      </c>
      <c r="H112" s="53" t="s">
        <v>109</v>
      </c>
      <c r="I112" s="54">
        <v>0.5</v>
      </c>
      <c r="J112" s="54">
        <v>0.5</v>
      </c>
      <c r="K112" s="58" t="s">
        <v>303</v>
      </c>
      <c r="L112" s="46"/>
      <c r="M112" s="46"/>
      <c r="N112" s="46"/>
      <c r="O112" s="46"/>
      <c r="P112" s="46"/>
      <c r="Q112" s="46"/>
      <c r="R112" s="46"/>
      <c r="S112" s="46"/>
      <c r="T112" s="46"/>
      <c r="U112" s="46"/>
      <c r="V112" s="46"/>
      <c r="W112" s="46"/>
    </row>
    <row r="113" spans="1:23" ht="23.15" customHeight="1" x14ac:dyDescent="0.35">
      <c r="A113" s="311" t="s">
        <v>140</v>
      </c>
      <c r="B113" s="312"/>
      <c r="C113" s="126" t="s">
        <v>109</v>
      </c>
      <c r="D113" s="151" t="s">
        <v>109</v>
      </c>
      <c r="E113" s="151" t="s">
        <v>109</v>
      </c>
      <c r="F113" s="151" t="s">
        <v>109</v>
      </c>
      <c r="G113" s="152" t="s">
        <v>109</v>
      </c>
      <c r="H113" s="151" t="s">
        <v>109</v>
      </c>
      <c r="I113" s="126">
        <v>71.14</v>
      </c>
      <c r="J113" s="126">
        <v>86.5</v>
      </c>
      <c r="K113" s="46"/>
      <c r="L113" s="46"/>
      <c r="M113" s="46"/>
      <c r="N113" s="46"/>
      <c r="O113" s="46"/>
      <c r="P113" s="46"/>
      <c r="Q113" s="46"/>
      <c r="R113" s="46"/>
      <c r="S113" s="46"/>
      <c r="T113" s="46"/>
      <c r="U113" s="46"/>
      <c r="V113" s="46"/>
      <c r="W113" s="46"/>
    </row>
    <row r="114" spans="1:23" ht="23.15" customHeight="1" x14ac:dyDescent="0.35">
      <c r="A114" s="114"/>
      <c r="B114" s="46"/>
      <c r="C114" s="115"/>
      <c r="D114" s="115"/>
      <c r="E114" s="115"/>
      <c r="F114" s="115"/>
      <c r="G114" s="115"/>
      <c r="H114" s="115"/>
      <c r="I114" s="115"/>
      <c r="J114" s="115"/>
      <c r="K114" s="46"/>
      <c r="L114" s="46"/>
      <c r="M114" s="46"/>
      <c r="N114" s="46"/>
      <c r="O114" s="46"/>
      <c r="P114" s="46"/>
      <c r="Q114" s="46"/>
      <c r="R114" s="46"/>
      <c r="S114" s="46"/>
      <c r="T114" s="46"/>
      <c r="U114" s="46"/>
      <c r="V114" s="46"/>
      <c r="W114" s="46"/>
    </row>
    <row r="115" spans="1:23" ht="23.15" customHeight="1" x14ac:dyDescent="0.35">
      <c r="A115" s="59"/>
      <c r="B115" s="68"/>
      <c r="C115" s="116"/>
      <c r="D115" s="115"/>
      <c r="E115" s="115"/>
      <c r="F115" s="115"/>
      <c r="G115" s="115"/>
      <c r="H115" s="115"/>
      <c r="I115" s="115"/>
      <c r="J115" s="115"/>
      <c r="K115" s="46"/>
      <c r="L115" s="46"/>
      <c r="M115" s="46"/>
      <c r="N115" s="46"/>
      <c r="O115" s="46"/>
      <c r="P115" s="46"/>
      <c r="Q115" s="46"/>
      <c r="R115" s="46"/>
      <c r="S115" s="46"/>
      <c r="T115" s="46"/>
      <c r="U115" s="46"/>
      <c r="V115" s="46"/>
      <c r="W115" s="46"/>
    </row>
    <row r="116" spans="1:23" ht="15.65" customHeight="1" x14ac:dyDescent="0.35">
      <c r="A116" s="313" t="s">
        <v>141</v>
      </c>
      <c r="B116" s="314"/>
      <c r="C116" s="317" t="s">
        <v>89</v>
      </c>
      <c r="D116" s="290" t="s">
        <v>302</v>
      </c>
      <c r="E116" s="290"/>
      <c r="F116" s="290"/>
      <c r="G116" s="290"/>
      <c r="H116" s="290"/>
      <c r="I116" s="290"/>
      <c r="J116" s="290"/>
      <c r="L116" s="46"/>
      <c r="M116" s="46"/>
      <c r="N116" s="46"/>
      <c r="O116" s="46"/>
      <c r="P116" s="46"/>
      <c r="Q116" s="46"/>
      <c r="R116" s="46"/>
      <c r="S116" s="46"/>
      <c r="T116" s="46"/>
      <c r="U116" s="46"/>
      <c r="V116" s="46"/>
      <c r="W116" s="46"/>
    </row>
    <row r="117" spans="1:23" ht="45" customHeight="1" x14ac:dyDescent="0.35">
      <c r="A117" s="315"/>
      <c r="B117" s="316"/>
      <c r="C117" s="318"/>
      <c r="D117" s="20">
        <v>2014</v>
      </c>
      <c r="E117" s="20">
        <v>2015</v>
      </c>
      <c r="F117" s="20">
        <v>2016</v>
      </c>
      <c r="G117" s="20">
        <v>2017</v>
      </c>
      <c r="H117" s="20">
        <v>2018</v>
      </c>
      <c r="I117" s="20">
        <v>2019</v>
      </c>
      <c r="J117" s="20">
        <v>2020</v>
      </c>
      <c r="K117" s="11" t="s">
        <v>106</v>
      </c>
      <c r="L117" s="46"/>
      <c r="M117" s="46"/>
      <c r="N117" s="46"/>
      <c r="O117" s="46"/>
      <c r="P117" s="46"/>
      <c r="Q117" s="46"/>
      <c r="R117" s="46"/>
      <c r="S117" s="46"/>
      <c r="T117" s="46"/>
      <c r="U117" s="46"/>
      <c r="V117" s="46"/>
      <c r="W117" s="46"/>
    </row>
    <row r="118" spans="1:23" ht="23.9" customHeight="1" x14ac:dyDescent="0.35">
      <c r="A118" s="293" t="s">
        <v>107</v>
      </c>
      <c r="B118" s="294"/>
      <c r="C118" s="31"/>
      <c r="D118" s="82"/>
      <c r="E118" s="82"/>
      <c r="F118" s="82"/>
      <c r="G118" s="82"/>
      <c r="H118" s="82"/>
      <c r="I118" s="31"/>
      <c r="J118" s="31"/>
      <c r="K118" s="26"/>
      <c r="L118" s="46"/>
      <c r="M118" s="46"/>
      <c r="N118" s="46"/>
      <c r="O118" s="46"/>
      <c r="P118" s="46"/>
      <c r="Q118" s="46"/>
      <c r="R118" s="46"/>
      <c r="S118" s="46"/>
      <c r="T118" s="46"/>
      <c r="U118" s="46"/>
      <c r="V118" s="46"/>
      <c r="W118" s="46"/>
    </row>
    <row r="119" spans="1:23" ht="29.25" customHeight="1" x14ac:dyDescent="0.35">
      <c r="A119" s="293" t="s">
        <v>157</v>
      </c>
      <c r="B119" s="294"/>
      <c r="C119" s="100" t="s">
        <v>143</v>
      </c>
      <c r="D119" s="82"/>
      <c r="E119" s="101">
        <v>227.35819999999995</v>
      </c>
      <c r="F119" s="101">
        <v>339.56239999999997</v>
      </c>
      <c r="G119" s="101">
        <v>422.56959999999992</v>
      </c>
      <c r="H119" s="101">
        <v>502.37759999999997</v>
      </c>
      <c r="I119" s="102">
        <v>619.45799999999997</v>
      </c>
      <c r="J119" s="102">
        <v>661.82159999999999</v>
      </c>
      <c r="K119" s="26" t="s">
        <v>304</v>
      </c>
      <c r="L119" s="46"/>
      <c r="M119" s="46"/>
      <c r="N119" s="46"/>
      <c r="O119" s="46"/>
      <c r="P119" s="46"/>
      <c r="Q119" s="46"/>
      <c r="R119" s="46"/>
      <c r="S119" s="46"/>
      <c r="T119" s="46"/>
      <c r="U119" s="46"/>
      <c r="V119" s="46"/>
      <c r="W119" s="46"/>
    </row>
    <row r="120" spans="1:23" ht="29" x14ac:dyDescent="0.35">
      <c r="A120" s="293" t="s">
        <v>165</v>
      </c>
      <c r="B120" s="294"/>
      <c r="C120" s="100" t="s">
        <v>146</v>
      </c>
      <c r="D120" s="101">
        <v>38.25704101488877</v>
      </c>
      <c r="E120" s="101">
        <v>87.996929852029069</v>
      </c>
      <c r="F120" s="101">
        <v>135.23272092787406</v>
      </c>
      <c r="G120" s="101">
        <v>177.35235958992027</v>
      </c>
      <c r="H120" s="101">
        <v>209.99971384614423</v>
      </c>
      <c r="I120" s="102">
        <v>250.09155362666601</v>
      </c>
      <c r="J120" s="102">
        <v>284.65755287228649</v>
      </c>
      <c r="K120" s="26" t="s">
        <v>147</v>
      </c>
      <c r="L120" s="46"/>
      <c r="M120" s="46"/>
      <c r="N120" s="46"/>
      <c r="O120" s="46"/>
      <c r="P120" s="46"/>
      <c r="Q120" s="46"/>
      <c r="R120" s="46"/>
      <c r="S120" s="46"/>
      <c r="T120" s="46"/>
      <c r="U120" s="46"/>
      <c r="V120" s="46"/>
      <c r="W120" s="46"/>
    </row>
    <row r="121" spans="1:23" ht="14.9" customHeight="1" x14ac:dyDescent="0.35">
      <c r="A121" s="293" t="s">
        <v>148</v>
      </c>
      <c r="B121" s="294"/>
      <c r="C121" s="100" t="s">
        <v>149</v>
      </c>
      <c r="D121" s="82"/>
      <c r="E121" s="101"/>
      <c r="F121" s="101"/>
      <c r="G121" s="101"/>
      <c r="H121" s="101"/>
      <c r="I121" s="109">
        <v>64.751753129999997</v>
      </c>
      <c r="J121" s="109">
        <v>66.399815649999994</v>
      </c>
      <c r="K121" s="26"/>
      <c r="L121" s="46"/>
      <c r="M121" s="46"/>
      <c r="N121" s="46"/>
    </row>
    <row r="122" spans="1:23" ht="14.9" customHeight="1" x14ac:dyDescent="0.35">
      <c r="A122" s="293" t="s">
        <v>150</v>
      </c>
      <c r="B122" s="294"/>
      <c r="C122" s="105" t="s">
        <v>151</v>
      </c>
      <c r="D122" s="82"/>
      <c r="E122" s="101"/>
      <c r="F122" s="101"/>
      <c r="G122" s="101"/>
      <c r="H122" s="101"/>
      <c r="I122" s="110">
        <f>11.64*0.086</f>
        <v>1.0010399999999999</v>
      </c>
      <c r="J122" s="111">
        <f>23.49*0.086+I122</f>
        <v>3.0211799999999993</v>
      </c>
      <c r="K122" s="26"/>
      <c r="L122" s="46"/>
      <c r="M122" s="46"/>
      <c r="N122" s="46"/>
      <c r="O122" s="46"/>
      <c r="P122" s="46"/>
      <c r="Q122" s="46"/>
      <c r="R122" s="46"/>
      <c r="S122" s="46"/>
      <c r="T122" s="46"/>
      <c r="U122" s="46"/>
      <c r="V122" s="46"/>
      <c r="W122" s="46"/>
    </row>
    <row r="123" spans="1:23" ht="29.5" thickBot="1" x14ac:dyDescent="0.4">
      <c r="A123" s="293" t="s">
        <v>152</v>
      </c>
      <c r="B123" s="294"/>
      <c r="C123" s="105" t="s">
        <v>153</v>
      </c>
      <c r="D123" s="112">
        <v>1.8068535981599998</v>
      </c>
      <c r="E123" s="112">
        <v>3.6727299543599998</v>
      </c>
      <c r="F123" s="112">
        <v>5.9705223122999991</v>
      </c>
      <c r="G123" s="112">
        <v>8.3754461413199994</v>
      </c>
      <c r="H123" s="112">
        <v>11.047329391</v>
      </c>
      <c r="I123" s="113">
        <v>14.062724893399997</v>
      </c>
      <c r="J123" s="113">
        <v>17.836511163599997</v>
      </c>
      <c r="K123" s="26" t="s">
        <v>154</v>
      </c>
      <c r="L123" s="46"/>
      <c r="M123" s="46"/>
      <c r="N123" s="46"/>
      <c r="O123" s="46"/>
      <c r="P123" s="46"/>
      <c r="Q123" s="46"/>
      <c r="R123" s="46"/>
      <c r="S123" s="46"/>
      <c r="T123" s="46"/>
      <c r="U123" s="46"/>
      <c r="V123" s="46"/>
      <c r="W123" s="46"/>
    </row>
    <row r="124" spans="1:23" s="130" customFormat="1" ht="15" thickTop="1" x14ac:dyDescent="0.35">
      <c r="A124" s="319" t="s">
        <v>155</v>
      </c>
      <c r="B124" s="320"/>
      <c r="C124" s="146"/>
      <c r="D124" s="147"/>
      <c r="E124" s="147"/>
      <c r="F124" s="147"/>
      <c r="G124" s="148"/>
      <c r="H124" s="148"/>
      <c r="I124" s="149">
        <f>SUM(I119:I123)</f>
        <v>949.36507165006594</v>
      </c>
      <c r="J124" s="149">
        <f>SUM(J119:J123)</f>
        <v>1033.7366596858865</v>
      </c>
      <c r="L124" s="128"/>
      <c r="M124" s="128"/>
      <c r="N124" s="128"/>
      <c r="O124" s="128"/>
      <c r="P124" s="128"/>
      <c r="Q124" s="128"/>
      <c r="R124" s="128"/>
      <c r="S124" s="128"/>
      <c r="T124" s="128"/>
      <c r="U124" s="128"/>
      <c r="V124" s="128"/>
      <c r="W124" s="128"/>
    </row>
    <row r="125" spans="1:23" x14ac:dyDescent="0.35">
      <c r="A125" s="24"/>
      <c r="B125" s="24"/>
      <c r="C125" s="24"/>
      <c r="D125" s="24"/>
      <c r="E125" s="24"/>
      <c r="F125" s="24"/>
      <c r="G125" s="24"/>
      <c r="H125" s="24"/>
      <c r="I125" s="145"/>
      <c r="J125" s="145"/>
      <c r="L125" s="46"/>
      <c r="M125" s="46"/>
      <c r="N125" s="46"/>
      <c r="O125" s="46"/>
      <c r="P125" s="46"/>
      <c r="Q125" s="46"/>
      <c r="R125" s="46"/>
      <c r="S125" s="46"/>
      <c r="T125" s="46"/>
      <c r="U125" s="46"/>
      <c r="V125" s="46"/>
      <c r="W125" s="46"/>
    </row>
    <row r="126" spans="1:23" ht="15" customHeight="1" x14ac:dyDescent="0.35">
      <c r="A126" s="339" t="s">
        <v>305</v>
      </c>
      <c r="B126" s="340"/>
      <c r="C126" s="278" t="s">
        <v>103</v>
      </c>
      <c r="D126" s="282" t="s">
        <v>302</v>
      </c>
      <c r="E126" s="287"/>
      <c r="F126" s="287"/>
      <c r="G126" s="287"/>
      <c r="H126" s="287"/>
      <c r="I126" s="287"/>
      <c r="J126" s="295"/>
      <c r="K126" s="46"/>
      <c r="L126" s="46"/>
      <c r="M126" s="46"/>
      <c r="N126" s="46"/>
      <c r="O126" s="46"/>
      <c r="P126" s="46"/>
      <c r="Q126" s="46"/>
      <c r="R126" s="46"/>
      <c r="S126" s="46"/>
      <c r="T126" s="46"/>
      <c r="U126" s="46"/>
      <c r="V126" s="46"/>
      <c r="W126" s="46"/>
    </row>
    <row r="127" spans="1:23" ht="60.75" customHeight="1" x14ac:dyDescent="0.35">
      <c r="A127" s="315"/>
      <c r="B127" s="316"/>
      <c r="C127" s="279"/>
      <c r="D127" s="133">
        <v>2014</v>
      </c>
      <c r="E127" s="134">
        <v>2015</v>
      </c>
      <c r="F127" s="134">
        <v>2016</v>
      </c>
      <c r="G127" s="134">
        <v>2017</v>
      </c>
      <c r="H127" s="134">
        <v>2018</v>
      </c>
      <c r="I127" s="134">
        <v>2019</v>
      </c>
      <c r="J127" s="134">
        <v>2020</v>
      </c>
      <c r="K127" s="51" t="s">
        <v>106</v>
      </c>
      <c r="L127" s="46"/>
      <c r="M127" s="46"/>
      <c r="N127" s="46"/>
      <c r="O127" s="46"/>
      <c r="P127" s="46"/>
      <c r="Q127" s="46"/>
      <c r="R127" s="46"/>
      <c r="S127" s="46"/>
      <c r="T127" s="46"/>
      <c r="U127" s="46"/>
      <c r="V127" s="46"/>
      <c r="W127" s="46"/>
    </row>
    <row r="128" spans="1:23" x14ac:dyDescent="0.35">
      <c r="A128" s="282" t="s">
        <v>107</v>
      </c>
      <c r="B128" s="283"/>
      <c r="C128" s="52" t="s">
        <v>109</v>
      </c>
      <c r="D128" s="135" t="s">
        <v>109</v>
      </c>
      <c r="E128" s="135" t="s">
        <v>109</v>
      </c>
      <c r="F128" s="135" t="s">
        <v>109</v>
      </c>
      <c r="G128" s="135" t="s">
        <v>109</v>
      </c>
      <c r="H128" s="135" t="s">
        <v>109</v>
      </c>
      <c r="I128" s="136" t="s">
        <v>109</v>
      </c>
      <c r="J128" s="136" t="s">
        <v>109</v>
      </c>
      <c r="K128" s="55" t="s">
        <v>109</v>
      </c>
      <c r="L128" s="46"/>
      <c r="M128" s="46"/>
      <c r="N128" s="46"/>
      <c r="O128" s="46"/>
      <c r="P128" s="46"/>
      <c r="Q128" s="46"/>
      <c r="R128" s="46"/>
      <c r="S128" s="46"/>
      <c r="T128" s="46"/>
      <c r="U128" s="46"/>
      <c r="V128" s="46"/>
      <c r="W128" s="46"/>
    </row>
    <row r="129" spans="1:23" x14ac:dyDescent="0.35">
      <c r="A129" s="282" t="s">
        <v>157</v>
      </c>
      <c r="B129" s="283"/>
      <c r="C129" s="49" t="s">
        <v>158</v>
      </c>
      <c r="D129" s="225" t="s">
        <v>306</v>
      </c>
      <c r="E129" s="225" t="s">
        <v>306</v>
      </c>
      <c r="F129" s="225" t="s">
        <v>306</v>
      </c>
      <c r="G129" s="225" t="s">
        <v>306</v>
      </c>
      <c r="H129" s="225" t="s">
        <v>307</v>
      </c>
      <c r="I129" s="215" t="s">
        <v>307</v>
      </c>
      <c r="J129" s="215" t="s">
        <v>307</v>
      </c>
      <c r="K129" s="58" t="s">
        <v>109</v>
      </c>
      <c r="L129" s="46"/>
      <c r="M129" s="46"/>
      <c r="N129" s="46"/>
      <c r="O129" s="46"/>
      <c r="P129" s="46"/>
      <c r="Q129" s="46"/>
      <c r="R129" s="46"/>
      <c r="S129" s="46"/>
      <c r="T129" s="46"/>
      <c r="U129" s="46"/>
      <c r="V129" s="46"/>
      <c r="W129" s="46"/>
    </row>
    <row r="130" spans="1:23" x14ac:dyDescent="0.35">
      <c r="A130" s="282" t="s">
        <v>165</v>
      </c>
      <c r="B130" s="283"/>
      <c r="C130" s="49" t="s">
        <v>166</v>
      </c>
      <c r="D130" s="225" t="s">
        <v>308</v>
      </c>
      <c r="E130" s="225" t="s">
        <v>309</v>
      </c>
      <c r="F130" s="225" t="s">
        <v>310</v>
      </c>
      <c r="G130" s="225" t="s">
        <v>311</v>
      </c>
      <c r="H130" s="225" t="s">
        <v>312</v>
      </c>
      <c r="I130" s="215" t="s">
        <v>313</v>
      </c>
      <c r="J130" s="215" t="s">
        <v>314</v>
      </c>
      <c r="K130" s="58" t="s">
        <v>109</v>
      </c>
      <c r="L130" s="46"/>
      <c r="M130" s="46"/>
      <c r="N130" s="46"/>
      <c r="O130" s="46"/>
      <c r="P130" s="46"/>
      <c r="Q130" s="46"/>
      <c r="R130" s="46"/>
      <c r="S130" s="46"/>
      <c r="T130" s="46"/>
      <c r="U130" s="46"/>
      <c r="V130" s="46"/>
      <c r="W130" s="46"/>
    </row>
    <row r="131" spans="1:23" x14ac:dyDescent="0.35">
      <c r="A131" s="282" t="s">
        <v>148</v>
      </c>
      <c r="B131" s="283"/>
      <c r="C131" s="49" t="s">
        <v>174</v>
      </c>
      <c r="D131" s="225" t="s">
        <v>315</v>
      </c>
      <c r="E131" s="225" t="s">
        <v>316</v>
      </c>
      <c r="F131" s="225" t="s">
        <v>317</v>
      </c>
      <c r="G131" s="225" t="s">
        <v>318</v>
      </c>
      <c r="H131" s="225" t="s">
        <v>319</v>
      </c>
      <c r="I131" s="215" t="s">
        <v>320</v>
      </c>
      <c r="J131" s="215" t="s">
        <v>321</v>
      </c>
      <c r="K131" s="58" t="s">
        <v>109</v>
      </c>
      <c r="L131" s="46"/>
      <c r="M131" s="46"/>
      <c r="N131" s="46"/>
      <c r="O131" s="46"/>
      <c r="P131" s="46"/>
      <c r="Q131" s="46"/>
      <c r="R131" s="46"/>
      <c r="S131" s="46"/>
      <c r="T131" s="46"/>
      <c r="U131" s="46"/>
      <c r="V131" s="46"/>
      <c r="W131" s="46"/>
    </row>
    <row r="132" spans="1:23" x14ac:dyDescent="0.35">
      <c r="A132" s="282" t="s">
        <v>150</v>
      </c>
      <c r="B132" s="283"/>
      <c r="C132" s="49" t="s">
        <v>182</v>
      </c>
      <c r="D132" s="225" t="s">
        <v>306</v>
      </c>
      <c r="E132" s="225" t="s">
        <v>306</v>
      </c>
      <c r="F132" s="225" t="s">
        <v>322</v>
      </c>
      <c r="G132" s="225" t="s">
        <v>323</v>
      </c>
      <c r="H132" s="225" t="s">
        <v>324</v>
      </c>
      <c r="I132" s="215" t="s">
        <v>325</v>
      </c>
      <c r="J132" s="215" t="s">
        <v>326</v>
      </c>
      <c r="K132" s="58" t="s">
        <v>109</v>
      </c>
      <c r="L132" s="46"/>
      <c r="M132" s="46"/>
      <c r="N132" s="46"/>
      <c r="O132" s="46"/>
      <c r="P132" s="46"/>
      <c r="Q132" s="46"/>
      <c r="R132" s="46"/>
      <c r="S132" s="46"/>
      <c r="T132" s="46"/>
      <c r="U132" s="46"/>
      <c r="V132" s="46"/>
      <c r="W132" s="46"/>
    </row>
    <row r="133" spans="1:23" ht="29" x14ac:dyDescent="0.35">
      <c r="A133" s="282" t="s">
        <v>152</v>
      </c>
      <c r="B133" s="283"/>
      <c r="C133" s="49" t="s">
        <v>188</v>
      </c>
      <c r="D133" s="225" t="s">
        <v>327</v>
      </c>
      <c r="E133" s="225" t="s">
        <v>328</v>
      </c>
      <c r="F133" s="225" t="s">
        <v>329</v>
      </c>
      <c r="G133" s="225" t="s">
        <v>330</v>
      </c>
      <c r="H133" s="225" t="s">
        <v>331</v>
      </c>
      <c r="I133" s="215" t="s">
        <v>332</v>
      </c>
      <c r="J133" s="215" t="s">
        <v>333</v>
      </c>
      <c r="K133" s="58" t="s">
        <v>109</v>
      </c>
      <c r="L133" s="46"/>
      <c r="M133" s="46"/>
      <c r="N133" s="46"/>
      <c r="O133" s="46"/>
      <c r="P133" s="46"/>
      <c r="Q133" s="46"/>
      <c r="R133" s="46"/>
      <c r="S133" s="46"/>
      <c r="T133" s="46"/>
      <c r="U133" s="46"/>
      <c r="V133" s="46"/>
      <c r="W133" s="46"/>
    </row>
    <row r="134" spans="1:23" ht="29" x14ac:dyDescent="0.35">
      <c r="A134" s="282" t="s">
        <v>198</v>
      </c>
      <c r="B134" s="283"/>
      <c r="C134" s="49" t="s">
        <v>199</v>
      </c>
      <c r="D134" s="225" t="s">
        <v>306</v>
      </c>
      <c r="E134" s="225" t="s">
        <v>306</v>
      </c>
      <c r="F134" s="225" t="s">
        <v>306</v>
      </c>
      <c r="G134" s="225" t="s">
        <v>306</v>
      </c>
      <c r="H134" s="225" t="s">
        <v>306</v>
      </c>
      <c r="I134" s="215" t="s">
        <v>334</v>
      </c>
      <c r="J134" s="215" t="s">
        <v>334</v>
      </c>
      <c r="K134" s="58" t="s">
        <v>109</v>
      </c>
      <c r="L134" s="46"/>
      <c r="M134" s="46"/>
      <c r="N134" s="46"/>
      <c r="O134" s="46"/>
      <c r="P134" s="46"/>
      <c r="Q134" s="46"/>
      <c r="R134" s="46"/>
      <c r="S134" s="46"/>
      <c r="T134" s="46"/>
      <c r="U134" s="46"/>
      <c r="V134" s="46"/>
      <c r="W134" s="46"/>
    </row>
    <row r="135" spans="1:23" ht="29" x14ac:dyDescent="0.35">
      <c r="A135" s="282" t="s">
        <v>202</v>
      </c>
      <c r="B135" s="283"/>
      <c r="C135" s="49" t="s">
        <v>203</v>
      </c>
      <c r="D135" s="225" t="s">
        <v>306</v>
      </c>
      <c r="E135" s="225" t="s">
        <v>306</v>
      </c>
      <c r="F135" s="225" t="s">
        <v>306</v>
      </c>
      <c r="G135" s="225" t="s">
        <v>306</v>
      </c>
      <c r="H135" s="225" t="s">
        <v>306</v>
      </c>
      <c r="I135" s="215" t="s">
        <v>306</v>
      </c>
      <c r="J135" s="215" t="s">
        <v>306</v>
      </c>
      <c r="K135" s="58" t="s">
        <v>109</v>
      </c>
      <c r="L135" s="46"/>
      <c r="M135" s="46"/>
      <c r="N135" s="46"/>
      <c r="O135" s="46"/>
      <c r="P135" s="46"/>
      <c r="Q135" s="46"/>
      <c r="R135" s="46"/>
      <c r="S135" s="46"/>
      <c r="T135" s="46"/>
      <c r="U135" s="46"/>
      <c r="V135" s="46"/>
      <c r="W135" s="46"/>
    </row>
    <row r="136" spans="1:23" ht="29" x14ac:dyDescent="0.35">
      <c r="A136" s="282" t="s">
        <v>204</v>
      </c>
      <c r="B136" s="283"/>
      <c r="C136" s="49" t="s">
        <v>205</v>
      </c>
      <c r="D136" s="225" t="s">
        <v>335</v>
      </c>
      <c r="E136" s="225" t="s">
        <v>336</v>
      </c>
      <c r="F136" s="225" t="s">
        <v>337</v>
      </c>
      <c r="G136" s="225" t="s">
        <v>338</v>
      </c>
      <c r="H136" s="225" t="s">
        <v>339</v>
      </c>
      <c r="I136" s="215" t="s">
        <v>307</v>
      </c>
      <c r="J136" s="215" t="s">
        <v>340</v>
      </c>
      <c r="K136" s="58" t="s">
        <v>109</v>
      </c>
      <c r="L136" s="46"/>
      <c r="M136" s="46"/>
      <c r="N136" s="46"/>
      <c r="O136" s="46"/>
      <c r="P136" s="46"/>
      <c r="Q136" s="46"/>
      <c r="R136" s="46"/>
      <c r="S136" s="46"/>
      <c r="T136" s="46"/>
      <c r="U136" s="46"/>
      <c r="V136" s="46"/>
      <c r="W136" s="46"/>
    </row>
    <row r="137" spans="1:23" ht="29" x14ac:dyDescent="0.35">
      <c r="A137" s="282" t="s">
        <v>214</v>
      </c>
      <c r="B137" s="283"/>
      <c r="C137" s="49" t="s">
        <v>215</v>
      </c>
      <c r="D137" s="225" t="s">
        <v>306</v>
      </c>
      <c r="E137" s="225" t="s">
        <v>306</v>
      </c>
      <c r="F137" s="225" t="s">
        <v>341</v>
      </c>
      <c r="G137" s="225" t="s">
        <v>341</v>
      </c>
      <c r="H137" s="225" t="s">
        <v>342</v>
      </c>
      <c r="I137" s="215" t="s">
        <v>343</v>
      </c>
      <c r="J137" s="215" t="s">
        <v>344</v>
      </c>
      <c r="K137" s="58" t="s">
        <v>109</v>
      </c>
      <c r="L137" s="46"/>
      <c r="M137" s="46"/>
      <c r="N137" s="46"/>
      <c r="O137" s="46"/>
      <c r="P137" s="46"/>
      <c r="Q137" s="46"/>
      <c r="R137" s="46"/>
      <c r="S137" s="46"/>
      <c r="T137" s="46"/>
      <c r="U137" s="46"/>
      <c r="V137" s="46"/>
      <c r="W137" s="46"/>
    </row>
    <row r="138" spans="1:23" ht="29" x14ac:dyDescent="0.35">
      <c r="A138" s="296" t="s">
        <v>222</v>
      </c>
      <c r="B138" s="296"/>
      <c r="C138" s="50" t="s">
        <v>223</v>
      </c>
      <c r="D138" s="226" t="s">
        <v>345</v>
      </c>
      <c r="E138" s="227" t="s">
        <v>346</v>
      </c>
      <c r="F138" s="227" t="s">
        <v>347</v>
      </c>
      <c r="G138" s="227" t="s">
        <v>348</v>
      </c>
      <c r="H138" s="227" t="s">
        <v>349</v>
      </c>
      <c r="I138" s="228" t="s">
        <v>350</v>
      </c>
      <c r="J138" s="228" t="s">
        <v>351</v>
      </c>
      <c r="K138" s="62" t="s">
        <v>109</v>
      </c>
      <c r="L138" s="46"/>
      <c r="M138" s="46"/>
      <c r="N138" s="46"/>
      <c r="O138" s="46"/>
      <c r="P138" s="46"/>
      <c r="Q138" s="46"/>
      <c r="R138" s="46"/>
      <c r="S138" s="46"/>
      <c r="T138" s="46"/>
      <c r="U138" s="46"/>
      <c r="V138" s="46"/>
      <c r="W138" s="46"/>
    </row>
    <row r="139" spans="1:23" ht="29" x14ac:dyDescent="0.35">
      <c r="A139" s="296" t="s">
        <v>234</v>
      </c>
      <c r="B139" s="296"/>
      <c r="C139" s="50" t="s">
        <v>235</v>
      </c>
      <c r="D139" s="226" t="s">
        <v>352</v>
      </c>
      <c r="E139" s="227" t="s">
        <v>353</v>
      </c>
      <c r="F139" s="227" t="s">
        <v>354</v>
      </c>
      <c r="G139" s="227" t="s">
        <v>355</v>
      </c>
      <c r="H139" s="227" t="s">
        <v>356</v>
      </c>
      <c r="I139" s="228" t="s">
        <v>357</v>
      </c>
      <c r="J139" s="228" t="s">
        <v>358</v>
      </c>
      <c r="K139" s="62" t="s">
        <v>109</v>
      </c>
      <c r="L139" s="46"/>
      <c r="M139" s="46"/>
      <c r="N139" s="46"/>
      <c r="O139" s="46"/>
      <c r="P139" s="46"/>
      <c r="Q139" s="46"/>
      <c r="R139" s="46"/>
      <c r="S139" s="46"/>
      <c r="T139" s="46"/>
      <c r="U139" s="46"/>
      <c r="V139" s="46"/>
      <c r="W139" s="46"/>
    </row>
    <row r="140" spans="1:23" ht="29" x14ac:dyDescent="0.35">
      <c r="A140" s="296" t="s">
        <v>245</v>
      </c>
      <c r="B140" s="296"/>
      <c r="C140" s="50" t="s">
        <v>246</v>
      </c>
      <c r="D140" s="226" t="s">
        <v>335</v>
      </c>
      <c r="E140" s="227" t="s">
        <v>335</v>
      </c>
      <c r="F140" s="227" t="s">
        <v>335</v>
      </c>
      <c r="G140" s="227" t="s">
        <v>335</v>
      </c>
      <c r="H140" s="227" t="s">
        <v>335</v>
      </c>
      <c r="I140" s="228" t="s">
        <v>359</v>
      </c>
      <c r="J140" s="228" t="s">
        <v>359</v>
      </c>
      <c r="K140" s="62" t="s">
        <v>109</v>
      </c>
      <c r="L140" s="46"/>
      <c r="M140" s="46"/>
      <c r="N140" s="46"/>
      <c r="O140" s="46"/>
      <c r="P140" s="46"/>
      <c r="Q140" s="46"/>
      <c r="R140" s="46"/>
      <c r="S140" s="46"/>
      <c r="T140" s="46"/>
      <c r="U140" s="46"/>
      <c r="V140" s="46"/>
      <c r="W140" s="46"/>
    </row>
    <row r="141" spans="1:23" ht="29" x14ac:dyDescent="0.35">
      <c r="A141" s="296" t="s">
        <v>138</v>
      </c>
      <c r="B141" s="296"/>
      <c r="C141" s="50" t="s">
        <v>248</v>
      </c>
      <c r="D141" s="226" t="s">
        <v>360</v>
      </c>
      <c r="E141" s="227" t="s">
        <v>361</v>
      </c>
      <c r="F141" s="227" t="s">
        <v>362</v>
      </c>
      <c r="G141" s="227" t="s">
        <v>363</v>
      </c>
      <c r="H141" s="227" t="s">
        <v>364</v>
      </c>
      <c r="I141" s="228" t="s">
        <v>365</v>
      </c>
      <c r="J141" s="228" t="s">
        <v>365</v>
      </c>
      <c r="K141" s="62" t="s">
        <v>109</v>
      </c>
      <c r="L141" s="46"/>
      <c r="M141" s="46"/>
      <c r="N141" s="46"/>
      <c r="O141" s="46"/>
      <c r="P141" s="46"/>
      <c r="Q141" s="46"/>
      <c r="R141" s="46"/>
      <c r="S141" s="46"/>
      <c r="T141" s="46"/>
      <c r="U141" s="46"/>
      <c r="V141" s="46"/>
      <c r="W141" s="46"/>
    </row>
    <row r="142" spans="1:23" ht="29" x14ac:dyDescent="0.35">
      <c r="A142" s="296" t="s">
        <v>256</v>
      </c>
      <c r="B142" s="296"/>
      <c r="C142" s="46" t="s">
        <v>257</v>
      </c>
      <c r="D142" s="229" t="s">
        <v>366</v>
      </c>
      <c r="E142" s="227" t="s">
        <v>367</v>
      </c>
      <c r="F142" s="227" t="s">
        <v>368</v>
      </c>
      <c r="G142" s="227" t="s">
        <v>369</v>
      </c>
      <c r="H142" s="227" t="s">
        <v>370</v>
      </c>
      <c r="I142" s="228" t="s">
        <v>371</v>
      </c>
      <c r="J142" s="228" t="s">
        <v>372</v>
      </c>
      <c r="K142" s="62" t="s">
        <v>109</v>
      </c>
      <c r="L142" s="46"/>
      <c r="M142" s="46"/>
      <c r="N142" s="46"/>
      <c r="O142" s="46"/>
      <c r="P142" s="46"/>
      <c r="Q142" s="46"/>
      <c r="R142" s="46"/>
      <c r="S142" s="46"/>
      <c r="T142" s="46"/>
      <c r="U142" s="46"/>
      <c r="V142" s="46"/>
      <c r="W142" s="46"/>
    </row>
    <row r="143" spans="1:23" ht="29" x14ac:dyDescent="0.35">
      <c r="A143" s="296" t="s">
        <v>265</v>
      </c>
      <c r="B143" s="296"/>
      <c r="C143" s="47" t="s">
        <v>266</v>
      </c>
      <c r="D143" s="226" t="s">
        <v>306</v>
      </c>
      <c r="E143" s="227" t="s">
        <v>306</v>
      </c>
      <c r="F143" s="227" t="s">
        <v>306</v>
      </c>
      <c r="G143" s="227" t="s">
        <v>373</v>
      </c>
      <c r="H143" s="227" t="s">
        <v>374</v>
      </c>
      <c r="I143" s="228" t="s">
        <v>375</v>
      </c>
      <c r="J143" s="228" t="s">
        <v>376</v>
      </c>
      <c r="K143" s="62" t="s">
        <v>109</v>
      </c>
      <c r="L143" s="46"/>
      <c r="M143" s="46"/>
      <c r="N143" s="46"/>
      <c r="O143" s="46"/>
      <c r="P143" s="46"/>
      <c r="Q143" s="46"/>
      <c r="R143" s="46"/>
      <c r="S143" s="46"/>
      <c r="T143" s="46"/>
      <c r="U143" s="46"/>
      <c r="V143" s="46"/>
      <c r="W143" s="46"/>
    </row>
    <row r="144" spans="1:23" x14ac:dyDescent="0.35">
      <c r="A144" s="296" t="s">
        <v>271</v>
      </c>
      <c r="B144" s="296"/>
      <c r="C144" s="50" t="s">
        <v>272</v>
      </c>
      <c r="D144" s="226" t="s">
        <v>377</v>
      </c>
      <c r="E144" s="227" t="s">
        <v>378</v>
      </c>
      <c r="F144" s="227" t="s">
        <v>379</v>
      </c>
      <c r="G144" s="227" t="s">
        <v>380</v>
      </c>
      <c r="H144" s="227" t="s">
        <v>381</v>
      </c>
      <c r="I144" s="228" t="s">
        <v>382</v>
      </c>
      <c r="J144" s="228" t="s">
        <v>383</v>
      </c>
      <c r="K144" s="62" t="s">
        <v>109</v>
      </c>
      <c r="L144" s="46"/>
      <c r="M144" s="46"/>
      <c r="N144" s="46"/>
      <c r="O144" s="46"/>
      <c r="P144" s="46"/>
      <c r="Q144" s="46"/>
      <c r="R144" s="46"/>
      <c r="S144" s="46"/>
      <c r="T144" s="46"/>
      <c r="U144" s="46"/>
      <c r="V144" s="46"/>
      <c r="W144" s="46"/>
    </row>
    <row r="145" spans="1:23" ht="29" x14ac:dyDescent="0.35">
      <c r="A145" s="296" t="s">
        <v>279</v>
      </c>
      <c r="B145" s="296"/>
      <c r="C145" s="65" t="s">
        <v>280</v>
      </c>
      <c r="D145" s="230" t="s">
        <v>347</v>
      </c>
      <c r="E145" s="230" t="s">
        <v>384</v>
      </c>
      <c r="F145" s="230" t="s">
        <v>385</v>
      </c>
      <c r="G145" s="230" t="s">
        <v>386</v>
      </c>
      <c r="H145" s="230" t="s">
        <v>387</v>
      </c>
      <c r="I145" s="231" t="s">
        <v>388</v>
      </c>
      <c r="J145" s="231" t="s">
        <v>389</v>
      </c>
      <c r="K145" s="62" t="s">
        <v>109</v>
      </c>
      <c r="L145" s="46"/>
      <c r="M145" s="46"/>
      <c r="N145" s="46"/>
      <c r="O145" s="46"/>
      <c r="P145" s="46"/>
      <c r="Q145" s="46"/>
      <c r="R145" s="46"/>
      <c r="S145" s="46"/>
      <c r="T145" s="46"/>
      <c r="U145" s="46"/>
      <c r="V145" s="46"/>
      <c r="W145" s="46"/>
    </row>
    <row r="146" spans="1:23" ht="29" x14ac:dyDescent="0.35">
      <c r="A146" s="296" t="s">
        <v>288</v>
      </c>
      <c r="B146" s="296"/>
      <c r="C146" s="65" t="s">
        <v>289</v>
      </c>
      <c r="D146" s="230" t="s">
        <v>390</v>
      </c>
      <c r="E146" s="230" t="s">
        <v>390</v>
      </c>
      <c r="F146" s="230" t="s">
        <v>390</v>
      </c>
      <c r="G146" s="230" t="s">
        <v>390</v>
      </c>
      <c r="H146" s="230" t="s">
        <v>390</v>
      </c>
      <c r="I146" s="231" t="s">
        <v>390</v>
      </c>
      <c r="J146" s="231" t="s">
        <v>391</v>
      </c>
      <c r="K146" s="62" t="s">
        <v>109</v>
      </c>
      <c r="L146" s="46"/>
      <c r="M146" s="46"/>
      <c r="N146" s="46"/>
      <c r="O146" s="46"/>
      <c r="P146" s="46"/>
      <c r="Q146" s="46"/>
      <c r="R146" s="46"/>
      <c r="S146" s="46"/>
      <c r="T146" s="46"/>
      <c r="U146" s="46"/>
      <c r="V146" s="46"/>
      <c r="W146" s="46"/>
    </row>
    <row r="147" spans="1:23" s="130" customFormat="1" x14ac:dyDescent="0.35">
      <c r="A147" s="280" t="s">
        <v>292</v>
      </c>
      <c r="B147" s="280"/>
      <c r="C147" s="150" t="s">
        <v>109</v>
      </c>
      <c r="D147" s="177" t="s">
        <v>392</v>
      </c>
      <c r="E147" s="177" t="s">
        <v>393</v>
      </c>
      <c r="F147" s="177" t="s">
        <v>394</v>
      </c>
      <c r="G147" s="177" t="s">
        <v>395</v>
      </c>
      <c r="H147" s="177" t="s">
        <v>396</v>
      </c>
      <c r="I147" s="178">
        <v>380.53</v>
      </c>
      <c r="J147" s="178">
        <v>399.16</v>
      </c>
      <c r="K147" s="128"/>
      <c r="L147" s="128"/>
      <c r="M147" s="128"/>
      <c r="N147" s="128"/>
      <c r="O147" s="128"/>
      <c r="P147" s="128"/>
      <c r="Q147" s="128"/>
      <c r="R147" s="128"/>
      <c r="S147" s="128"/>
      <c r="T147" s="128"/>
      <c r="U147" s="128"/>
      <c r="V147" s="128"/>
      <c r="W147" s="128"/>
    </row>
    <row r="148" spans="1:23" x14ac:dyDescent="0.35">
      <c r="A148" s="24"/>
      <c r="B148" s="24"/>
      <c r="C148" s="24"/>
      <c r="D148" s="179"/>
      <c r="E148" s="179"/>
      <c r="F148" s="179"/>
      <c r="G148" s="179"/>
      <c r="H148" s="179"/>
      <c r="I148" s="144"/>
      <c r="J148" s="144"/>
      <c r="L148" s="46"/>
      <c r="M148" s="46"/>
      <c r="N148" s="46"/>
      <c r="O148" s="46"/>
      <c r="P148" s="46"/>
      <c r="Q148" s="46"/>
      <c r="R148" s="46"/>
      <c r="S148" s="46"/>
      <c r="T148" s="46"/>
      <c r="U148" s="46"/>
      <c r="V148" s="46"/>
      <c r="W148" s="46"/>
    </row>
    <row r="149" spans="1:23" ht="15" thickBot="1" x14ac:dyDescent="0.4">
      <c r="A149" s="24"/>
      <c r="B149" s="24"/>
      <c r="C149" s="24"/>
      <c r="D149" s="179"/>
      <c r="E149" s="179"/>
      <c r="F149" s="179"/>
      <c r="G149" s="179"/>
      <c r="H149" s="179"/>
      <c r="I149" s="144"/>
      <c r="J149" s="144"/>
      <c r="L149" s="46"/>
      <c r="M149" s="46"/>
      <c r="N149" s="46"/>
      <c r="O149" s="46"/>
      <c r="P149" s="46"/>
      <c r="Q149" s="46"/>
      <c r="R149" s="46"/>
      <c r="S149" s="46"/>
      <c r="T149" s="46"/>
      <c r="U149" s="46"/>
      <c r="V149" s="46"/>
      <c r="W149" s="46"/>
    </row>
    <row r="150" spans="1:23" s="130" customFormat="1" ht="15" thickBot="1" x14ac:dyDescent="0.4">
      <c r="A150" s="297" t="s">
        <v>300</v>
      </c>
      <c r="B150" s="298"/>
      <c r="C150" s="131" t="s">
        <v>109</v>
      </c>
      <c r="D150" s="180"/>
      <c r="E150" s="180"/>
      <c r="F150" s="180"/>
      <c r="G150" s="180"/>
      <c r="H150" s="180"/>
      <c r="I150" s="171">
        <f>I147+I124+I113</f>
        <v>1401.0350716500659</v>
      </c>
      <c r="J150" s="171">
        <f>J147+J124+J113</f>
        <v>1519.3966596858866</v>
      </c>
      <c r="K150" s="127"/>
      <c r="L150" s="128"/>
      <c r="M150" s="129" t="s">
        <v>298</v>
      </c>
      <c r="N150" s="126" t="s">
        <v>299</v>
      </c>
      <c r="O150" s="128"/>
      <c r="P150" s="128"/>
      <c r="Q150" s="128"/>
      <c r="R150" s="128"/>
      <c r="S150" s="128"/>
      <c r="T150" s="128"/>
      <c r="U150" s="128"/>
      <c r="V150" s="128"/>
      <c r="W150" s="128"/>
    </row>
    <row r="151" spans="1:23" x14ac:dyDescent="0.35">
      <c r="A151" s="24"/>
      <c r="B151" s="24"/>
      <c r="C151" s="24"/>
      <c r="D151" s="24"/>
      <c r="E151" s="24"/>
      <c r="F151" s="24"/>
      <c r="G151" s="24"/>
      <c r="H151" s="24"/>
      <c r="I151" s="145"/>
      <c r="J151" s="145"/>
      <c r="L151" s="46"/>
      <c r="M151" s="46"/>
      <c r="N151" s="46"/>
      <c r="O151" s="46"/>
      <c r="P151" s="46"/>
      <c r="Q151" s="46"/>
      <c r="R151" s="46"/>
      <c r="S151" s="46"/>
      <c r="T151" s="46"/>
      <c r="U151" s="46"/>
      <c r="V151" s="46"/>
      <c r="W151" s="46"/>
    </row>
    <row r="152" spans="1:23" ht="14.9" customHeight="1" x14ac:dyDescent="0.35">
      <c r="A152" s="46"/>
      <c r="B152" s="46"/>
      <c r="C152" s="46"/>
      <c r="D152" s="46"/>
      <c r="E152" s="46"/>
      <c r="F152" s="46"/>
      <c r="G152" s="46"/>
      <c r="H152" s="46"/>
      <c r="I152" s="46"/>
      <c r="J152" s="46"/>
      <c r="K152" s="46"/>
      <c r="L152" s="46"/>
      <c r="M152" s="46"/>
      <c r="N152" s="46"/>
      <c r="O152" s="46"/>
      <c r="P152" s="46"/>
      <c r="Q152" s="46"/>
      <c r="R152" s="46"/>
      <c r="S152" s="46"/>
      <c r="T152" s="46"/>
      <c r="U152" s="46"/>
      <c r="V152" s="46"/>
      <c r="W152" s="46"/>
    </row>
    <row r="153" spans="1:23" ht="35.9" customHeight="1" x14ac:dyDescent="0.35">
      <c r="A153" s="300" t="s">
        <v>397</v>
      </c>
      <c r="B153" s="300"/>
      <c r="C153" s="300"/>
      <c r="D153" s="300"/>
      <c r="E153" s="300"/>
      <c r="F153" s="300"/>
      <c r="G153" s="300"/>
      <c r="H153" s="300"/>
      <c r="I153" s="300"/>
      <c r="J153" s="300"/>
      <c r="K153" s="45"/>
      <c r="L153" s="46"/>
      <c r="M153" s="46"/>
      <c r="N153" s="46"/>
      <c r="O153" s="46"/>
      <c r="P153" s="46"/>
      <c r="Q153" s="46"/>
      <c r="R153" s="46"/>
      <c r="S153" s="46"/>
      <c r="T153" s="46"/>
      <c r="U153" s="46"/>
      <c r="V153" s="46"/>
      <c r="W153" s="46"/>
    </row>
    <row r="154" spans="1:23" x14ac:dyDescent="0.35">
      <c r="A154" s="301" t="s">
        <v>398</v>
      </c>
      <c r="B154" s="302"/>
      <c r="C154" s="309" t="s">
        <v>103</v>
      </c>
      <c r="D154" s="282" t="s">
        <v>399</v>
      </c>
      <c r="E154" s="287"/>
      <c r="F154" s="287"/>
      <c r="G154" s="287"/>
      <c r="H154" s="287"/>
      <c r="I154" s="287"/>
      <c r="J154" s="295"/>
      <c r="K154" s="46"/>
      <c r="L154" s="46"/>
      <c r="M154" s="46"/>
      <c r="N154" s="46"/>
      <c r="O154" s="46"/>
      <c r="P154" s="46"/>
      <c r="Q154" s="46"/>
      <c r="R154" s="46"/>
      <c r="S154" s="46"/>
      <c r="T154" s="46"/>
      <c r="U154" s="46"/>
      <c r="V154"/>
      <c r="W154"/>
    </row>
    <row r="155" spans="1:23" ht="72" customHeight="1" x14ac:dyDescent="0.35">
      <c r="A155" s="305"/>
      <c r="B155" s="306"/>
      <c r="C155" s="310"/>
      <c r="D155" s="49">
        <v>2014</v>
      </c>
      <c r="E155" s="50" t="s">
        <v>400</v>
      </c>
      <c r="F155" s="50" t="s">
        <v>401</v>
      </c>
      <c r="G155" s="50" t="s">
        <v>402</v>
      </c>
      <c r="H155" s="50" t="s">
        <v>403</v>
      </c>
      <c r="I155" s="50" t="s">
        <v>404</v>
      </c>
      <c r="J155" s="50" t="s">
        <v>405</v>
      </c>
      <c r="K155" s="51" t="s">
        <v>106</v>
      </c>
      <c r="L155" s="46"/>
      <c r="M155" s="46"/>
      <c r="N155" s="46"/>
      <c r="O155" s="46"/>
      <c r="P155" s="46"/>
      <c r="Q155" s="46"/>
      <c r="R155" s="46"/>
      <c r="S155" s="46"/>
      <c r="T155" s="46"/>
      <c r="U155" s="46"/>
      <c r="V155" s="46"/>
      <c r="W155" s="46"/>
    </row>
    <row r="156" spans="1:23" x14ac:dyDescent="0.35">
      <c r="A156" s="270" t="s">
        <v>107</v>
      </c>
      <c r="B156" s="271"/>
      <c r="C156" s="52" t="s">
        <v>108</v>
      </c>
      <c r="D156" s="53" t="s">
        <v>109</v>
      </c>
      <c r="E156" s="53" t="s">
        <v>109</v>
      </c>
      <c r="F156" s="53" t="s">
        <v>109</v>
      </c>
      <c r="G156" s="53" t="s">
        <v>109</v>
      </c>
      <c r="H156" s="53" t="s">
        <v>109</v>
      </c>
      <c r="I156" s="54" t="s">
        <v>109</v>
      </c>
      <c r="J156" s="54" t="s">
        <v>109</v>
      </c>
      <c r="K156" s="55" t="s">
        <v>109</v>
      </c>
      <c r="L156" s="46"/>
      <c r="M156" s="46"/>
      <c r="N156" s="46"/>
      <c r="O156" s="46"/>
      <c r="P156" s="46"/>
      <c r="Q156" s="46"/>
      <c r="R156" s="46"/>
      <c r="S156" s="46"/>
      <c r="T156" s="46"/>
      <c r="U156" s="46"/>
      <c r="V156" s="46"/>
      <c r="W156" s="46"/>
    </row>
    <row r="157" spans="1:23" ht="14.9" customHeight="1" x14ac:dyDescent="0.35">
      <c r="A157" s="270" t="s">
        <v>157</v>
      </c>
      <c r="B157" s="271"/>
      <c r="C157" s="54" t="s">
        <v>111</v>
      </c>
      <c r="D157" s="250">
        <v>0.62</v>
      </c>
      <c r="E157" s="250">
        <v>1.51</v>
      </c>
      <c r="F157" s="250">
        <v>2.83</v>
      </c>
      <c r="G157" s="250">
        <v>4.53</v>
      </c>
      <c r="H157" s="250">
        <v>6.61</v>
      </c>
      <c r="I157" s="250">
        <v>8.08</v>
      </c>
      <c r="J157" s="250">
        <v>10.09</v>
      </c>
      <c r="K157" s="58" t="s">
        <v>303</v>
      </c>
      <c r="O157" s="46"/>
      <c r="P157" s="46"/>
      <c r="Q157" s="46"/>
      <c r="R157" s="46"/>
      <c r="S157" s="46"/>
      <c r="T157" s="46"/>
      <c r="U157" s="46"/>
      <c r="V157" s="46"/>
      <c r="W157" s="46"/>
    </row>
    <row r="158" spans="1:23" ht="14.9" customHeight="1" x14ac:dyDescent="0.35">
      <c r="A158" s="270" t="s">
        <v>165</v>
      </c>
      <c r="B158" s="271"/>
      <c r="C158" s="54" t="s">
        <v>114</v>
      </c>
      <c r="D158" s="250">
        <v>0.88</v>
      </c>
      <c r="E158" s="250">
        <v>2.66</v>
      </c>
      <c r="F158" s="250">
        <v>5.31</v>
      </c>
      <c r="G158" s="250">
        <v>8.84</v>
      </c>
      <c r="H158" s="250">
        <v>10.07</v>
      </c>
      <c r="I158" s="54">
        <v>12.48</v>
      </c>
      <c r="J158" s="54">
        <v>16.079999999999998</v>
      </c>
      <c r="K158" s="58" t="s">
        <v>303</v>
      </c>
      <c r="L158" s="46"/>
      <c r="M158" s="46"/>
      <c r="N158" s="46"/>
      <c r="O158" s="46"/>
      <c r="P158" s="46"/>
      <c r="Q158" s="46"/>
      <c r="R158" s="46"/>
      <c r="S158" s="46"/>
      <c r="T158" s="46"/>
      <c r="U158" s="46"/>
      <c r="V158" s="46"/>
      <c r="W158" s="46"/>
    </row>
    <row r="159" spans="1:23" ht="14.9" customHeight="1" x14ac:dyDescent="0.35">
      <c r="A159" s="270" t="s">
        <v>148</v>
      </c>
      <c r="B159" s="271"/>
      <c r="C159" s="54" t="s">
        <v>117</v>
      </c>
      <c r="D159" s="53" t="s">
        <v>109</v>
      </c>
      <c r="E159" s="53" t="s">
        <v>109</v>
      </c>
      <c r="F159" s="53" t="s">
        <v>109</v>
      </c>
      <c r="G159" s="53" t="s">
        <v>109</v>
      </c>
      <c r="H159" s="53" t="s">
        <v>109</v>
      </c>
      <c r="I159" s="54">
        <v>2.39</v>
      </c>
      <c r="J159" s="54">
        <v>3.07</v>
      </c>
      <c r="K159" s="58" t="s">
        <v>303</v>
      </c>
      <c r="L159" s="46"/>
      <c r="M159" s="46"/>
      <c r="N159" s="46"/>
      <c r="O159" s="46"/>
      <c r="P159" s="46"/>
      <c r="Q159" s="46"/>
      <c r="R159" s="46"/>
      <c r="S159" s="46"/>
      <c r="T159" s="46"/>
      <c r="U159" s="46"/>
      <c r="V159" s="46"/>
      <c r="W159" s="46"/>
    </row>
    <row r="160" spans="1:23" ht="14.9" customHeight="1" x14ac:dyDescent="0.35">
      <c r="A160" s="270" t="s">
        <v>150</v>
      </c>
      <c r="B160" s="271"/>
      <c r="C160" s="54" t="s">
        <v>120</v>
      </c>
      <c r="D160" s="250">
        <v>7.13</v>
      </c>
      <c r="E160" s="250">
        <v>22.12</v>
      </c>
      <c r="F160" s="250">
        <v>43.55</v>
      </c>
      <c r="G160" s="250">
        <v>70.41</v>
      </c>
      <c r="H160" s="250">
        <v>103.88</v>
      </c>
      <c r="I160" s="54">
        <v>143.19</v>
      </c>
      <c r="J160" s="54">
        <v>189.98</v>
      </c>
      <c r="K160" s="58" t="s">
        <v>303</v>
      </c>
      <c r="L160" s="46"/>
      <c r="M160" s="46"/>
      <c r="N160" s="46"/>
      <c r="O160" s="46"/>
      <c r="P160" s="46"/>
      <c r="Q160" s="46"/>
      <c r="R160" s="46"/>
      <c r="S160" s="46"/>
      <c r="T160" s="46"/>
      <c r="U160" s="46"/>
      <c r="V160" s="46"/>
      <c r="W160" s="46"/>
    </row>
    <row r="161" spans="1:23" ht="14.9" customHeight="1" x14ac:dyDescent="0.35">
      <c r="A161" s="270" t="s">
        <v>152</v>
      </c>
      <c r="B161" s="271"/>
      <c r="C161" s="54" t="s">
        <v>123</v>
      </c>
      <c r="D161" s="53" t="s">
        <v>109</v>
      </c>
      <c r="E161" s="53" t="s">
        <v>109</v>
      </c>
      <c r="F161" s="53" t="s">
        <v>109</v>
      </c>
      <c r="G161" s="53" t="s">
        <v>109</v>
      </c>
      <c r="H161" s="53" t="s">
        <v>109</v>
      </c>
      <c r="I161" s="257">
        <v>0</v>
      </c>
      <c r="J161" s="257">
        <v>0</v>
      </c>
      <c r="K161" s="58" t="s">
        <v>303</v>
      </c>
      <c r="L161" s="46"/>
      <c r="M161" s="46"/>
      <c r="N161" s="46"/>
      <c r="O161" s="46"/>
      <c r="P161" s="46"/>
      <c r="Q161" s="46"/>
      <c r="R161" s="46"/>
      <c r="S161" s="46"/>
      <c r="T161" s="46"/>
      <c r="U161" s="46"/>
      <c r="V161" s="46"/>
      <c r="W161" s="46"/>
    </row>
    <row r="162" spans="1:23" ht="14.9" customHeight="1" x14ac:dyDescent="0.35">
      <c r="A162" s="254" t="s">
        <v>198</v>
      </c>
      <c r="B162" s="250" t="s">
        <v>109</v>
      </c>
      <c r="C162" s="54" t="s">
        <v>125</v>
      </c>
      <c r="D162" s="53" t="s">
        <v>109</v>
      </c>
      <c r="E162" s="53" t="s">
        <v>109</v>
      </c>
      <c r="F162" s="53" t="s">
        <v>109</v>
      </c>
      <c r="G162" s="53" t="s">
        <v>109</v>
      </c>
      <c r="H162" s="53" t="s">
        <v>109</v>
      </c>
      <c r="I162" s="54">
        <v>8.9</v>
      </c>
      <c r="J162" s="54">
        <v>14.83</v>
      </c>
      <c r="K162" s="58" t="s">
        <v>303</v>
      </c>
      <c r="L162" s="46"/>
      <c r="M162" s="46"/>
      <c r="N162" s="46"/>
      <c r="O162" s="46"/>
      <c r="P162" s="46"/>
      <c r="Q162" s="46"/>
      <c r="R162" s="46"/>
      <c r="S162" s="46"/>
      <c r="T162" s="46"/>
      <c r="U162" s="46"/>
      <c r="V162" s="46"/>
      <c r="W162" s="46"/>
    </row>
    <row r="163" spans="1:23" ht="14.9" customHeight="1" x14ac:dyDescent="0.35">
      <c r="A163" s="254" t="s">
        <v>202</v>
      </c>
      <c r="B163" s="250" t="s">
        <v>109</v>
      </c>
      <c r="C163" s="54" t="s">
        <v>127</v>
      </c>
      <c r="D163" s="53" t="s">
        <v>109</v>
      </c>
      <c r="E163" s="53" t="s">
        <v>109</v>
      </c>
      <c r="F163" s="53" t="s">
        <v>109</v>
      </c>
      <c r="G163" s="53" t="s">
        <v>109</v>
      </c>
      <c r="H163" s="53" t="s">
        <v>109</v>
      </c>
      <c r="I163" s="54">
        <v>7.0000000000000007E-2</v>
      </c>
      <c r="J163" s="54">
        <v>0.08</v>
      </c>
      <c r="K163" s="58" t="s">
        <v>303</v>
      </c>
      <c r="L163" s="46"/>
      <c r="M163" s="46"/>
      <c r="N163" s="46"/>
      <c r="O163" s="46"/>
      <c r="P163" s="46"/>
      <c r="Q163" s="46"/>
      <c r="R163" s="46"/>
      <c r="S163" s="46"/>
      <c r="T163" s="46"/>
      <c r="U163" s="46"/>
      <c r="V163" s="46"/>
      <c r="W163" s="46"/>
    </row>
    <row r="164" spans="1:23" ht="14.9" customHeight="1" x14ac:dyDescent="0.35">
      <c r="A164" s="254" t="s">
        <v>204</v>
      </c>
      <c r="B164" s="250" t="s">
        <v>109</v>
      </c>
      <c r="C164" s="54" t="s">
        <v>129</v>
      </c>
      <c r="D164" s="53" t="s">
        <v>109</v>
      </c>
      <c r="E164" s="53" t="s">
        <v>109</v>
      </c>
      <c r="F164" s="53" t="s">
        <v>109</v>
      </c>
      <c r="G164" s="53" t="s">
        <v>109</v>
      </c>
      <c r="H164" s="53" t="s">
        <v>109</v>
      </c>
      <c r="I164" s="54">
        <v>27.96</v>
      </c>
      <c r="J164" s="54">
        <v>34.049999999999997</v>
      </c>
      <c r="K164" s="58" t="s">
        <v>303</v>
      </c>
      <c r="L164" s="46"/>
      <c r="M164" s="46"/>
      <c r="N164" s="46"/>
      <c r="O164" s="46"/>
      <c r="P164" s="46"/>
      <c r="Q164" s="46"/>
      <c r="R164" s="46"/>
      <c r="S164" s="46"/>
      <c r="T164" s="46"/>
      <c r="U164" s="46"/>
      <c r="V164" s="46"/>
      <c r="W164" s="46"/>
    </row>
    <row r="165" spans="1:23" ht="18.649999999999999" customHeight="1" x14ac:dyDescent="0.35">
      <c r="A165" s="254" t="s">
        <v>214</v>
      </c>
      <c r="B165" s="250" t="s">
        <v>109</v>
      </c>
      <c r="C165" s="54" t="s">
        <v>131</v>
      </c>
      <c r="D165" s="53" t="s">
        <v>109</v>
      </c>
      <c r="E165" s="53" t="s">
        <v>109</v>
      </c>
      <c r="F165" s="53" t="s">
        <v>109</v>
      </c>
      <c r="G165" s="53" t="s">
        <v>109</v>
      </c>
      <c r="H165" s="53" t="s">
        <v>109</v>
      </c>
      <c r="I165" s="54">
        <v>33.46</v>
      </c>
      <c r="J165" s="54">
        <v>44.98</v>
      </c>
      <c r="K165" s="58" t="s">
        <v>303</v>
      </c>
      <c r="L165" s="46"/>
      <c r="M165" s="46"/>
      <c r="N165" s="46"/>
      <c r="O165" s="46"/>
      <c r="P165" s="46"/>
      <c r="Q165" s="46"/>
      <c r="R165" s="46"/>
      <c r="S165" s="46"/>
      <c r="T165" s="46"/>
      <c r="U165" s="46"/>
      <c r="V165" s="46"/>
      <c r="W165" s="46"/>
    </row>
    <row r="166" spans="1:23" x14ac:dyDescent="0.35">
      <c r="A166" s="254" t="s">
        <v>222</v>
      </c>
      <c r="B166" s="255" t="s">
        <v>109</v>
      </c>
      <c r="C166" s="57" t="s">
        <v>133</v>
      </c>
      <c r="D166" s="53" t="s">
        <v>109</v>
      </c>
      <c r="E166" s="53" t="s">
        <v>109</v>
      </c>
      <c r="F166" s="53" t="s">
        <v>109</v>
      </c>
      <c r="G166" s="53" t="s">
        <v>109</v>
      </c>
      <c r="H166" s="53" t="s">
        <v>109</v>
      </c>
      <c r="I166" s="54">
        <v>9.7799999999999994</v>
      </c>
      <c r="J166" s="54">
        <v>18.809999999999999</v>
      </c>
      <c r="K166" s="58" t="s">
        <v>303</v>
      </c>
      <c r="L166" s="46"/>
      <c r="M166" s="46"/>
      <c r="N166" s="46"/>
      <c r="O166" s="46"/>
      <c r="P166" s="46"/>
      <c r="Q166" s="46"/>
      <c r="R166" s="46"/>
      <c r="S166" s="46"/>
      <c r="T166" s="46"/>
      <c r="U166" s="46"/>
      <c r="V166" s="46"/>
      <c r="W166" s="46"/>
    </row>
    <row r="167" spans="1:23" x14ac:dyDescent="0.35">
      <c r="A167" s="254" t="s">
        <v>234</v>
      </c>
      <c r="B167" s="253" t="s">
        <v>109</v>
      </c>
      <c r="C167" s="57" t="s">
        <v>135</v>
      </c>
      <c r="D167" s="53" t="s">
        <v>109</v>
      </c>
      <c r="E167" s="53" t="s">
        <v>109</v>
      </c>
      <c r="F167" s="53" t="s">
        <v>109</v>
      </c>
      <c r="G167" s="53" t="s">
        <v>109</v>
      </c>
      <c r="H167" s="53" t="s">
        <v>109</v>
      </c>
      <c r="I167" s="54">
        <v>0.68</v>
      </c>
      <c r="J167" s="54">
        <v>0.91</v>
      </c>
      <c r="K167" s="58" t="s">
        <v>303</v>
      </c>
      <c r="L167" s="46"/>
      <c r="M167" s="46"/>
      <c r="N167" s="46"/>
      <c r="O167" s="46"/>
      <c r="P167" s="46"/>
      <c r="Q167" s="46"/>
      <c r="R167" s="46"/>
      <c r="S167" s="46"/>
      <c r="T167" s="46"/>
      <c r="U167" s="46"/>
      <c r="V167" s="46"/>
      <c r="W167" s="46"/>
    </row>
    <row r="168" spans="1:23" x14ac:dyDescent="0.35">
      <c r="A168" s="268" t="s">
        <v>245</v>
      </c>
      <c r="B168" s="269"/>
      <c r="C168" s="57" t="s">
        <v>137</v>
      </c>
      <c r="D168" s="53" t="s">
        <v>109</v>
      </c>
      <c r="E168" s="53" t="s">
        <v>109</v>
      </c>
      <c r="F168" s="53" t="s">
        <v>109</v>
      </c>
      <c r="G168" s="53" t="s">
        <v>109</v>
      </c>
      <c r="H168" s="53" t="s">
        <v>109</v>
      </c>
      <c r="I168" s="54">
        <v>0.17</v>
      </c>
      <c r="J168" s="54">
        <v>0.28000000000000003</v>
      </c>
      <c r="K168" s="58" t="s">
        <v>303</v>
      </c>
      <c r="L168" s="46"/>
      <c r="M168" s="46"/>
      <c r="N168" s="46"/>
      <c r="O168" s="46"/>
      <c r="P168" s="46"/>
      <c r="Q168" s="46"/>
      <c r="R168" s="46"/>
      <c r="S168" s="46"/>
      <c r="T168" s="46"/>
      <c r="U168" s="46"/>
      <c r="V168" s="46"/>
      <c r="W168" s="46"/>
    </row>
    <row r="169" spans="1:23" x14ac:dyDescent="0.35">
      <c r="A169" s="268" t="s">
        <v>138</v>
      </c>
      <c r="B169" s="269"/>
      <c r="C169" s="57" t="s">
        <v>139</v>
      </c>
      <c r="D169" s="53" t="s">
        <v>109</v>
      </c>
      <c r="E169" s="53" t="s">
        <v>109</v>
      </c>
      <c r="F169" s="53" t="s">
        <v>109</v>
      </c>
      <c r="G169" s="53" t="s">
        <v>109</v>
      </c>
      <c r="H169" s="53" t="s">
        <v>109</v>
      </c>
      <c r="I169" s="54">
        <v>2.98</v>
      </c>
      <c r="J169" s="54">
        <v>3.48</v>
      </c>
      <c r="K169" s="256"/>
      <c r="L169" s="46"/>
      <c r="M169" s="46"/>
      <c r="N169" s="46"/>
      <c r="O169" s="46"/>
      <c r="P169" s="46"/>
      <c r="Q169" s="46"/>
      <c r="R169" s="46"/>
      <c r="S169" s="46"/>
      <c r="T169" s="46"/>
      <c r="U169" s="46"/>
      <c r="V169" s="46"/>
      <c r="W169" s="46"/>
    </row>
    <row r="170" spans="1:23" s="130" customFormat="1" x14ac:dyDescent="0.35">
      <c r="A170" s="362" t="s">
        <v>140</v>
      </c>
      <c r="B170" s="363"/>
      <c r="C170" s="126" t="s">
        <v>109</v>
      </c>
      <c r="D170" s="151" t="s">
        <v>109</v>
      </c>
      <c r="E170" s="151" t="s">
        <v>109</v>
      </c>
      <c r="F170" s="152" t="s">
        <v>109</v>
      </c>
      <c r="G170" s="151" t="s">
        <v>109</v>
      </c>
      <c r="H170" s="151" t="s">
        <v>109</v>
      </c>
      <c r="I170" s="126">
        <v>250.14</v>
      </c>
      <c r="J170" s="126">
        <v>336.64</v>
      </c>
      <c r="K170" s="128"/>
      <c r="L170" s="128"/>
      <c r="M170" s="128"/>
      <c r="N170" s="128"/>
      <c r="O170" s="128"/>
      <c r="P170" s="128"/>
      <c r="Q170" s="128"/>
      <c r="R170" s="128"/>
      <c r="S170" s="128"/>
      <c r="T170" s="128"/>
      <c r="U170" s="128"/>
      <c r="V170" s="128"/>
      <c r="W170" s="128"/>
    </row>
    <row r="171" spans="1:23" x14ac:dyDescent="0.35">
      <c r="A171" s="27"/>
      <c r="L171" s="46"/>
      <c r="M171" s="46"/>
      <c r="N171" s="46"/>
      <c r="O171" s="46"/>
      <c r="P171" s="46"/>
      <c r="Q171" s="46"/>
      <c r="R171" s="46"/>
      <c r="S171" s="46"/>
      <c r="T171" s="46"/>
      <c r="U171" s="46"/>
      <c r="V171" s="46"/>
      <c r="W171" s="46"/>
    </row>
    <row r="172" spans="1:23" customFormat="1" x14ac:dyDescent="0.35">
      <c r="A172" s="339" t="s">
        <v>406</v>
      </c>
      <c r="B172" s="340"/>
      <c r="C172" s="341" t="s">
        <v>89</v>
      </c>
      <c r="D172" s="290" t="s">
        <v>399</v>
      </c>
      <c r="E172" s="290"/>
      <c r="F172" s="290"/>
      <c r="G172" s="290"/>
      <c r="H172" s="290"/>
      <c r="I172" s="290"/>
      <c r="J172" s="290"/>
      <c r="K172" s="18"/>
    </row>
    <row r="173" spans="1:23" ht="44.25" customHeight="1" x14ac:dyDescent="0.35">
      <c r="A173" s="315"/>
      <c r="B173" s="316"/>
      <c r="C173" s="318"/>
      <c r="D173" s="20">
        <v>2014</v>
      </c>
      <c r="E173" s="20" t="s">
        <v>400</v>
      </c>
      <c r="F173" s="20" t="s">
        <v>401</v>
      </c>
      <c r="G173" s="20" t="s">
        <v>402</v>
      </c>
      <c r="H173" s="20" t="s">
        <v>403</v>
      </c>
      <c r="I173" s="20" t="s">
        <v>404</v>
      </c>
      <c r="J173" s="20" t="s">
        <v>405</v>
      </c>
      <c r="K173" s="11" t="s">
        <v>106</v>
      </c>
      <c r="L173" s="46"/>
      <c r="M173" s="46"/>
      <c r="N173" s="46"/>
      <c r="O173" s="46"/>
      <c r="P173" s="46"/>
      <c r="Q173" s="46"/>
      <c r="R173" s="46"/>
      <c r="S173" s="46"/>
      <c r="T173" s="46"/>
      <c r="U173" s="46"/>
      <c r="V173" s="46"/>
      <c r="W173" s="46"/>
    </row>
    <row r="174" spans="1:23" x14ac:dyDescent="0.35">
      <c r="A174" s="293" t="s">
        <v>107</v>
      </c>
      <c r="B174" s="294"/>
      <c r="C174" s="31"/>
      <c r="D174" s="82"/>
      <c r="E174" s="82"/>
      <c r="F174" s="82"/>
      <c r="G174" s="82"/>
      <c r="H174" s="82"/>
      <c r="I174" s="31"/>
      <c r="J174" s="31"/>
      <c r="K174" s="26"/>
      <c r="L174" s="46"/>
      <c r="M174" s="46"/>
      <c r="N174" s="46"/>
      <c r="O174" s="46"/>
      <c r="P174" s="46"/>
      <c r="Q174" s="46"/>
      <c r="R174" s="46"/>
      <c r="S174" s="46"/>
      <c r="T174" s="46"/>
      <c r="U174" s="46"/>
      <c r="V174" s="46"/>
      <c r="W174" s="46"/>
    </row>
    <row r="175" spans="1:23" x14ac:dyDescent="0.35">
      <c r="A175" s="293" t="s">
        <v>157</v>
      </c>
      <c r="B175" s="294"/>
      <c r="C175" s="100" t="s">
        <v>143</v>
      </c>
      <c r="D175" s="82"/>
      <c r="E175" s="112">
        <v>403.83019999999993</v>
      </c>
      <c r="F175" s="112">
        <v>743.39260000000002</v>
      </c>
      <c r="G175" s="112">
        <v>1165.9621999999999</v>
      </c>
      <c r="H175" s="112">
        <v>1668.3398000000002</v>
      </c>
      <c r="I175" s="113">
        <v>2287.7978000000003</v>
      </c>
      <c r="J175" s="113">
        <v>2949.6194</v>
      </c>
      <c r="K175" s="26" t="s">
        <v>304</v>
      </c>
      <c r="L175" s="46"/>
      <c r="M175" s="46"/>
      <c r="N175" s="46"/>
      <c r="O175" s="46"/>
      <c r="P175" s="46"/>
      <c r="Q175" s="46"/>
      <c r="R175" s="46"/>
      <c r="S175" s="46"/>
      <c r="T175" s="46"/>
      <c r="U175" s="46"/>
      <c r="V175" s="46"/>
      <c r="W175" s="46"/>
    </row>
    <row r="176" spans="1:23" ht="29" x14ac:dyDescent="0.35">
      <c r="A176" s="293" t="s">
        <v>165</v>
      </c>
      <c r="B176" s="294"/>
      <c r="C176" s="100" t="s">
        <v>146</v>
      </c>
      <c r="D176" s="101">
        <v>38.25704101488877</v>
      </c>
      <c r="E176" s="101">
        <v>126.25397086691784</v>
      </c>
      <c r="F176" s="101">
        <v>261.48669179479191</v>
      </c>
      <c r="G176" s="101">
        <v>438.83905138471221</v>
      </c>
      <c r="H176" s="101">
        <v>648.83876523085644</v>
      </c>
      <c r="I176" s="102">
        <v>898.93031885752248</v>
      </c>
      <c r="J176" s="102">
        <v>1183.587871729809</v>
      </c>
      <c r="K176" s="26" t="s">
        <v>147</v>
      </c>
      <c r="L176" s="46"/>
      <c r="M176" s="46"/>
      <c r="N176" s="46"/>
      <c r="O176" s="46"/>
      <c r="P176" s="46"/>
      <c r="Q176" s="46"/>
      <c r="R176" s="46"/>
      <c r="S176" s="46"/>
      <c r="T176" s="46"/>
      <c r="U176" s="46"/>
      <c r="V176" s="46"/>
      <c r="W176" s="46"/>
    </row>
    <row r="177" spans="1:23" x14ac:dyDescent="0.35">
      <c r="A177" s="293" t="s">
        <v>148</v>
      </c>
      <c r="B177" s="294"/>
      <c r="C177" s="100" t="s">
        <v>149</v>
      </c>
      <c r="D177" s="82"/>
      <c r="E177" s="117"/>
      <c r="F177" s="117"/>
      <c r="G177" s="117"/>
      <c r="H177" s="117"/>
      <c r="I177" s="104">
        <v>222.41</v>
      </c>
      <c r="J177" s="118">
        <v>288.81274580000002</v>
      </c>
      <c r="K177" s="26"/>
      <c r="L177" s="46"/>
      <c r="M177" s="46"/>
      <c r="N177" s="46"/>
      <c r="O177" s="46"/>
      <c r="P177" s="46"/>
      <c r="Q177" s="46"/>
      <c r="R177" s="46"/>
      <c r="S177" s="46"/>
      <c r="T177" s="46"/>
      <c r="U177" s="46"/>
      <c r="V177" s="46"/>
      <c r="W177" s="46"/>
    </row>
    <row r="178" spans="1:23" x14ac:dyDescent="0.35">
      <c r="A178" s="293" t="s">
        <v>150</v>
      </c>
      <c r="B178" s="294"/>
      <c r="C178" s="105" t="s">
        <v>151</v>
      </c>
      <c r="D178" s="82"/>
      <c r="E178" s="117"/>
      <c r="F178" s="117"/>
      <c r="G178" s="117"/>
      <c r="H178" s="117"/>
      <c r="I178" s="113">
        <v>1</v>
      </c>
      <c r="J178" s="113">
        <v>4.0199999999999996</v>
      </c>
      <c r="K178" s="26"/>
      <c r="L178" s="46"/>
      <c r="M178" s="46"/>
      <c r="N178" s="46"/>
      <c r="O178" s="46"/>
      <c r="P178" s="46"/>
      <c r="Q178" s="46"/>
      <c r="R178" s="46"/>
      <c r="S178" s="46"/>
      <c r="T178" s="46"/>
      <c r="U178" s="46"/>
      <c r="V178" s="46"/>
      <c r="W178" s="46"/>
    </row>
    <row r="179" spans="1:23" ht="29.5" thickBot="1" x14ac:dyDescent="0.4">
      <c r="A179" s="293" t="s">
        <v>152</v>
      </c>
      <c r="B179" s="294"/>
      <c r="C179" s="105" t="s">
        <v>153</v>
      </c>
      <c r="D179" s="101">
        <v>1.8068535981599998</v>
      </c>
      <c r="E179" s="101">
        <v>5.4795835525199994</v>
      </c>
      <c r="F179" s="101">
        <v>11.450105864819999</v>
      </c>
      <c r="G179" s="101">
        <v>19.825552006140001</v>
      </c>
      <c r="H179" s="101">
        <v>30.872881397139999</v>
      </c>
      <c r="I179" s="102">
        <v>44.935606290539994</v>
      </c>
      <c r="J179" s="102">
        <v>62.772117454139988</v>
      </c>
      <c r="K179" s="26" t="s">
        <v>154</v>
      </c>
      <c r="L179" s="46"/>
      <c r="M179" s="46"/>
      <c r="N179" s="46"/>
      <c r="O179" s="46"/>
      <c r="P179" s="46"/>
      <c r="Q179" s="46"/>
      <c r="R179" s="46"/>
      <c r="S179" s="46"/>
      <c r="T179" s="46"/>
      <c r="U179" s="46"/>
      <c r="V179" s="46"/>
      <c r="W179" s="46"/>
    </row>
    <row r="180" spans="1:23" s="130" customFormat="1" ht="15" thickTop="1" x14ac:dyDescent="0.35">
      <c r="A180" s="319" t="s">
        <v>155</v>
      </c>
      <c r="B180" s="320"/>
      <c r="C180" s="146"/>
      <c r="D180" s="147"/>
      <c r="E180" s="147"/>
      <c r="F180" s="148"/>
      <c r="G180" s="148"/>
      <c r="H180" s="148"/>
      <c r="I180" s="149">
        <f>SUM(I175:I179)</f>
        <v>3455.0737251480623</v>
      </c>
      <c r="J180" s="149">
        <f>SUM(J175:J179)</f>
        <v>4488.8121349839494</v>
      </c>
      <c r="L180" s="128"/>
      <c r="M180" s="128"/>
      <c r="N180" s="128"/>
      <c r="O180" s="128"/>
      <c r="P180" s="128"/>
      <c r="Q180" s="128"/>
      <c r="R180" s="128"/>
      <c r="S180" s="128"/>
      <c r="T180" s="128"/>
      <c r="U180" s="128"/>
      <c r="V180" s="128"/>
      <c r="W180" s="128"/>
    </row>
    <row r="181" spans="1:23" x14ac:dyDescent="0.35">
      <c r="A181" s="27"/>
      <c r="B181"/>
      <c r="C181"/>
      <c r="D181"/>
      <c r="E181"/>
      <c r="F181"/>
      <c r="G181"/>
      <c r="H181"/>
      <c r="I181"/>
      <c r="J181"/>
      <c r="K181"/>
      <c r="L181" s="46"/>
      <c r="M181" s="46"/>
      <c r="N181" s="46"/>
      <c r="O181" s="46"/>
      <c r="P181" s="46"/>
      <c r="Q181" s="46"/>
      <c r="R181" s="46"/>
      <c r="S181" s="46"/>
      <c r="T181" s="46"/>
      <c r="U181" s="46"/>
      <c r="V181" s="46"/>
      <c r="W181" s="46"/>
    </row>
    <row r="182" spans="1:23" x14ac:dyDescent="0.35">
      <c r="A182" s="301" t="s">
        <v>407</v>
      </c>
      <c r="B182" s="302"/>
      <c r="C182" s="278" t="s">
        <v>103</v>
      </c>
      <c r="D182" s="282" t="s">
        <v>399</v>
      </c>
      <c r="E182" s="287"/>
      <c r="F182" s="287"/>
      <c r="G182" s="287"/>
      <c r="H182" s="287"/>
      <c r="I182" s="287"/>
      <c r="J182" s="295"/>
      <c r="K182" s="46"/>
      <c r="L182" s="46"/>
      <c r="M182" s="46"/>
      <c r="N182" s="46"/>
      <c r="O182" s="46"/>
      <c r="P182" s="46"/>
      <c r="Q182" s="46"/>
      <c r="R182" s="46"/>
      <c r="S182" s="46"/>
      <c r="T182" s="46"/>
      <c r="U182" s="46"/>
      <c r="V182" s="46"/>
      <c r="W182" s="46"/>
    </row>
    <row r="183" spans="1:23" ht="29" x14ac:dyDescent="0.35">
      <c r="A183" s="303"/>
      <c r="B183" s="304"/>
      <c r="C183" s="279"/>
      <c r="D183" s="49">
        <v>2014</v>
      </c>
      <c r="E183" s="50" t="s">
        <v>400</v>
      </c>
      <c r="F183" s="50" t="s">
        <v>401</v>
      </c>
      <c r="G183" s="50" t="s">
        <v>402</v>
      </c>
      <c r="H183" s="50" t="s">
        <v>403</v>
      </c>
      <c r="I183" s="50" t="s">
        <v>404</v>
      </c>
      <c r="J183" s="50" t="s">
        <v>405</v>
      </c>
      <c r="K183" s="51" t="s">
        <v>106</v>
      </c>
      <c r="L183" s="46"/>
      <c r="M183" s="46"/>
      <c r="N183" s="46"/>
      <c r="O183" s="46"/>
      <c r="P183" s="46"/>
      <c r="Q183" s="46"/>
      <c r="R183" s="46"/>
      <c r="S183" s="46"/>
      <c r="T183" s="46"/>
      <c r="U183" s="46"/>
      <c r="V183" s="46"/>
      <c r="W183" s="46"/>
    </row>
    <row r="184" spans="1:23" x14ac:dyDescent="0.35">
      <c r="A184" s="282" t="s">
        <v>107</v>
      </c>
      <c r="B184" s="283"/>
      <c r="C184" s="52" t="s">
        <v>109</v>
      </c>
      <c r="D184" s="135" t="s">
        <v>109</v>
      </c>
      <c r="E184" s="135" t="s">
        <v>109</v>
      </c>
      <c r="F184" s="135" t="s">
        <v>109</v>
      </c>
      <c r="G184" s="135" t="s">
        <v>109</v>
      </c>
      <c r="H184" s="135" t="s">
        <v>109</v>
      </c>
      <c r="I184" s="136" t="s">
        <v>109</v>
      </c>
      <c r="J184" s="136" t="s">
        <v>109</v>
      </c>
      <c r="K184" s="55" t="s">
        <v>109</v>
      </c>
      <c r="L184" s="46"/>
      <c r="M184" s="46"/>
      <c r="N184" s="46"/>
      <c r="O184" s="46"/>
      <c r="P184" s="46"/>
      <c r="Q184" s="46"/>
      <c r="R184" s="46"/>
      <c r="S184" s="46"/>
      <c r="T184" s="46"/>
      <c r="U184" s="46"/>
      <c r="V184" s="46"/>
      <c r="W184" s="46"/>
    </row>
    <row r="185" spans="1:23" x14ac:dyDescent="0.35">
      <c r="A185" s="282" t="s">
        <v>157</v>
      </c>
      <c r="B185" s="283"/>
      <c r="C185" s="49" t="s">
        <v>158</v>
      </c>
      <c r="D185" s="173" t="s">
        <v>306</v>
      </c>
      <c r="E185" s="173" t="s">
        <v>306</v>
      </c>
      <c r="F185" s="173" t="s">
        <v>306</v>
      </c>
      <c r="G185" s="173" t="s">
        <v>306</v>
      </c>
      <c r="H185" s="173" t="s">
        <v>307</v>
      </c>
      <c r="I185" s="174" t="s">
        <v>408</v>
      </c>
      <c r="J185" s="174" t="s">
        <v>409</v>
      </c>
      <c r="K185" s="58" t="s">
        <v>109</v>
      </c>
      <c r="L185" s="46"/>
      <c r="M185" s="46"/>
      <c r="N185" s="46"/>
      <c r="O185" s="46"/>
      <c r="P185" s="46"/>
      <c r="Q185" s="46"/>
      <c r="R185" s="46"/>
      <c r="S185" s="46"/>
      <c r="T185" s="46"/>
      <c r="U185" s="46"/>
      <c r="V185" s="46"/>
      <c r="W185" s="46"/>
    </row>
    <row r="186" spans="1:23" x14ac:dyDescent="0.35">
      <c r="A186" s="282" t="s">
        <v>165</v>
      </c>
      <c r="B186" s="283"/>
      <c r="C186" s="49" t="s">
        <v>166</v>
      </c>
      <c r="D186" s="173" t="s">
        <v>308</v>
      </c>
      <c r="E186" s="173" t="s">
        <v>410</v>
      </c>
      <c r="F186" s="173" t="s">
        <v>411</v>
      </c>
      <c r="G186" s="173" t="s">
        <v>412</v>
      </c>
      <c r="H186" s="173" t="s">
        <v>413</v>
      </c>
      <c r="I186" s="174" t="s">
        <v>414</v>
      </c>
      <c r="J186" s="174" t="s">
        <v>415</v>
      </c>
      <c r="K186" s="58" t="s">
        <v>109</v>
      </c>
      <c r="L186" s="46"/>
      <c r="M186" s="46"/>
      <c r="N186" s="46"/>
      <c r="O186" s="46"/>
      <c r="P186" s="46"/>
      <c r="Q186" s="46"/>
      <c r="R186" s="46"/>
      <c r="S186" s="46"/>
      <c r="T186" s="46"/>
      <c r="U186" s="46"/>
      <c r="V186" s="46"/>
      <c r="W186" s="46"/>
    </row>
    <row r="187" spans="1:23" x14ac:dyDescent="0.35">
      <c r="A187" s="282" t="s">
        <v>148</v>
      </c>
      <c r="B187" s="283"/>
      <c r="C187" s="49" t="s">
        <v>174</v>
      </c>
      <c r="D187" s="173" t="s">
        <v>315</v>
      </c>
      <c r="E187" s="173" t="s">
        <v>416</v>
      </c>
      <c r="F187" s="173" t="s">
        <v>417</v>
      </c>
      <c r="G187" s="173" t="s">
        <v>418</v>
      </c>
      <c r="H187" s="173" t="s">
        <v>419</v>
      </c>
      <c r="I187" s="174" t="s">
        <v>420</v>
      </c>
      <c r="J187" s="174" t="s">
        <v>421</v>
      </c>
      <c r="K187" s="58" t="s">
        <v>109</v>
      </c>
      <c r="L187" s="46"/>
      <c r="M187" s="46"/>
      <c r="N187" s="46"/>
      <c r="O187" s="46"/>
      <c r="P187" s="46"/>
      <c r="Q187" s="46"/>
      <c r="R187" s="46"/>
      <c r="S187" s="46"/>
      <c r="T187" s="46"/>
      <c r="U187" s="46"/>
      <c r="V187" s="46"/>
      <c r="W187" s="46"/>
    </row>
    <row r="188" spans="1:23" x14ac:dyDescent="0.35">
      <c r="A188" s="282" t="s">
        <v>150</v>
      </c>
      <c r="B188" s="283"/>
      <c r="C188" s="49" t="s">
        <v>182</v>
      </c>
      <c r="D188" s="173" t="s">
        <v>306</v>
      </c>
      <c r="E188" s="173" t="s">
        <v>306</v>
      </c>
      <c r="F188" s="173" t="s">
        <v>322</v>
      </c>
      <c r="G188" s="173" t="s">
        <v>422</v>
      </c>
      <c r="H188" s="173" t="s">
        <v>423</v>
      </c>
      <c r="I188" s="174" t="s">
        <v>424</v>
      </c>
      <c r="J188" s="174" t="s">
        <v>425</v>
      </c>
      <c r="K188" s="58" t="s">
        <v>109</v>
      </c>
      <c r="L188" s="46"/>
      <c r="M188" s="46"/>
      <c r="N188" s="46"/>
      <c r="O188" s="46"/>
      <c r="P188" s="46"/>
      <c r="Q188" s="46"/>
      <c r="R188" s="46"/>
      <c r="S188" s="46"/>
      <c r="T188" s="46"/>
      <c r="U188" s="46"/>
      <c r="V188" s="46"/>
      <c r="W188" s="46"/>
    </row>
    <row r="189" spans="1:23" ht="29" x14ac:dyDescent="0.35">
      <c r="A189" s="282" t="s">
        <v>152</v>
      </c>
      <c r="B189" s="283"/>
      <c r="C189" s="49" t="s">
        <v>188</v>
      </c>
      <c r="D189" s="173" t="s">
        <v>327</v>
      </c>
      <c r="E189" s="173" t="s">
        <v>426</v>
      </c>
      <c r="F189" s="173" t="s">
        <v>427</v>
      </c>
      <c r="G189" s="173" t="s">
        <v>428</v>
      </c>
      <c r="H189" s="173" t="s">
        <v>429</v>
      </c>
      <c r="I189" s="174" t="s">
        <v>430</v>
      </c>
      <c r="J189" s="174" t="s">
        <v>431</v>
      </c>
      <c r="K189" s="58" t="s">
        <v>109</v>
      </c>
      <c r="L189" s="46"/>
      <c r="M189" s="46"/>
      <c r="N189" s="46"/>
      <c r="O189" s="46"/>
      <c r="P189" s="46"/>
      <c r="Q189" s="46"/>
      <c r="R189" s="46"/>
      <c r="S189" s="46"/>
      <c r="T189" s="46"/>
      <c r="U189" s="46"/>
      <c r="V189" s="46"/>
      <c r="W189" s="46"/>
    </row>
    <row r="190" spans="1:23" ht="29" x14ac:dyDescent="0.35">
      <c r="A190" s="282" t="s">
        <v>198</v>
      </c>
      <c r="B190" s="283"/>
      <c r="C190" s="49" t="s">
        <v>199</v>
      </c>
      <c r="D190" s="173" t="s">
        <v>306</v>
      </c>
      <c r="E190" s="173" t="s">
        <v>306</v>
      </c>
      <c r="F190" s="173" t="s">
        <v>306</v>
      </c>
      <c r="G190" s="173" t="s">
        <v>306</v>
      </c>
      <c r="H190" s="173" t="s">
        <v>306</v>
      </c>
      <c r="I190" s="174" t="s">
        <v>334</v>
      </c>
      <c r="J190" s="174" t="s">
        <v>432</v>
      </c>
      <c r="K190" s="58" t="s">
        <v>109</v>
      </c>
      <c r="L190" s="46"/>
      <c r="M190" s="46"/>
      <c r="N190" s="46"/>
      <c r="O190" s="46"/>
      <c r="P190" s="46"/>
      <c r="Q190" s="46"/>
      <c r="R190" s="46"/>
      <c r="S190" s="46"/>
      <c r="T190" s="46"/>
      <c r="U190" s="46"/>
      <c r="V190" s="46"/>
      <c r="W190" s="46"/>
    </row>
    <row r="191" spans="1:23" ht="29" x14ac:dyDescent="0.35">
      <c r="A191" s="282" t="s">
        <v>202</v>
      </c>
      <c r="B191" s="283"/>
      <c r="C191" s="49" t="s">
        <v>203</v>
      </c>
      <c r="D191" s="173" t="s">
        <v>306</v>
      </c>
      <c r="E191" s="173" t="s">
        <v>306</v>
      </c>
      <c r="F191" s="173" t="s">
        <v>306</v>
      </c>
      <c r="G191" s="173" t="s">
        <v>306</v>
      </c>
      <c r="H191" s="173" t="s">
        <v>306</v>
      </c>
      <c r="I191" s="174" t="s">
        <v>306</v>
      </c>
      <c r="J191" s="174" t="s">
        <v>306</v>
      </c>
      <c r="K191" s="58" t="s">
        <v>109</v>
      </c>
      <c r="L191" s="46"/>
      <c r="M191" s="46"/>
      <c r="N191" s="46"/>
      <c r="O191" s="46"/>
      <c r="P191" s="46"/>
      <c r="Q191" s="46"/>
      <c r="R191" s="46"/>
      <c r="S191" s="46"/>
      <c r="T191" s="46"/>
      <c r="U191" s="46"/>
      <c r="V191" s="46"/>
      <c r="W191" s="46"/>
    </row>
    <row r="192" spans="1:23" ht="29" x14ac:dyDescent="0.35">
      <c r="A192" s="282" t="s">
        <v>204</v>
      </c>
      <c r="B192" s="283"/>
      <c r="C192" s="49" t="s">
        <v>205</v>
      </c>
      <c r="D192" s="173" t="s">
        <v>335</v>
      </c>
      <c r="E192" s="173" t="s">
        <v>433</v>
      </c>
      <c r="F192" s="173" t="s">
        <v>434</v>
      </c>
      <c r="G192" s="173" t="s">
        <v>435</v>
      </c>
      <c r="H192" s="173" t="s">
        <v>436</v>
      </c>
      <c r="I192" s="174" t="s">
        <v>416</v>
      </c>
      <c r="J192" s="174" t="s">
        <v>437</v>
      </c>
      <c r="K192" s="58" t="s">
        <v>109</v>
      </c>
      <c r="L192" s="46"/>
      <c r="M192" s="46"/>
      <c r="N192" s="46"/>
      <c r="O192" s="46"/>
      <c r="P192" s="46"/>
      <c r="Q192" s="46"/>
      <c r="R192" s="46"/>
      <c r="S192" s="46"/>
      <c r="T192" s="46"/>
      <c r="U192" s="46"/>
      <c r="V192" s="46"/>
      <c r="W192" s="46"/>
    </row>
    <row r="193" spans="1:23" ht="29" x14ac:dyDescent="0.35">
      <c r="A193" s="282" t="s">
        <v>214</v>
      </c>
      <c r="B193" s="283"/>
      <c r="C193" s="49" t="s">
        <v>215</v>
      </c>
      <c r="D193" s="173" t="s">
        <v>306</v>
      </c>
      <c r="E193" s="173" t="s">
        <v>306</v>
      </c>
      <c r="F193" s="173" t="s">
        <v>341</v>
      </c>
      <c r="G193" s="173" t="s">
        <v>438</v>
      </c>
      <c r="H193" s="173" t="s">
        <v>439</v>
      </c>
      <c r="I193" s="174" t="s">
        <v>440</v>
      </c>
      <c r="J193" s="174" t="s">
        <v>441</v>
      </c>
      <c r="K193" s="58" t="s">
        <v>109</v>
      </c>
      <c r="L193" s="46"/>
      <c r="M193" s="46"/>
      <c r="N193" s="46"/>
      <c r="O193" s="46"/>
      <c r="P193" s="46"/>
      <c r="Q193" s="46"/>
      <c r="R193" s="46"/>
      <c r="S193" s="46"/>
      <c r="T193" s="46"/>
      <c r="U193" s="46"/>
      <c r="V193" s="46"/>
      <c r="W193" s="46"/>
    </row>
    <row r="194" spans="1:23" ht="29" x14ac:dyDescent="0.35">
      <c r="A194" s="296" t="s">
        <v>222</v>
      </c>
      <c r="B194" s="296"/>
      <c r="C194" s="65" t="s">
        <v>223</v>
      </c>
      <c r="D194" s="175" t="s">
        <v>345</v>
      </c>
      <c r="E194" s="175" t="s">
        <v>442</v>
      </c>
      <c r="F194" s="175" t="s">
        <v>443</v>
      </c>
      <c r="G194" s="175" t="s">
        <v>444</v>
      </c>
      <c r="H194" s="175" t="s">
        <v>445</v>
      </c>
      <c r="I194" s="176" t="s">
        <v>446</v>
      </c>
      <c r="J194" s="176" t="s">
        <v>447</v>
      </c>
      <c r="K194" s="62" t="s">
        <v>109</v>
      </c>
      <c r="L194" s="46"/>
      <c r="M194" s="46"/>
      <c r="N194" s="46"/>
      <c r="O194" s="46"/>
      <c r="P194" s="46"/>
      <c r="Q194" s="46"/>
      <c r="R194" s="46"/>
      <c r="S194" s="46"/>
      <c r="T194" s="46"/>
      <c r="U194" s="46"/>
      <c r="V194" s="46"/>
      <c r="W194" s="46"/>
    </row>
    <row r="195" spans="1:23" ht="29" x14ac:dyDescent="0.35">
      <c r="A195" s="296" t="s">
        <v>234</v>
      </c>
      <c r="B195" s="296"/>
      <c r="C195" s="65" t="s">
        <v>235</v>
      </c>
      <c r="D195" s="175" t="s">
        <v>352</v>
      </c>
      <c r="E195" s="175" t="s">
        <v>448</v>
      </c>
      <c r="F195" s="175" t="s">
        <v>449</v>
      </c>
      <c r="G195" s="175" t="s">
        <v>450</v>
      </c>
      <c r="H195" s="175" t="s">
        <v>451</v>
      </c>
      <c r="I195" s="176" t="s">
        <v>452</v>
      </c>
      <c r="J195" s="176" t="s">
        <v>453</v>
      </c>
      <c r="K195" s="62" t="s">
        <v>109</v>
      </c>
      <c r="L195" s="46"/>
      <c r="M195" s="46"/>
      <c r="N195" s="46"/>
      <c r="O195" s="46"/>
      <c r="P195" s="46"/>
      <c r="Q195" s="46"/>
      <c r="R195" s="46"/>
      <c r="S195" s="46"/>
      <c r="T195" s="46"/>
      <c r="U195" s="46"/>
      <c r="V195" s="46"/>
      <c r="W195" s="46"/>
    </row>
    <row r="196" spans="1:23" ht="29" x14ac:dyDescent="0.35">
      <c r="A196" s="296" t="s">
        <v>245</v>
      </c>
      <c r="B196" s="296"/>
      <c r="C196" s="65" t="s">
        <v>246</v>
      </c>
      <c r="D196" s="175" t="s">
        <v>335</v>
      </c>
      <c r="E196" s="175" t="s">
        <v>336</v>
      </c>
      <c r="F196" s="175" t="s">
        <v>454</v>
      </c>
      <c r="G196" s="175" t="s">
        <v>455</v>
      </c>
      <c r="H196" s="175" t="s">
        <v>456</v>
      </c>
      <c r="I196" s="176" t="s">
        <v>434</v>
      </c>
      <c r="J196" s="176" t="s">
        <v>370</v>
      </c>
      <c r="K196" s="62" t="s">
        <v>109</v>
      </c>
      <c r="L196" s="46"/>
      <c r="M196" s="46"/>
      <c r="N196" s="46"/>
      <c r="O196" s="46"/>
      <c r="P196" s="46"/>
      <c r="Q196" s="46"/>
      <c r="R196" s="46"/>
      <c r="S196" s="46"/>
      <c r="T196" s="46"/>
      <c r="U196" s="46"/>
      <c r="V196" s="46"/>
      <c r="W196" s="46"/>
    </row>
    <row r="197" spans="1:23" ht="29" x14ac:dyDescent="0.35">
      <c r="A197" s="296" t="s">
        <v>138</v>
      </c>
      <c r="B197" s="296"/>
      <c r="C197" s="65" t="s">
        <v>248</v>
      </c>
      <c r="D197" s="175" t="s">
        <v>360</v>
      </c>
      <c r="E197" s="175" t="s">
        <v>457</v>
      </c>
      <c r="F197" s="175" t="s">
        <v>458</v>
      </c>
      <c r="G197" s="175" t="s">
        <v>459</v>
      </c>
      <c r="H197" s="175" t="s">
        <v>460</v>
      </c>
      <c r="I197" s="176" t="s">
        <v>461</v>
      </c>
      <c r="J197" s="176" t="s">
        <v>462</v>
      </c>
      <c r="K197" s="62" t="s">
        <v>109</v>
      </c>
      <c r="L197" s="46"/>
      <c r="M197" s="46"/>
      <c r="N197" s="46"/>
      <c r="O197" s="46"/>
      <c r="P197" s="46"/>
      <c r="Q197" s="46"/>
      <c r="R197" s="46"/>
      <c r="S197" s="46"/>
      <c r="T197" s="46"/>
      <c r="U197" s="46"/>
      <c r="V197" s="46"/>
      <c r="W197" s="46"/>
    </row>
    <row r="198" spans="1:23" ht="29" x14ac:dyDescent="0.35">
      <c r="A198" s="296" t="s">
        <v>256</v>
      </c>
      <c r="B198" s="296"/>
      <c r="C198" s="65" t="s">
        <v>257</v>
      </c>
      <c r="D198" s="181" t="s">
        <v>366</v>
      </c>
      <c r="E198" s="175" t="s">
        <v>463</v>
      </c>
      <c r="F198" s="175" t="s">
        <v>408</v>
      </c>
      <c r="G198" s="175" t="s">
        <v>416</v>
      </c>
      <c r="H198" s="175" t="s">
        <v>464</v>
      </c>
      <c r="I198" s="176" t="s">
        <v>465</v>
      </c>
      <c r="J198" s="176" t="s">
        <v>466</v>
      </c>
      <c r="K198" s="62" t="s">
        <v>109</v>
      </c>
      <c r="L198" s="46"/>
      <c r="M198" s="46"/>
      <c r="N198" s="46"/>
      <c r="O198" s="46"/>
      <c r="P198" s="46"/>
      <c r="Q198" s="46"/>
      <c r="R198" s="46"/>
      <c r="S198" s="46"/>
      <c r="T198" s="46"/>
      <c r="U198" s="46"/>
      <c r="V198" s="46"/>
      <c r="W198" s="46"/>
    </row>
    <row r="199" spans="1:23" ht="29" x14ac:dyDescent="0.35">
      <c r="A199" s="296" t="s">
        <v>265</v>
      </c>
      <c r="B199" s="296"/>
      <c r="C199" s="65" t="s">
        <v>266</v>
      </c>
      <c r="D199" s="175" t="s">
        <v>306</v>
      </c>
      <c r="E199" s="175" t="s">
        <v>306</v>
      </c>
      <c r="F199" s="175" t="s">
        <v>306</v>
      </c>
      <c r="G199" s="175" t="s">
        <v>373</v>
      </c>
      <c r="H199" s="175" t="s">
        <v>467</v>
      </c>
      <c r="I199" s="176" t="s">
        <v>468</v>
      </c>
      <c r="J199" s="176" t="s">
        <v>469</v>
      </c>
      <c r="K199" s="62" t="s">
        <v>109</v>
      </c>
      <c r="L199" s="46"/>
      <c r="M199" s="46"/>
      <c r="N199" s="46"/>
      <c r="O199" s="46"/>
      <c r="P199" s="46"/>
      <c r="Q199" s="46"/>
      <c r="R199" s="46"/>
      <c r="S199" s="46"/>
      <c r="T199" s="46"/>
      <c r="U199" s="46"/>
      <c r="V199" s="46"/>
      <c r="W199" s="46"/>
    </row>
    <row r="200" spans="1:23" x14ac:dyDescent="0.35">
      <c r="A200" s="296" t="s">
        <v>271</v>
      </c>
      <c r="B200" s="296"/>
      <c r="C200" s="65" t="s">
        <v>272</v>
      </c>
      <c r="D200" s="175" t="s">
        <v>377</v>
      </c>
      <c r="E200" s="175" t="s">
        <v>470</v>
      </c>
      <c r="F200" s="175" t="s">
        <v>471</v>
      </c>
      <c r="G200" s="175" t="s">
        <v>317</v>
      </c>
      <c r="H200" s="175" t="s">
        <v>472</v>
      </c>
      <c r="I200" s="176" t="s">
        <v>473</v>
      </c>
      <c r="J200" s="176" t="s">
        <v>474</v>
      </c>
      <c r="K200" s="62" t="s">
        <v>109</v>
      </c>
      <c r="L200" s="46"/>
      <c r="M200" s="46"/>
      <c r="N200" s="46"/>
      <c r="O200" s="46"/>
      <c r="P200" s="46"/>
      <c r="Q200" s="46"/>
      <c r="R200" s="46"/>
      <c r="S200" s="46"/>
      <c r="T200" s="46"/>
      <c r="U200" s="46"/>
      <c r="V200" s="46"/>
      <c r="W200" s="46"/>
    </row>
    <row r="201" spans="1:23" ht="29" x14ac:dyDescent="0.35">
      <c r="A201" s="296" t="s">
        <v>279</v>
      </c>
      <c r="B201" s="296"/>
      <c r="C201" s="65" t="s">
        <v>280</v>
      </c>
      <c r="D201" s="175" t="s">
        <v>347</v>
      </c>
      <c r="E201" s="175" t="s">
        <v>475</v>
      </c>
      <c r="F201" s="175" t="s">
        <v>476</v>
      </c>
      <c r="G201" s="175" t="s">
        <v>477</v>
      </c>
      <c r="H201" s="175" t="s">
        <v>478</v>
      </c>
      <c r="I201" s="176" t="s">
        <v>479</v>
      </c>
      <c r="J201" s="176" t="s">
        <v>480</v>
      </c>
      <c r="K201" s="62" t="s">
        <v>109</v>
      </c>
      <c r="L201" s="46"/>
      <c r="M201" s="46"/>
      <c r="N201" s="46"/>
      <c r="O201" s="46"/>
      <c r="P201" s="46"/>
      <c r="Q201" s="46"/>
      <c r="R201" s="46"/>
      <c r="S201" s="46"/>
      <c r="T201" s="46"/>
      <c r="U201" s="46"/>
      <c r="V201" s="46"/>
      <c r="W201" s="46"/>
    </row>
    <row r="202" spans="1:23" ht="29" x14ac:dyDescent="0.35">
      <c r="A202" s="296" t="s">
        <v>288</v>
      </c>
      <c r="B202" s="296"/>
      <c r="C202" s="65" t="s">
        <v>289</v>
      </c>
      <c r="D202" s="175" t="s">
        <v>390</v>
      </c>
      <c r="E202" s="175" t="s">
        <v>481</v>
      </c>
      <c r="F202" s="175" t="s">
        <v>482</v>
      </c>
      <c r="G202" s="175" t="s">
        <v>483</v>
      </c>
      <c r="H202" s="175" t="s">
        <v>484</v>
      </c>
      <c r="I202" s="176" t="s">
        <v>485</v>
      </c>
      <c r="J202" s="176" t="s">
        <v>486</v>
      </c>
      <c r="K202" s="62" t="s">
        <v>109</v>
      </c>
      <c r="L202" s="46"/>
      <c r="M202" s="46"/>
      <c r="N202" s="46"/>
      <c r="O202" s="46"/>
      <c r="P202" s="46"/>
      <c r="Q202" s="46"/>
      <c r="R202" s="46"/>
      <c r="S202" s="46"/>
      <c r="T202" s="46"/>
      <c r="U202" s="46"/>
      <c r="V202" s="46"/>
      <c r="W202" s="46"/>
    </row>
    <row r="203" spans="1:23" x14ac:dyDescent="0.35">
      <c r="A203" s="280" t="s">
        <v>292</v>
      </c>
      <c r="B203" s="280"/>
      <c r="C203" s="52" t="s">
        <v>109</v>
      </c>
      <c r="D203" s="175" t="s">
        <v>392</v>
      </c>
      <c r="E203" s="175" t="s">
        <v>487</v>
      </c>
      <c r="F203" s="175" t="s">
        <v>488</v>
      </c>
      <c r="G203" s="175" t="s">
        <v>489</v>
      </c>
      <c r="H203" s="175" t="s">
        <v>490</v>
      </c>
      <c r="I203" s="176">
        <v>1590.29</v>
      </c>
      <c r="J203" s="176">
        <v>1989.45</v>
      </c>
      <c r="K203" s="46"/>
      <c r="L203" s="46"/>
      <c r="M203" s="46"/>
      <c r="N203" s="46"/>
      <c r="O203" s="46"/>
      <c r="P203" s="46"/>
      <c r="Q203" s="46"/>
      <c r="R203" s="46"/>
      <c r="S203" s="46"/>
      <c r="T203" s="46"/>
      <c r="U203" s="46"/>
      <c r="V203" s="46"/>
      <c r="W203" s="46"/>
    </row>
    <row r="204" spans="1:23" x14ac:dyDescent="0.35">
      <c r="A204" s="27"/>
      <c r="B204"/>
      <c r="C204"/>
      <c r="D204"/>
      <c r="E204"/>
      <c r="F204"/>
      <c r="G204"/>
      <c r="H204"/>
      <c r="I204"/>
      <c r="J204"/>
      <c r="K204"/>
      <c r="L204" s="46"/>
      <c r="M204" s="46"/>
      <c r="N204" s="46"/>
      <c r="O204" s="46"/>
      <c r="P204" s="46"/>
      <c r="Q204" s="46"/>
      <c r="R204" s="46"/>
      <c r="S204" s="46"/>
      <c r="T204" s="46"/>
      <c r="U204" s="46"/>
      <c r="V204" s="46"/>
      <c r="W204" s="46"/>
    </row>
    <row r="205" spans="1:23" ht="15" thickBot="1" x14ac:dyDescent="0.4">
      <c r="A205" s="27"/>
      <c r="B205"/>
      <c r="C205"/>
      <c r="D205"/>
      <c r="E205"/>
      <c r="F205"/>
      <c r="G205"/>
      <c r="H205"/>
      <c r="I205"/>
      <c r="J205"/>
      <c r="K205"/>
      <c r="L205" s="46"/>
      <c r="M205" s="46"/>
      <c r="N205" s="46"/>
      <c r="O205" s="46"/>
      <c r="P205" s="46"/>
      <c r="Q205" s="46"/>
      <c r="R205" s="46"/>
      <c r="S205" s="46"/>
      <c r="T205" s="46"/>
      <c r="U205" s="46"/>
      <c r="V205" s="46"/>
      <c r="W205" s="46"/>
    </row>
    <row r="206" spans="1:23" s="130" customFormat="1" ht="15" thickBot="1" x14ac:dyDescent="0.4">
      <c r="A206" s="297" t="s">
        <v>300</v>
      </c>
      <c r="B206" s="298"/>
      <c r="C206" s="131" t="s">
        <v>109</v>
      </c>
      <c r="D206" s="132"/>
      <c r="E206" s="132"/>
      <c r="F206" s="132"/>
      <c r="G206" s="132"/>
      <c r="H206" s="132"/>
      <c r="I206" s="171">
        <f>I203+I180+I170</f>
        <v>5295.5037251480626</v>
      </c>
      <c r="J206" s="171">
        <f>J203+J180+J170</f>
        <v>6814.9021349839495</v>
      </c>
      <c r="K206" s="127"/>
      <c r="L206" s="128"/>
      <c r="M206" s="129" t="s">
        <v>298</v>
      </c>
      <c r="N206" s="126" t="s">
        <v>299</v>
      </c>
      <c r="O206" s="128"/>
      <c r="P206" s="128"/>
      <c r="Q206" s="128"/>
      <c r="R206" s="128"/>
      <c r="S206" s="128"/>
      <c r="T206" s="128"/>
      <c r="U206" s="128"/>
      <c r="V206" s="128"/>
      <c r="W206" s="128"/>
    </row>
    <row r="207" spans="1:23" x14ac:dyDescent="0.35">
      <c r="A207" s="46"/>
      <c r="B207" s="46"/>
      <c r="C207" s="46"/>
      <c r="D207" s="46"/>
      <c r="E207" s="46"/>
      <c r="F207" s="46"/>
      <c r="G207" s="46"/>
      <c r="H207" s="46"/>
      <c r="I207" s="46"/>
      <c r="J207" s="46"/>
      <c r="K207" s="46"/>
      <c r="L207" s="46"/>
      <c r="M207" s="46"/>
      <c r="N207" s="46"/>
      <c r="O207" s="46"/>
      <c r="P207" s="46"/>
      <c r="Q207" s="46"/>
      <c r="R207" s="46"/>
      <c r="S207" s="46"/>
      <c r="T207" s="46"/>
      <c r="U207" s="46"/>
      <c r="V207" s="46"/>
      <c r="W207" s="46"/>
    </row>
    <row r="208" spans="1:23" ht="23.5" x14ac:dyDescent="0.55000000000000004">
      <c r="A208" s="288" t="s">
        <v>491</v>
      </c>
      <c r="B208" s="288"/>
      <c r="C208" s="288"/>
      <c r="D208" s="288"/>
      <c r="E208" s="288"/>
      <c r="F208" s="288"/>
      <c r="G208" s="288"/>
      <c r="H208" s="288"/>
      <c r="I208" s="288"/>
      <c r="J208" s="288"/>
      <c r="K208" s="288"/>
      <c r="L208" s="46"/>
      <c r="M208" s="46"/>
      <c r="N208" s="46"/>
      <c r="O208" s="46"/>
      <c r="P208" s="46"/>
      <c r="Q208" s="46"/>
      <c r="R208" s="46"/>
      <c r="S208" s="46"/>
      <c r="T208" s="46"/>
      <c r="U208" s="46"/>
      <c r="V208" s="46"/>
      <c r="W208" s="46"/>
    </row>
    <row r="209" spans="1:23" x14ac:dyDescent="0.35">
      <c r="A209" s="46" t="s">
        <v>492</v>
      </c>
      <c r="B209" s="46"/>
      <c r="C209" s="46"/>
      <c r="D209" s="46"/>
      <c r="E209" s="46"/>
      <c r="F209" s="46"/>
      <c r="G209" s="46"/>
      <c r="H209" s="46"/>
      <c r="I209" s="46"/>
      <c r="J209" s="46"/>
      <c r="K209" s="46"/>
      <c r="L209" s="46"/>
      <c r="M209" s="46"/>
      <c r="N209" s="46"/>
      <c r="O209" s="46"/>
      <c r="P209" s="46"/>
      <c r="Q209" s="46"/>
      <c r="R209" s="46"/>
      <c r="S209" s="46"/>
      <c r="T209" s="46"/>
      <c r="U209" s="46"/>
      <c r="V209" s="46"/>
      <c r="W209" s="46"/>
    </row>
    <row r="210" spans="1:23" ht="43.5" x14ac:dyDescent="0.35">
      <c r="A210" s="46" t="s">
        <v>493</v>
      </c>
      <c r="B210" s="282" t="s">
        <v>494</v>
      </c>
      <c r="C210" s="287"/>
      <c r="D210" s="287"/>
      <c r="E210" s="287"/>
      <c r="F210" s="287"/>
      <c r="G210" s="287"/>
      <c r="H210" s="283"/>
      <c r="I210" s="46"/>
      <c r="J210" s="46"/>
      <c r="K210" s="46"/>
      <c r="L210" s="46"/>
      <c r="M210" s="46"/>
      <c r="N210" s="46"/>
      <c r="O210" s="46"/>
      <c r="P210" s="46"/>
      <c r="Q210" s="46"/>
      <c r="R210" s="46"/>
      <c r="S210" s="46"/>
      <c r="T210" s="46"/>
      <c r="U210" s="46"/>
      <c r="V210" s="46"/>
      <c r="W210" s="46"/>
    </row>
    <row r="211" spans="1:23" ht="29" x14ac:dyDescent="0.35">
      <c r="A211" s="65" t="s">
        <v>495</v>
      </c>
      <c r="B211" s="47" t="s">
        <v>496</v>
      </c>
      <c r="C211" s="47" t="s">
        <v>103</v>
      </c>
      <c r="D211" s="47">
        <v>2014</v>
      </c>
      <c r="E211" s="47">
        <v>2015</v>
      </c>
      <c r="F211" s="47">
        <v>2016</v>
      </c>
      <c r="G211" s="47">
        <v>2017</v>
      </c>
      <c r="H211" s="47">
        <v>2018</v>
      </c>
      <c r="I211" s="47">
        <v>2019</v>
      </c>
      <c r="J211" s="47">
        <v>2020</v>
      </c>
      <c r="K211" s="46"/>
      <c r="L211" s="46"/>
      <c r="M211" s="46"/>
      <c r="N211" s="46"/>
      <c r="O211" s="46"/>
      <c r="P211" s="46"/>
      <c r="Q211" s="46"/>
      <c r="R211" s="46"/>
      <c r="S211" s="46"/>
      <c r="T211" s="46"/>
      <c r="U211" s="46"/>
      <c r="V211" s="46"/>
      <c r="W211" s="46"/>
    </row>
    <row r="212" spans="1:23" x14ac:dyDescent="0.35">
      <c r="A212" s="49" t="s">
        <v>109</v>
      </c>
      <c r="B212" s="50" t="s">
        <v>497</v>
      </c>
      <c r="C212" s="54" t="s">
        <v>109</v>
      </c>
      <c r="D212" s="53" t="s">
        <v>109</v>
      </c>
      <c r="E212" s="53" t="s">
        <v>109</v>
      </c>
      <c r="F212" s="53" t="s">
        <v>109</v>
      </c>
      <c r="G212" s="53" t="s">
        <v>109</v>
      </c>
      <c r="H212" s="53" t="s">
        <v>109</v>
      </c>
      <c r="I212" s="54" t="s">
        <v>109</v>
      </c>
      <c r="J212" s="54" t="s">
        <v>109</v>
      </c>
      <c r="K212" s="46"/>
      <c r="L212" s="46"/>
      <c r="M212" s="46"/>
      <c r="N212" s="46"/>
      <c r="O212" s="46"/>
      <c r="P212" s="46"/>
      <c r="Q212" s="46"/>
      <c r="R212" s="46"/>
      <c r="S212" s="46"/>
      <c r="T212" s="46"/>
      <c r="U212" s="46"/>
      <c r="V212"/>
      <c r="W212"/>
    </row>
    <row r="213" spans="1:23" x14ac:dyDescent="0.35">
      <c r="A213" s="49" t="s">
        <v>109</v>
      </c>
      <c r="B213" s="50" t="s">
        <v>498</v>
      </c>
      <c r="C213" s="54" t="s">
        <v>109</v>
      </c>
      <c r="D213" s="53" t="s">
        <v>109</v>
      </c>
      <c r="E213" s="53" t="s">
        <v>109</v>
      </c>
      <c r="F213" s="53" t="s">
        <v>109</v>
      </c>
      <c r="G213" s="53" t="s">
        <v>109</v>
      </c>
      <c r="H213" s="53" t="s">
        <v>109</v>
      </c>
      <c r="I213" s="54" t="s">
        <v>109</v>
      </c>
      <c r="J213" s="54" t="s">
        <v>109</v>
      </c>
      <c r="K213" s="46"/>
      <c r="L213" s="46"/>
      <c r="M213" s="46"/>
      <c r="N213" s="46"/>
      <c r="O213" s="46"/>
      <c r="P213" s="46"/>
      <c r="Q213" s="46"/>
      <c r="R213" s="46"/>
      <c r="S213" s="46"/>
      <c r="T213" s="46"/>
      <c r="U213" s="46"/>
      <c r="V213" s="46"/>
      <c r="W213" s="46"/>
    </row>
    <row r="214" spans="1:23" ht="15" thickBot="1" x14ac:dyDescent="0.4">
      <c r="A214" s="49" t="s">
        <v>109</v>
      </c>
      <c r="B214" s="66" t="s">
        <v>499</v>
      </c>
      <c r="C214" s="60" t="s">
        <v>109</v>
      </c>
      <c r="D214" s="61" t="s">
        <v>109</v>
      </c>
      <c r="E214" s="61" t="s">
        <v>109</v>
      </c>
      <c r="F214" s="61" t="s">
        <v>109</v>
      </c>
      <c r="G214" s="61" t="s">
        <v>109</v>
      </c>
      <c r="H214" s="61" t="s">
        <v>109</v>
      </c>
      <c r="I214" s="60" t="s">
        <v>109</v>
      </c>
      <c r="J214" s="60" t="s">
        <v>109</v>
      </c>
      <c r="K214" s="46"/>
      <c r="L214" s="46"/>
      <c r="M214" s="46"/>
      <c r="N214" s="46"/>
      <c r="O214" s="46"/>
      <c r="P214" s="46"/>
      <c r="Q214" s="46"/>
      <c r="R214" s="46"/>
      <c r="S214" s="46"/>
      <c r="T214" s="46"/>
      <c r="U214" s="46"/>
      <c r="V214" s="46"/>
      <c r="W214" s="46"/>
    </row>
    <row r="215" spans="1:23" ht="15" thickTop="1" x14ac:dyDescent="0.35">
      <c r="A215" s="49" t="s">
        <v>109</v>
      </c>
      <c r="B215" s="50" t="s">
        <v>500</v>
      </c>
      <c r="C215" s="54" t="s">
        <v>109</v>
      </c>
      <c r="D215" s="53" t="s">
        <v>109</v>
      </c>
      <c r="E215" s="53" t="s">
        <v>109</v>
      </c>
      <c r="F215" s="53" t="s">
        <v>109</v>
      </c>
      <c r="G215" s="63" t="s">
        <v>109</v>
      </c>
      <c r="H215" s="64" t="s">
        <v>109</v>
      </c>
      <c r="I215" s="56" t="s">
        <v>109</v>
      </c>
      <c r="J215" s="56" t="s">
        <v>109</v>
      </c>
      <c r="K215" s="46"/>
      <c r="L215" s="46"/>
      <c r="M215" s="46"/>
      <c r="N215" s="46"/>
      <c r="O215" s="46"/>
      <c r="P215" s="46"/>
      <c r="Q215" s="46"/>
      <c r="R215" s="46"/>
      <c r="S215" s="46"/>
      <c r="T215" s="46"/>
      <c r="U215" s="46"/>
      <c r="V215" s="46"/>
      <c r="W215" s="46"/>
    </row>
    <row r="216" spans="1:23" x14ac:dyDescent="0.35">
      <c r="A216" s="46"/>
      <c r="B216" s="46"/>
      <c r="C216" s="46"/>
      <c r="D216" s="46"/>
      <c r="E216" s="46"/>
      <c r="F216" s="46"/>
      <c r="G216" s="46"/>
      <c r="H216" s="46"/>
      <c r="I216" s="46"/>
      <c r="J216" s="46"/>
      <c r="K216" s="46"/>
      <c r="L216" s="46"/>
      <c r="M216" s="46"/>
      <c r="N216" s="46"/>
      <c r="O216" s="46"/>
      <c r="P216" s="46"/>
      <c r="Q216" s="46"/>
      <c r="R216" s="46"/>
      <c r="S216" s="46"/>
      <c r="T216" s="46"/>
      <c r="U216" s="46"/>
      <c r="V216" s="46"/>
      <c r="W216" s="46"/>
    </row>
    <row r="217" spans="1:23" ht="29" x14ac:dyDescent="0.35">
      <c r="A217" s="46" t="s">
        <v>501</v>
      </c>
      <c r="B217" s="282" t="s">
        <v>502</v>
      </c>
      <c r="C217" s="287"/>
      <c r="D217" s="287"/>
      <c r="E217" s="287"/>
      <c r="F217" s="287"/>
      <c r="G217" s="287"/>
      <c r="H217" s="283"/>
      <c r="I217" s="46"/>
      <c r="J217" s="46"/>
      <c r="K217" s="46"/>
      <c r="L217" s="46"/>
      <c r="M217" s="46"/>
      <c r="N217" s="46"/>
      <c r="O217" s="46"/>
      <c r="P217" s="46"/>
      <c r="Q217" s="46"/>
      <c r="R217" s="46"/>
      <c r="S217" s="46"/>
      <c r="T217" s="46"/>
      <c r="U217" s="46"/>
      <c r="V217" s="46"/>
      <c r="W217" s="46"/>
    </row>
    <row r="218" spans="1:23" ht="102.65" customHeight="1" x14ac:dyDescent="0.35">
      <c r="A218" s="273" t="s">
        <v>503</v>
      </c>
      <c r="B218" s="65" t="s">
        <v>496</v>
      </c>
      <c r="C218" s="47" t="s">
        <v>103</v>
      </c>
      <c r="D218" s="47">
        <v>2014</v>
      </c>
      <c r="E218" s="47">
        <v>2015</v>
      </c>
      <c r="F218" s="47">
        <v>2016</v>
      </c>
      <c r="G218" s="47">
        <v>2017</v>
      </c>
      <c r="H218" s="47">
        <v>2018</v>
      </c>
      <c r="I218" s="47">
        <v>2019</v>
      </c>
      <c r="J218" s="47">
        <v>2020</v>
      </c>
      <c r="K218" s="46" t="s">
        <v>504</v>
      </c>
      <c r="L218" s="46"/>
      <c r="M218" s="46"/>
      <c r="N218" s="46"/>
      <c r="O218" s="46"/>
      <c r="P218" s="46"/>
      <c r="Q218" s="46"/>
      <c r="R218" s="46"/>
      <c r="S218" s="46"/>
      <c r="T218" s="46"/>
      <c r="U218" s="46"/>
      <c r="V218" s="46"/>
      <c r="W218" s="46"/>
    </row>
    <row r="219" spans="1:23" ht="73.400000000000006" customHeight="1" x14ac:dyDescent="0.35">
      <c r="A219" s="274"/>
      <c r="B219" s="49" t="s">
        <v>497</v>
      </c>
      <c r="C219" s="54" t="s">
        <v>505</v>
      </c>
      <c r="D219" s="53" t="s">
        <v>109</v>
      </c>
      <c r="E219" s="53" t="s">
        <v>109</v>
      </c>
      <c r="F219" s="53" t="s">
        <v>109</v>
      </c>
      <c r="G219" s="53" t="s">
        <v>109</v>
      </c>
      <c r="H219" s="53" t="s">
        <v>109</v>
      </c>
      <c r="I219" s="54">
        <v>20.63</v>
      </c>
      <c r="J219" s="54">
        <v>20.63</v>
      </c>
      <c r="K219" s="46">
        <v>144.41999999999999</v>
      </c>
      <c r="L219" s="46"/>
      <c r="M219" s="46"/>
      <c r="N219" s="46"/>
      <c r="O219" s="46"/>
      <c r="P219" s="46"/>
      <c r="Q219" s="46"/>
      <c r="R219" s="46"/>
      <c r="S219" s="46"/>
      <c r="T219" s="46"/>
      <c r="U219" s="46"/>
      <c r="V219"/>
      <c r="W219"/>
    </row>
    <row r="220" spans="1:23" ht="41.15" customHeight="1" x14ac:dyDescent="0.35">
      <c r="A220" s="274"/>
      <c r="B220" s="49" t="s">
        <v>498</v>
      </c>
      <c r="C220" s="54" t="s">
        <v>506</v>
      </c>
      <c r="D220" s="53" t="s">
        <v>109</v>
      </c>
      <c r="E220" s="53" t="s">
        <v>109</v>
      </c>
      <c r="F220" s="53" t="s">
        <v>109</v>
      </c>
      <c r="G220" s="53" t="s">
        <v>109</v>
      </c>
      <c r="H220" s="53" t="s">
        <v>109</v>
      </c>
      <c r="I220" s="54">
        <v>0.35</v>
      </c>
      <c r="J220" s="54">
        <v>0.35</v>
      </c>
      <c r="K220" s="46">
        <v>2.46</v>
      </c>
      <c r="L220" s="46"/>
      <c r="M220" s="46"/>
      <c r="N220" s="46"/>
      <c r="O220" s="46"/>
      <c r="P220" s="46"/>
      <c r="Q220" s="46"/>
      <c r="R220" s="46"/>
      <c r="S220" s="46"/>
      <c r="T220" s="46"/>
      <c r="U220" s="46"/>
      <c r="V220" s="46"/>
      <c r="W220" s="46"/>
    </row>
    <row r="221" spans="1:23" ht="29" x14ac:dyDescent="0.35">
      <c r="A221" s="275"/>
      <c r="B221" s="50" t="s">
        <v>507</v>
      </c>
      <c r="C221" s="54" t="s">
        <v>109</v>
      </c>
      <c r="D221" s="53" t="s">
        <v>109</v>
      </c>
      <c r="E221" s="53" t="s">
        <v>109</v>
      </c>
      <c r="F221" s="53" t="s">
        <v>109</v>
      </c>
      <c r="G221" s="63" t="s">
        <v>109</v>
      </c>
      <c r="H221" s="64" t="s">
        <v>109</v>
      </c>
      <c r="I221" s="56">
        <f>SUM(I219:I220)</f>
        <v>20.98</v>
      </c>
      <c r="J221" s="56">
        <f>SUM(J219:J220)</f>
        <v>20.98</v>
      </c>
      <c r="K221" s="46"/>
      <c r="L221" s="46"/>
      <c r="M221" s="46"/>
      <c r="N221" s="46"/>
      <c r="O221" s="46"/>
      <c r="P221" s="46"/>
      <c r="Q221" s="46"/>
      <c r="R221" s="46"/>
      <c r="S221" s="46"/>
      <c r="T221" s="46"/>
      <c r="U221" s="46"/>
      <c r="V221" s="46"/>
      <c r="W221" s="46"/>
    </row>
    <row r="222" spans="1:23" x14ac:dyDescent="0.35">
      <c r="A222" s="46"/>
      <c r="B222" s="46"/>
      <c r="C222" s="46"/>
      <c r="D222" s="46"/>
      <c r="E222" s="46"/>
      <c r="F222" s="46"/>
      <c r="G222" s="46"/>
      <c r="H222" s="46"/>
      <c r="I222" s="46"/>
      <c r="J222" s="46"/>
      <c r="K222" s="46"/>
      <c r="L222" s="46"/>
      <c r="M222" s="46"/>
      <c r="N222" s="46"/>
      <c r="O222" s="46"/>
      <c r="P222" s="46"/>
      <c r="Q222" s="46"/>
      <c r="R222" s="46"/>
      <c r="S222" s="46"/>
      <c r="T222" s="46"/>
      <c r="U222" s="46"/>
      <c r="V222" s="46"/>
      <c r="W222" s="46"/>
    </row>
    <row r="223" spans="1:23" ht="29" x14ac:dyDescent="0.35">
      <c r="A223" s="273" t="s">
        <v>508</v>
      </c>
      <c r="B223" s="65" t="s">
        <v>496</v>
      </c>
      <c r="C223" s="47" t="s">
        <v>103</v>
      </c>
      <c r="D223" s="47">
        <v>2014</v>
      </c>
      <c r="E223" s="47">
        <v>2015</v>
      </c>
      <c r="F223" s="47">
        <v>2016</v>
      </c>
      <c r="G223" s="47">
        <v>2017</v>
      </c>
      <c r="H223" s="47">
        <v>2018</v>
      </c>
      <c r="I223" s="47">
        <v>2019</v>
      </c>
      <c r="J223" s="47">
        <v>2020</v>
      </c>
      <c r="K223" s="46"/>
      <c r="L223" s="46"/>
      <c r="M223" s="46"/>
      <c r="N223" s="46"/>
      <c r="O223" s="46"/>
      <c r="P223" s="46"/>
      <c r="Q223" s="46"/>
      <c r="R223" s="46"/>
      <c r="S223" s="46"/>
      <c r="T223" s="46"/>
      <c r="U223" s="46"/>
      <c r="V223" s="46"/>
      <c r="W223" s="46"/>
    </row>
    <row r="224" spans="1:23" x14ac:dyDescent="0.35">
      <c r="A224" s="274"/>
      <c r="B224" s="49" t="s">
        <v>497</v>
      </c>
      <c r="C224" s="50" t="s">
        <v>166</v>
      </c>
      <c r="D224" s="182" t="s">
        <v>509</v>
      </c>
      <c r="E224" s="182" t="s">
        <v>509</v>
      </c>
      <c r="F224" s="182" t="s">
        <v>509</v>
      </c>
      <c r="G224" s="182" t="s">
        <v>509</v>
      </c>
      <c r="H224" s="182" t="s">
        <v>509</v>
      </c>
      <c r="I224" s="183" t="s">
        <v>509</v>
      </c>
      <c r="J224" s="183" t="s">
        <v>509</v>
      </c>
      <c r="K224" s="46"/>
      <c r="L224" s="46"/>
      <c r="M224" s="46"/>
      <c r="N224" s="46"/>
      <c r="O224" s="46"/>
      <c r="P224" s="46"/>
      <c r="Q224" s="46"/>
      <c r="R224" s="46"/>
      <c r="S224" s="46"/>
      <c r="T224" s="46"/>
      <c r="U224" s="46"/>
      <c r="V224" s="46"/>
      <c r="W224" s="46"/>
    </row>
    <row r="225" spans="1:23" ht="29" x14ac:dyDescent="0.35">
      <c r="A225" s="274"/>
      <c r="B225" s="49" t="s">
        <v>498</v>
      </c>
      <c r="C225" s="50" t="s">
        <v>188</v>
      </c>
      <c r="D225" s="182" t="s">
        <v>510</v>
      </c>
      <c r="E225" s="182" t="s">
        <v>510</v>
      </c>
      <c r="F225" s="182" t="s">
        <v>510</v>
      </c>
      <c r="G225" s="182" t="s">
        <v>510</v>
      </c>
      <c r="H225" s="182" t="s">
        <v>510</v>
      </c>
      <c r="I225" s="183" t="s">
        <v>510</v>
      </c>
      <c r="J225" s="183" t="s">
        <v>510</v>
      </c>
      <c r="K225" s="46"/>
      <c r="L225" s="46"/>
      <c r="M225" s="46"/>
      <c r="N225" s="46"/>
      <c r="O225" s="46"/>
      <c r="P225" s="46"/>
      <c r="Q225" s="46"/>
      <c r="R225" s="46"/>
      <c r="S225" s="46"/>
      <c r="T225" s="46"/>
      <c r="U225" s="46"/>
      <c r="V225" s="46"/>
      <c r="W225" s="46"/>
    </row>
    <row r="226" spans="1:23" ht="29.5" thickBot="1" x14ac:dyDescent="0.4">
      <c r="A226" s="274"/>
      <c r="B226" s="67" t="s">
        <v>499</v>
      </c>
      <c r="C226" s="49" t="s">
        <v>235</v>
      </c>
      <c r="D226" s="182" t="s">
        <v>511</v>
      </c>
      <c r="E226" s="182" t="s">
        <v>511</v>
      </c>
      <c r="F226" s="182" t="s">
        <v>511</v>
      </c>
      <c r="G226" s="182" t="s">
        <v>511</v>
      </c>
      <c r="H226" s="182" t="s">
        <v>511</v>
      </c>
      <c r="I226" s="183" t="s">
        <v>511</v>
      </c>
      <c r="J226" s="183" t="s">
        <v>511</v>
      </c>
      <c r="K226" s="46"/>
      <c r="L226" s="46"/>
      <c r="M226" s="46"/>
      <c r="N226" s="46"/>
      <c r="O226" s="46"/>
      <c r="P226" s="46"/>
      <c r="Q226" s="46"/>
      <c r="R226" s="46"/>
      <c r="S226" s="46"/>
      <c r="T226" s="46"/>
      <c r="U226" s="46"/>
      <c r="V226" s="46"/>
      <c r="W226" s="46"/>
    </row>
    <row r="227" spans="1:23" ht="29.5" thickTop="1" x14ac:dyDescent="0.35">
      <c r="A227" s="274"/>
      <c r="B227" s="65" t="s">
        <v>512</v>
      </c>
      <c r="C227" s="50" t="s">
        <v>246</v>
      </c>
      <c r="D227" s="182" t="s">
        <v>513</v>
      </c>
      <c r="E227" s="182" t="s">
        <v>513</v>
      </c>
      <c r="F227" s="182" t="s">
        <v>513</v>
      </c>
      <c r="G227" s="182" t="s">
        <v>513</v>
      </c>
      <c r="H227" s="182" t="s">
        <v>513</v>
      </c>
      <c r="I227" s="183" t="s">
        <v>513</v>
      </c>
      <c r="J227" s="183" t="s">
        <v>513</v>
      </c>
      <c r="K227" s="46"/>
      <c r="L227" s="46"/>
      <c r="M227" s="46"/>
      <c r="N227" s="46"/>
      <c r="O227" s="46"/>
      <c r="P227" s="46"/>
      <c r="Q227" s="46"/>
      <c r="R227" s="46"/>
      <c r="S227" s="46"/>
      <c r="T227" s="46"/>
      <c r="U227" s="46"/>
      <c r="V227" s="46"/>
      <c r="W227" s="46"/>
    </row>
    <row r="228" spans="1:23" ht="29" x14ac:dyDescent="0.35">
      <c r="A228" s="274"/>
      <c r="B228" s="49" t="s">
        <v>514</v>
      </c>
      <c r="C228" s="50" t="s">
        <v>248</v>
      </c>
      <c r="D228" s="182" t="s">
        <v>515</v>
      </c>
      <c r="E228" s="182" t="s">
        <v>515</v>
      </c>
      <c r="F228" s="182" t="s">
        <v>515</v>
      </c>
      <c r="G228" s="182" t="s">
        <v>515</v>
      </c>
      <c r="H228" s="182" t="s">
        <v>515</v>
      </c>
      <c r="I228" s="183" t="s">
        <v>515</v>
      </c>
      <c r="J228" s="183" t="s">
        <v>515</v>
      </c>
      <c r="K228" s="46"/>
      <c r="L228" s="46"/>
      <c r="M228" s="46"/>
      <c r="N228" s="46"/>
      <c r="O228" s="46"/>
      <c r="P228" s="46"/>
      <c r="Q228" s="46"/>
      <c r="R228" s="46"/>
      <c r="S228" s="46"/>
      <c r="T228" s="46"/>
      <c r="U228" s="46"/>
      <c r="V228" s="46"/>
      <c r="W228" s="46"/>
    </row>
    <row r="229" spans="1:23" ht="29" x14ac:dyDescent="0.35">
      <c r="A229" s="274"/>
      <c r="B229" s="49" t="s">
        <v>516</v>
      </c>
      <c r="C229" s="50" t="s">
        <v>266</v>
      </c>
      <c r="D229" s="182" t="s">
        <v>517</v>
      </c>
      <c r="E229" s="182" t="s">
        <v>517</v>
      </c>
      <c r="F229" s="182" t="s">
        <v>517</v>
      </c>
      <c r="G229" s="182" t="s">
        <v>517</v>
      </c>
      <c r="H229" s="182" t="s">
        <v>517</v>
      </c>
      <c r="I229" s="183" t="s">
        <v>517</v>
      </c>
      <c r="J229" s="183" t="s">
        <v>517</v>
      </c>
      <c r="K229" s="46"/>
      <c r="L229" s="46"/>
      <c r="M229" s="46"/>
      <c r="N229" s="46"/>
      <c r="O229" s="46"/>
      <c r="P229" s="46"/>
      <c r="Q229" s="46"/>
      <c r="R229" s="46"/>
      <c r="S229" s="46"/>
      <c r="T229" s="46"/>
      <c r="U229" s="46"/>
      <c r="V229" s="46"/>
      <c r="W229" s="46"/>
    </row>
    <row r="230" spans="1:23" ht="29" x14ac:dyDescent="0.35">
      <c r="A230" s="274"/>
      <c r="B230" s="49" t="s">
        <v>518</v>
      </c>
      <c r="C230" s="50" t="s">
        <v>280</v>
      </c>
      <c r="D230" s="182" t="s">
        <v>519</v>
      </c>
      <c r="E230" s="182" t="s">
        <v>519</v>
      </c>
      <c r="F230" s="182" t="s">
        <v>519</v>
      </c>
      <c r="G230" s="182" t="s">
        <v>519</v>
      </c>
      <c r="H230" s="182" t="s">
        <v>519</v>
      </c>
      <c r="I230" s="183" t="s">
        <v>519</v>
      </c>
      <c r="J230" s="183" t="s">
        <v>519</v>
      </c>
      <c r="K230" s="46"/>
      <c r="L230" s="46"/>
      <c r="M230" s="46"/>
      <c r="N230" s="46"/>
      <c r="O230" s="46"/>
      <c r="P230" s="46"/>
      <c r="Q230" s="46"/>
      <c r="R230" s="46"/>
      <c r="S230" s="46"/>
      <c r="T230" s="46"/>
      <c r="U230" s="46"/>
      <c r="V230" s="46"/>
      <c r="W230" s="46"/>
    </row>
    <row r="231" spans="1:23" ht="44" thickBot="1" x14ac:dyDescent="0.4">
      <c r="A231" s="274"/>
      <c r="B231" s="67" t="s">
        <v>520</v>
      </c>
      <c r="C231" s="49" t="s">
        <v>289</v>
      </c>
      <c r="D231" s="182" t="s">
        <v>521</v>
      </c>
      <c r="E231" s="182" t="s">
        <v>521</v>
      </c>
      <c r="F231" s="182" t="s">
        <v>521</v>
      </c>
      <c r="G231" s="182" t="s">
        <v>521</v>
      </c>
      <c r="H231" s="182" t="s">
        <v>521</v>
      </c>
      <c r="I231" s="183" t="s">
        <v>521</v>
      </c>
      <c r="J231" s="183" t="s">
        <v>521</v>
      </c>
      <c r="K231" s="46" t="s">
        <v>522</v>
      </c>
      <c r="L231" s="46"/>
      <c r="M231" s="46" t="s">
        <v>523</v>
      </c>
      <c r="N231" s="46"/>
      <c r="O231" s="46"/>
      <c r="P231" s="46"/>
      <c r="Q231" s="46"/>
      <c r="R231" s="46"/>
      <c r="S231" s="46"/>
      <c r="T231" s="46"/>
      <c r="U231" s="46"/>
      <c r="V231" s="46"/>
      <c r="W231" s="46"/>
    </row>
    <row r="232" spans="1:23" ht="15" thickTop="1" x14ac:dyDescent="0.35">
      <c r="A232" s="275"/>
      <c r="B232" s="50" t="s">
        <v>524</v>
      </c>
      <c r="C232" s="54" t="s">
        <v>109</v>
      </c>
      <c r="D232" s="182" t="s">
        <v>525</v>
      </c>
      <c r="E232" s="182" t="s">
        <v>525</v>
      </c>
      <c r="F232" s="182" t="s">
        <v>525</v>
      </c>
      <c r="G232" s="182" t="s">
        <v>525</v>
      </c>
      <c r="H232" s="182" t="s">
        <v>525</v>
      </c>
      <c r="I232" s="184" t="s">
        <v>525</v>
      </c>
      <c r="J232" s="183" t="s">
        <v>525</v>
      </c>
      <c r="K232" s="46" t="s">
        <v>526</v>
      </c>
      <c r="L232" s="46"/>
      <c r="M232" s="46" t="s">
        <v>527</v>
      </c>
      <c r="N232" s="46"/>
      <c r="O232" s="46"/>
      <c r="P232" s="46"/>
      <c r="Q232" s="46"/>
      <c r="R232" s="46"/>
      <c r="S232" s="46"/>
      <c r="T232" s="46"/>
      <c r="U232" s="46"/>
      <c r="V232" s="46"/>
      <c r="W232" s="46"/>
    </row>
    <row r="233" spans="1:23" x14ac:dyDescent="0.35">
      <c r="A233" s="46"/>
      <c r="B233" s="46"/>
      <c r="C233" s="46"/>
      <c r="D233" s="46"/>
      <c r="E233" s="46"/>
      <c r="F233" s="46"/>
      <c r="G233" s="46"/>
      <c r="H233" s="46"/>
      <c r="I233" s="46"/>
      <c r="J233" s="46"/>
      <c r="K233" s="46"/>
      <c r="L233" s="46"/>
      <c r="M233" s="46"/>
      <c r="N233" s="46"/>
      <c r="O233" s="46"/>
      <c r="P233" s="46"/>
      <c r="Q233" s="46"/>
      <c r="R233" s="46"/>
      <c r="S233" s="46"/>
      <c r="T233" s="46"/>
      <c r="U233" s="46"/>
      <c r="V233" s="46"/>
      <c r="W233" s="46"/>
    </row>
    <row r="234" spans="1:23" x14ac:dyDescent="0.35">
      <c r="A234" s="46"/>
      <c r="B234" s="46"/>
      <c r="C234" s="46"/>
      <c r="D234" s="46"/>
      <c r="E234" s="46"/>
      <c r="F234" s="46"/>
      <c r="G234" s="46"/>
      <c r="H234" s="46"/>
      <c r="I234" s="46"/>
      <c r="J234" s="46"/>
      <c r="K234" s="46"/>
      <c r="L234" s="46"/>
      <c r="M234" s="46"/>
      <c r="N234" s="46"/>
      <c r="O234" s="46"/>
      <c r="P234" s="46"/>
      <c r="Q234" s="46"/>
      <c r="R234" s="46"/>
      <c r="S234" s="46"/>
      <c r="T234" s="46"/>
      <c r="U234" s="46"/>
      <c r="V234" s="46"/>
      <c r="W234" s="46"/>
    </row>
    <row r="235" spans="1:23" ht="15.5" x14ac:dyDescent="0.35">
      <c r="A235" s="349" t="s">
        <v>528</v>
      </c>
      <c r="B235" s="349"/>
      <c r="C235" s="349"/>
      <c r="D235" s="349"/>
      <c r="E235" s="349"/>
      <c r="F235" s="349"/>
      <c r="G235" s="349"/>
      <c r="H235" s="349"/>
      <c r="I235" s="349"/>
      <c r="J235" s="349"/>
      <c r="K235" s="349"/>
      <c r="L235" s="46"/>
      <c r="M235" s="46"/>
      <c r="N235" s="46"/>
      <c r="O235" s="46"/>
      <c r="P235" s="46"/>
      <c r="Q235" s="46"/>
      <c r="R235" s="46"/>
      <c r="S235" s="46"/>
      <c r="T235" s="46"/>
      <c r="U235" s="46"/>
      <c r="V235" s="46"/>
      <c r="W235" s="46"/>
    </row>
    <row r="236" spans="1:23" ht="15.5" x14ac:dyDescent="0.35">
      <c r="A236" s="45"/>
      <c r="B236" s="45"/>
      <c r="C236" s="45"/>
      <c r="D236" s="45"/>
      <c r="E236" s="45"/>
      <c r="F236" s="45"/>
      <c r="G236" s="45"/>
      <c r="H236" s="45"/>
      <c r="I236" s="45"/>
      <c r="J236" s="45"/>
      <c r="K236" s="45"/>
      <c r="L236" s="46"/>
      <c r="M236" s="46"/>
      <c r="N236" s="46"/>
      <c r="O236" s="46"/>
      <c r="P236" s="46"/>
      <c r="Q236" s="46"/>
      <c r="R236" s="46"/>
      <c r="S236" s="46"/>
      <c r="T236" s="46"/>
      <c r="U236" s="46"/>
      <c r="V236" s="46"/>
      <c r="W236" s="46"/>
    </row>
    <row r="237" spans="1:23" x14ac:dyDescent="0.35">
      <c r="A237" s="46"/>
      <c r="B237" s="235" t="s">
        <v>529</v>
      </c>
      <c r="C237" s="31">
        <f>7980*0.086</f>
        <v>686.28</v>
      </c>
      <c r="D237" s="31" t="s">
        <v>530</v>
      </c>
      <c r="E237" s="299" t="s">
        <v>531</v>
      </c>
      <c r="F237" s="299"/>
      <c r="G237" s="299"/>
      <c r="H237" s="299"/>
      <c r="I237" s="299"/>
      <c r="J237" s="299"/>
      <c r="K237" s="46"/>
      <c r="L237" s="46"/>
      <c r="M237" s="46"/>
      <c r="N237" s="46"/>
      <c r="O237" s="46"/>
      <c r="P237" s="46"/>
      <c r="Q237" s="46"/>
      <c r="R237" s="46"/>
      <c r="S237" s="46"/>
      <c r="T237" s="46"/>
      <c r="U237" s="46"/>
      <c r="V237" s="46"/>
      <c r="W237" s="46"/>
    </row>
    <row r="238" spans="1:23" x14ac:dyDescent="0.35">
      <c r="A238" s="46"/>
      <c r="B238" s="46"/>
      <c r="C238" s="46"/>
      <c r="D238" s="46"/>
      <c r="E238" s="46"/>
      <c r="F238" s="46"/>
      <c r="G238" s="46"/>
      <c r="H238" s="46"/>
      <c r="I238" s="46"/>
      <c r="J238" s="46"/>
      <c r="K238" s="46"/>
      <c r="L238" s="46"/>
      <c r="M238" s="46"/>
      <c r="N238" s="46"/>
      <c r="O238" s="46"/>
      <c r="P238" s="46"/>
      <c r="Q238" s="46"/>
      <c r="R238" s="46"/>
      <c r="S238" s="46"/>
      <c r="T238" s="46"/>
      <c r="U238" s="46"/>
      <c r="V238" s="46"/>
      <c r="W238" s="46"/>
    </row>
    <row r="239" spans="1:23" ht="23.5" x14ac:dyDescent="0.55000000000000004">
      <c r="A239" s="288" t="s">
        <v>532</v>
      </c>
      <c r="B239" s="288"/>
      <c r="C239" s="288"/>
      <c r="D239" s="288"/>
      <c r="E239" s="288"/>
      <c r="F239" s="288"/>
      <c r="G239" s="288"/>
      <c r="H239" s="288"/>
      <c r="I239" s="288"/>
      <c r="J239" s="288"/>
      <c r="K239" s="288"/>
      <c r="L239" s="46"/>
      <c r="M239" s="46"/>
      <c r="N239" s="46"/>
      <c r="O239" s="46"/>
      <c r="P239" s="46"/>
      <c r="Q239" s="46"/>
      <c r="R239" s="46"/>
      <c r="S239" s="46"/>
      <c r="T239" s="46"/>
      <c r="U239" s="46"/>
      <c r="V239" s="46"/>
      <c r="W239" s="46"/>
    </row>
    <row r="240" spans="1:23" x14ac:dyDescent="0.35">
      <c r="A240" s="46"/>
      <c r="B240" s="46"/>
      <c r="C240" s="46"/>
      <c r="D240" s="46"/>
      <c r="E240" s="46"/>
      <c r="F240" s="46"/>
      <c r="G240" s="46"/>
      <c r="H240" s="46"/>
      <c r="I240" s="46"/>
      <c r="J240" s="46"/>
      <c r="K240" s="46"/>
      <c r="L240" s="46"/>
      <c r="M240" s="46"/>
      <c r="N240" s="46"/>
      <c r="O240" s="46"/>
      <c r="P240" s="46"/>
      <c r="Q240" s="46"/>
      <c r="R240" s="46"/>
      <c r="S240" s="46"/>
      <c r="T240" s="46"/>
      <c r="U240" s="46"/>
      <c r="V240" s="46"/>
      <c r="W240" s="46"/>
    </row>
    <row r="241" spans="1:23" ht="15.5" x14ac:dyDescent="0.35">
      <c r="A241" s="349" t="s">
        <v>533</v>
      </c>
      <c r="B241" s="349"/>
      <c r="C241" s="349"/>
      <c r="D241" s="349"/>
      <c r="E241" s="349"/>
      <c r="F241" s="349"/>
      <c r="G241" s="349"/>
      <c r="H241" s="349"/>
      <c r="I241" s="349"/>
      <c r="J241" s="349"/>
      <c r="K241" s="349"/>
      <c r="L241" s="46"/>
      <c r="M241" s="46"/>
      <c r="N241" s="46"/>
      <c r="O241" s="46"/>
      <c r="P241" s="46"/>
      <c r="Q241" s="46"/>
      <c r="R241" s="46"/>
      <c r="S241" s="46"/>
      <c r="T241" s="46"/>
      <c r="U241" s="46"/>
      <c r="V241" s="46"/>
      <c r="W241" s="46"/>
    </row>
    <row r="242" spans="1:23" x14ac:dyDescent="0.35">
      <c r="A242" s="46"/>
      <c r="B242" s="46"/>
      <c r="C242" s="46"/>
      <c r="D242" s="46"/>
      <c r="E242" s="46"/>
      <c r="F242" s="46"/>
      <c r="G242" s="46"/>
      <c r="H242" s="46"/>
      <c r="I242" s="46"/>
      <c r="J242" s="46"/>
      <c r="K242" s="46"/>
      <c r="L242" s="46"/>
      <c r="M242" s="46"/>
      <c r="N242" s="46"/>
      <c r="O242" s="46"/>
      <c r="P242" s="46"/>
      <c r="Q242" s="46"/>
      <c r="R242" s="46"/>
      <c r="S242" s="46"/>
      <c r="T242" s="46"/>
      <c r="U242" s="46"/>
      <c r="V242" s="46"/>
      <c r="W242" s="46"/>
    </row>
    <row r="243" spans="1:23" x14ac:dyDescent="0.35">
      <c r="A243" s="46"/>
      <c r="B243" s="46"/>
      <c r="C243" s="68" t="s">
        <v>534</v>
      </c>
      <c r="D243" s="68" t="s">
        <v>535</v>
      </c>
      <c r="E243" s="68" t="s">
        <v>536</v>
      </c>
      <c r="F243" s="361" t="s">
        <v>537</v>
      </c>
      <c r="G243" s="361"/>
      <c r="H243" s="361"/>
      <c r="I243" s="361"/>
      <c r="J243" s="361"/>
      <c r="K243" s="361"/>
      <c r="L243" s="46"/>
      <c r="M243" s="46"/>
      <c r="N243" s="46"/>
      <c r="O243" s="46"/>
      <c r="P243" s="46"/>
      <c r="Q243" s="46"/>
      <c r="R243" s="46"/>
      <c r="S243" s="46"/>
      <c r="T243" s="46"/>
      <c r="U243" s="46"/>
      <c r="V243" s="46"/>
      <c r="W243" s="46"/>
    </row>
    <row r="244" spans="1:23" ht="65.25" customHeight="1" x14ac:dyDescent="0.35">
      <c r="A244" s="282" t="s">
        <v>538</v>
      </c>
      <c r="B244" s="283"/>
      <c r="C244" s="31" t="s">
        <v>539</v>
      </c>
      <c r="D244" s="31" t="s">
        <v>539</v>
      </c>
      <c r="E244" s="31" t="s">
        <v>539</v>
      </c>
      <c r="F244" s="343"/>
      <c r="G244" s="344"/>
      <c r="H244" s="344"/>
      <c r="I244" s="344"/>
      <c r="J244" s="344"/>
      <c r="K244" s="345"/>
      <c r="L244" s="357" t="s">
        <v>540</v>
      </c>
      <c r="M244" s="358"/>
      <c r="N244" s="358"/>
      <c r="O244" s="358"/>
      <c r="P244" s="358"/>
      <c r="Q244" s="358"/>
      <c r="R244" s="46"/>
      <c r="S244" s="46"/>
      <c r="T244" s="46"/>
      <c r="U244" s="46"/>
      <c r="V244" s="46"/>
      <c r="W244" s="46"/>
    </row>
    <row r="245" spans="1:23" ht="32.25" customHeight="1" x14ac:dyDescent="0.35">
      <c r="A245" s="282" t="s">
        <v>541</v>
      </c>
      <c r="B245" s="283"/>
      <c r="C245" s="31" t="s">
        <v>539</v>
      </c>
      <c r="D245" s="31" t="s">
        <v>539</v>
      </c>
      <c r="E245" s="31" t="s">
        <v>539</v>
      </c>
      <c r="F245" s="343"/>
      <c r="G245" s="344"/>
      <c r="H245" s="344"/>
      <c r="I245" s="344"/>
      <c r="J245" s="344"/>
      <c r="K245" s="345"/>
      <c r="L245" s="357" t="s">
        <v>540</v>
      </c>
      <c r="M245" s="358"/>
      <c r="N245" s="358"/>
      <c r="O245" s="358"/>
      <c r="P245" s="358"/>
      <c r="Q245" s="358"/>
      <c r="R245" s="46"/>
      <c r="S245" s="46"/>
      <c r="T245" s="46"/>
      <c r="U245" s="46"/>
      <c r="V245" s="46"/>
      <c r="W245" s="46"/>
    </row>
    <row r="246" spans="1:23" ht="27" customHeight="1" x14ac:dyDescent="0.35">
      <c r="A246" s="282" t="s">
        <v>542</v>
      </c>
      <c r="B246" s="283"/>
      <c r="C246" s="31" t="s">
        <v>539</v>
      </c>
      <c r="D246" s="31" t="s">
        <v>539</v>
      </c>
      <c r="E246" s="31" t="s">
        <v>539</v>
      </c>
      <c r="F246" s="343" t="s">
        <v>543</v>
      </c>
      <c r="G246" s="344"/>
      <c r="H246" s="344"/>
      <c r="I246" s="344"/>
      <c r="J246" s="344"/>
      <c r="K246" s="345"/>
      <c r="L246" s="357" t="s">
        <v>544</v>
      </c>
      <c r="M246" s="358"/>
      <c r="N246" s="358"/>
      <c r="O246" s="358"/>
      <c r="P246" s="358"/>
      <c r="Q246" s="358"/>
      <c r="R246" s="46"/>
      <c r="S246" s="46"/>
      <c r="T246" s="46"/>
      <c r="U246" s="46"/>
      <c r="V246" s="46"/>
      <c r="W246" s="46"/>
    </row>
    <row r="247" spans="1:23" ht="27.75" customHeight="1" x14ac:dyDescent="0.35">
      <c r="A247" s="282" t="s">
        <v>545</v>
      </c>
      <c r="B247" s="283"/>
      <c r="C247" s="31" t="s">
        <v>539</v>
      </c>
      <c r="D247" s="31" t="s">
        <v>539</v>
      </c>
      <c r="E247" s="31" t="s">
        <v>539</v>
      </c>
      <c r="F247" s="343"/>
      <c r="G247" s="344"/>
      <c r="H247" s="344"/>
      <c r="I247" s="344"/>
      <c r="J247" s="344"/>
      <c r="K247" s="345"/>
      <c r="L247" s="357" t="s">
        <v>540</v>
      </c>
      <c r="M247" s="358"/>
      <c r="N247" s="358"/>
      <c r="O247" s="358"/>
      <c r="P247" s="358"/>
      <c r="Q247" s="358"/>
      <c r="R247" s="46"/>
      <c r="S247" s="46"/>
      <c r="T247" s="46"/>
      <c r="U247" s="46"/>
      <c r="V247" s="46"/>
      <c r="W247" s="46"/>
    </row>
    <row r="248" spans="1:23" ht="36" customHeight="1" x14ac:dyDescent="0.35">
      <c r="A248" s="282" t="s">
        <v>546</v>
      </c>
      <c r="B248" s="283"/>
      <c r="C248" s="31" t="s">
        <v>539</v>
      </c>
      <c r="D248" s="31" t="s">
        <v>539</v>
      </c>
      <c r="E248" s="31" t="s">
        <v>539</v>
      </c>
      <c r="F248" s="346"/>
      <c r="G248" s="347"/>
      <c r="H248" s="347"/>
      <c r="I248" s="347"/>
      <c r="J248" s="347"/>
      <c r="K248" s="348"/>
      <c r="L248" s="359" t="s">
        <v>547</v>
      </c>
      <c r="M248" s="360"/>
      <c r="N248" s="360"/>
      <c r="O248" s="360"/>
      <c r="P248" s="360"/>
      <c r="Q248" s="360"/>
      <c r="R248" s="46"/>
      <c r="S248" s="46"/>
      <c r="T248" s="46"/>
      <c r="U248" s="46"/>
      <c r="V248" s="46"/>
      <c r="W248" s="46"/>
    </row>
    <row r="249" spans="1:23" x14ac:dyDescent="0.35">
      <c r="A249" s="46"/>
      <c r="B249" s="46"/>
      <c r="C249" s="46"/>
      <c r="D249" s="46"/>
      <c r="E249" s="46"/>
      <c r="F249" s="46"/>
      <c r="G249" s="46"/>
      <c r="H249" s="46"/>
      <c r="I249" s="46"/>
      <c r="J249" s="46"/>
      <c r="K249" s="46"/>
      <c r="L249" s="46"/>
      <c r="M249" s="46"/>
      <c r="N249" s="46"/>
      <c r="O249" s="46"/>
      <c r="P249" s="46"/>
      <c r="Q249" s="46"/>
      <c r="R249" s="46"/>
      <c r="S249" s="46"/>
      <c r="T249" s="46"/>
      <c r="U249" s="46"/>
      <c r="V249" s="46"/>
      <c r="W249" s="46"/>
    </row>
    <row r="250" spans="1:23" ht="23.5" x14ac:dyDescent="0.55000000000000004">
      <c r="A250" s="288" t="s">
        <v>548</v>
      </c>
      <c r="B250" s="288"/>
      <c r="C250" s="288"/>
      <c r="D250" s="288"/>
      <c r="E250" s="288"/>
      <c r="F250" s="288"/>
      <c r="G250" s="288"/>
      <c r="H250" s="288"/>
      <c r="I250" s="288"/>
      <c r="J250" s="288"/>
      <c r="K250" s="288"/>
      <c r="L250" s="46"/>
      <c r="M250" s="46"/>
      <c r="N250" s="46"/>
      <c r="O250" s="46"/>
      <c r="P250" s="46"/>
      <c r="Q250" s="46"/>
      <c r="R250" s="46"/>
      <c r="S250" s="46"/>
      <c r="T250" s="46"/>
      <c r="U250" s="46"/>
      <c r="V250" s="46"/>
      <c r="W250" s="46"/>
    </row>
    <row r="251" spans="1:23" ht="15.5" x14ac:dyDescent="0.35">
      <c r="A251" s="349" t="s">
        <v>549</v>
      </c>
      <c r="B251" s="349"/>
      <c r="C251" s="349"/>
      <c r="D251" s="349"/>
      <c r="E251" s="349"/>
      <c r="F251" s="349"/>
      <c r="G251" s="349"/>
      <c r="H251" s="349"/>
      <c r="I251" s="349"/>
      <c r="J251" s="349"/>
      <c r="K251" s="349"/>
      <c r="L251" s="46"/>
      <c r="M251" s="46"/>
      <c r="N251" s="46"/>
      <c r="O251" s="46"/>
      <c r="P251" s="46"/>
      <c r="Q251" s="46"/>
      <c r="R251" s="46"/>
      <c r="S251" s="46"/>
      <c r="T251" s="46"/>
      <c r="U251" s="46"/>
      <c r="V251" s="46"/>
      <c r="W251" s="46"/>
    </row>
    <row r="252" spans="1:23" ht="15.5" x14ac:dyDescent="0.35">
      <c r="A252" s="45"/>
      <c r="B252" s="45"/>
      <c r="C252" s="45"/>
      <c r="D252" s="45"/>
      <c r="E252" s="45"/>
      <c r="F252" s="45"/>
      <c r="G252" s="45"/>
      <c r="H252" s="45"/>
      <c r="I252" s="45"/>
      <c r="J252" s="45"/>
      <c r="K252" s="45"/>
      <c r="L252" s="46"/>
      <c r="M252" s="46"/>
      <c r="N252" s="46"/>
      <c r="O252" s="46"/>
      <c r="P252" s="46"/>
      <c r="Q252" s="46"/>
      <c r="R252" s="46"/>
      <c r="S252" s="46"/>
      <c r="T252" s="46"/>
      <c r="U252" s="46"/>
      <c r="V252" s="46"/>
      <c r="W252" s="46"/>
    </row>
    <row r="253" spans="1:23" ht="28.5" x14ac:dyDescent="0.65">
      <c r="A253" s="69"/>
      <c r="B253" s="45"/>
      <c r="C253" s="70" t="s">
        <v>550</v>
      </c>
      <c r="D253" s="71" t="s">
        <v>551</v>
      </c>
      <c r="E253" s="45"/>
      <c r="F253" s="45"/>
      <c r="G253" s="45"/>
      <c r="H253" s="45"/>
      <c r="I253" s="45"/>
      <c r="J253" s="45"/>
      <c r="K253" s="45"/>
      <c r="L253" s="46"/>
      <c r="M253" s="46"/>
      <c r="N253" s="46"/>
      <c r="O253" s="46"/>
      <c r="P253" s="46"/>
      <c r="Q253" s="46"/>
      <c r="R253" s="46"/>
      <c r="S253" s="46"/>
      <c r="T253" s="46"/>
      <c r="U253" s="46"/>
      <c r="V253" s="46"/>
      <c r="W253" s="46"/>
    </row>
    <row r="254" spans="1:23" ht="63.75" customHeight="1" x14ac:dyDescent="0.35">
      <c r="A254" s="276" t="s">
        <v>552</v>
      </c>
      <c r="B254" s="277"/>
      <c r="C254" s="201">
        <v>286377</v>
      </c>
      <c r="D254" s="201">
        <v>286377</v>
      </c>
      <c r="E254" s="46" t="s">
        <v>508</v>
      </c>
      <c r="F254" s="46"/>
      <c r="G254" s="46"/>
      <c r="H254" s="46"/>
      <c r="I254" s="46"/>
      <c r="J254" s="46"/>
      <c r="K254" s="46"/>
      <c r="L254" s="46"/>
      <c r="M254" s="46"/>
      <c r="N254" s="46"/>
      <c r="O254" s="46"/>
      <c r="P254" s="46"/>
      <c r="Q254" s="46"/>
      <c r="R254" s="46"/>
      <c r="S254" s="46"/>
      <c r="T254" s="46"/>
      <c r="U254" s="46"/>
      <c r="V254" s="46"/>
      <c r="W254" s="46"/>
    </row>
    <row r="255" spans="1:23" x14ac:dyDescent="0.35">
      <c r="A255" s="282"/>
      <c r="B255" s="283"/>
      <c r="C255" s="201">
        <v>498858</v>
      </c>
      <c r="D255" s="201">
        <v>498858</v>
      </c>
      <c r="E255" s="46" t="s">
        <v>553</v>
      </c>
      <c r="F255" s="46"/>
      <c r="G255" s="46"/>
      <c r="H255" s="46"/>
      <c r="I255" s="46"/>
      <c r="J255" s="46"/>
      <c r="K255" s="46"/>
      <c r="L255" s="46"/>
      <c r="M255" s="46"/>
      <c r="N255" s="46"/>
      <c r="O255" s="46"/>
      <c r="P255" s="46"/>
      <c r="Q255" s="46"/>
      <c r="R255" s="46"/>
      <c r="S255" s="46"/>
      <c r="T255" s="46"/>
      <c r="U255" s="46"/>
      <c r="V255" s="46"/>
      <c r="W255" s="46"/>
    </row>
    <row r="256" spans="1:23" x14ac:dyDescent="0.35">
      <c r="A256" s="282"/>
      <c r="B256" s="283"/>
      <c r="C256" s="201">
        <v>18784</v>
      </c>
      <c r="D256" s="201">
        <v>18784</v>
      </c>
      <c r="E256" s="46" t="s">
        <v>554</v>
      </c>
      <c r="F256" s="46"/>
      <c r="G256" s="46"/>
      <c r="H256" s="46"/>
      <c r="I256" s="46"/>
      <c r="J256" s="46"/>
      <c r="K256" s="46"/>
      <c r="L256" s="46"/>
      <c r="M256" s="46"/>
      <c r="N256" s="46"/>
      <c r="O256" s="46"/>
      <c r="P256" s="46"/>
      <c r="Q256" s="46"/>
      <c r="R256" s="46"/>
      <c r="S256" s="46"/>
      <c r="T256" s="46"/>
      <c r="U256" s="46"/>
      <c r="V256" s="46"/>
      <c r="W256" s="46"/>
    </row>
    <row r="257" spans="1:23" x14ac:dyDescent="0.35">
      <c r="A257" s="282"/>
      <c r="B257" s="283"/>
      <c r="C257" s="202" t="s">
        <v>555</v>
      </c>
      <c r="D257" s="202" t="s">
        <v>555</v>
      </c>
      <c r="E257" s="46" t="s">
        <v>556</v>
      </c>
      <c r="F257" s="46"/>
      <c r="G257" s="46"/>
      <c r="H257" s="46"/>
      <c r="I257" s="46"/>
      <c r="J257" s="46"/>
      <c r="K257" s="46"/>
      <c r="L257" s="46"/>
      <c r="M257" s="46"/>
      <c r="N257" s="46"/>
      <c r="O257" s="46"/>
      <c r="P257" s="46"/>
      <c r="Q257" s="46"/>
      <c r="R257" s="46"/>
      <c r="S257" s="46"/>
      <c r="T257" s="46"/>
      <c r="U257" s="46"/>
      <c r="V257" s="46"/>
      <c r="W257" s="46"/>
    </row>
    <row r="258" spans="1:23" ht="45" customHeight="1" x14ac:dyDescent="0.35">
      <c r="A258" s="282" t="s">
        <v>557</v>
      </c>
      <c r="B258" s="287"/>
      <c r="C258" s="197">
        <v>4947</v>
      </c>
      <c r="D258" s="198">
        <v>4947</v>
      </c>
      <c r="E258" s="46" t="s">
        <v>558</v>
      </c>
      <c r="F258" s="46"/>
      <c r="G258" s="200"/>
      <c r="H258" s="46"/>
      <c r="I258" s="46"/>
      <c r="J258" s="46"/>
      <c r="K258" s="46"/>
      <c r="L258" s="46"/>
      <c r="M258" s="46"/>
      <c r="N258" s="46"/>
      <c r="O258" s="46"/>
      <c r="P258" s="46"/>
      <c r="Q258" s="46"/>
      <c r="R258" s="46"/>
      <c r="S258" s="46"/>
      <c r="T258" s="46"/>
      <c r="U258" s="46"/>
      <c r="V258" s="46"/>
      <c r="W258" s="46"/>
    </row>
    <row r="259" spans="1:23" ht="29" x14ac:dyDescent="0.35">
      <c r="A259" s="46"/>
      <c r="B259" s="46"/>
      <c r="C259" s="197">
        <v>3146</v>
      </c>
      <c r="D259" s="198">
        <v>3146</v>
      </c>
      <c r="E259" s="46" t="s">
        <v>559</v>
      </c>
      <c r="F259" s="46"/>
      <c r="G259" s="46"/>
      <c r="H259" s="46"/>
      <c r="I259" s="46"/>
      <c r="J259" s="46"/>
      <c r="K259" s="46"/>
      <c r="L259" s="46"/>
      <c r="M259" s="46"/>
      <c r="N259" s="46"/>
      <c r="O259" s="46"/>
      <c r="P259" s="46"/>
      <c r="Q259" s="46"/>
      <c r="R259" s="46"/>
      <c r="S259" s="46"/>
      <c r="T259" s="46"/>
      <c r="U259" s="46"/>
      <c r="V259" s="46"/>
      <c r="W259" s="46"/>
    </row>
    <row r="260" spans="1:23" x14ac:dyDescent="0.35">
      <c r="A260" s="46"/>
      <c r="B260" s="46"/>
      <c r="C260" s="197" t="s">
        <v>560</v>
      </c>
      <c r="D260" s="198" t="s">
        <v>560</v>
      </c>
      <c r="E260" s="46" t="s">
        <v>556</v>
      </c>
      <c r="F260" s="46"/>
      <c r="G260" s="46"/>
      <c r="H260" s="46"/>
      <c r="I260" s="46"/>
      <c r="J260" s="46"/>
      <c r="K260" s="46"/>
      <c r="L260" s="46"/>
      <c r="M260" s="46"/>
      <c r="N260" s="46"/>
      <c r="O260" s="46"/>
      <c r="P260" s="46"/>
      <c r="Q260" s="46"/>
      <c r="R260" s="46"/>
      <c r="S260" s="46"/>
      <c r="T260" s="46"/>
      <c r="U260" s="46"/>
      <c r="V260" s="46"/>
      <c r="W260" s="46"/>
    </row>
    <row r="261" spans="1:23" x14ac:dyDescent="0.35">
      <c r="A261" s="46"/>
      <c r="B261" s="46"/>
      <c r="C261" s="197">
        <v>86370</v>
      </c>
      <c r="D261" s="197">
        <v>86370</v>
      </c>
      <c r="E261" s="46" t="s">
        <v>561</v>
      </c>
      <c r="F261" s="46"/>
      <c r="G261" s="46"/>
      <c r="H261" s="46"/>
      <c r="I261" s="46"/>
      <c r="J261" s="46"/>
      <c r="K261" s="46"/>
      <c r="L261" s="46"/>
      <c r="M261" s="46"/>
      <c r="N261" s="46"/>
      <c r="O261" s="46"/>
      <c r="P261" s="46"/>
      <c r="Q261" s="46"/>
      <c r="R261" s="46"/>
      <c r="S261" s="46"/>
      <c r="T261" s="46"/>
      <c r="U261" s="46"/>
      <c r="V261" s="46"/>
      <c r="W261" s="46"/>
    </row>
    <row r="262" spans="1:23" x14ac:dyDescent="0.35">
      <c r="A262" s="46"/>
      <c r="B262" s="46"/>
      <c r="C262" s="195">
        <v>443827</v>
      </c>
      <c r="D262" s="196">
        <v>443827</v>
      </c>
      <c r="E262" s="46" t="s">
        <v>531</v>
      </c>
      <c r="F262" s="46"/>
      <c r="G262" s="46"/>
      <c r="H262" s="46"/>
      <c r="I262" s="46"/>
      <c r="J262" s="46"/>
      <c r="K262" s="46"/>
      <c r="L262" s="46"/>
      <c r="M262" s="46"/>
      <c r="N262" s="46"/>
      <c r="O262" s="46"/>
      <c r="P262" s="46"/>
      <c r="Q262" s="46"/>
      <c r="R262" s="46"/>
      <c r="S262" s="46"/>
      <c r="T262" s="46"/>
      <c r="U262" s="46"/>
      <c r="V262" s="46"/>
      <c r="W262" s="46"/>
    </row>
    <row r="263" spans="1:23" x14ac:dyDescent="0.35">
      <c r="A263" s="276"/>
      <c r="B263" s="365"/>
      <c r="C263" s="197">
        <v>51814</v>
      </c>
      <c r="D263" s="197">
        <v>51814</v>
      </c>
      <c r="E263" s="46" t="s">
        <v>508</v>
      </c>
      <c r="F263" s="46"/>
      <c r="G263" s="46"/>
      <c r="H263" s="46"/>
      <c r="I263" s="46"/>
      <c r="J263" s="46"/>
      <c r="K263" s="46"/>
      <c r="L263" s="46"/>
      <c r="M263" s="46"/>
      <c r="N263" s="46"/>
      <c r="O263" s="46"/>
      <c r="P263" s="46"/>
      <c r="Q263" s="46"/>
      <c r="R263" s="46"/>
      <c r="S263" s="46"/>
      <c r="T263" s="46"/>
      <c r="U263" s="46"/>
      <c r="V263" s="46"/>
      <c r="W263" s="46"/>
    </row>
    <row r="264" spans="1:23" x14ac:dyDescent="0.35">
      <c r="A264" s="276"/>
      <c r="B264" s="365"/>
      <c r="C264" s="197">
        <v>110979</v>
      </c>
      <c r="D264" s="197">
        <v>110979</v>
      </c>
      <c r="E264" s="46" t="s">
        <v>553</v>
      </c>
      <c r="F264" s="46"/>
      <c r="G264" s="46"/>
      <c r="H264" s="46"/>
      <c r="I264" s="46"/>
      <c r="J264" s="46"/>
      <c r="K264" s="46"/>
      <c r="L264" s="46"/>
      <c r="M264" s="46"/>
      <c r="N264" s="46"/>
      <c r="O264" s="46"/>
      <c r="P264" s="46"/>
      <c r="Q264" s="46"/>
      <c r="R264" s="46"/>
      <c r="S264" s="46"/>
      <c r="T264" s="46"/>
      <c r="U264" s="46"/>
      <c r="V264" s="46"/>
      <c r="W264" s="46"/>
    </row>
    <row r="265" spans="1:23" x14ac:dyDescent="0.35">
      <c r="A265" s="280"/>
      <c r="B265" s="280"/>
      <c r="C265" s="197">
        <v>3486</v>
      </c>
      <c r="D265" s="197">
        <v>3486</v>
      </c>
      <c r="E265" s="46" t="s">
        <v>562</v>
      </c>
      <c r="F265" s="46"/>
      <c r="G265" s="46"/>
      <c r="H265" s="46"/>
      <c r="I265" s="46"/>
      <c r="J265" s="46"/>
      <c r="K265" s="46"/>
      <c r="L265" s="46"/>
      <c r="M265" s="46"/>
      <c r="N265" s="46"/>
      <c r="O265" s="46"/>
      <c r="P265" s="46"/>
      <c r="Q265" s="46"/>
      <c r="R265" s="46"/>
      <c r="S265" s="46"/>
      <c r="T265" s="46"/>
      <c r="U265" s="46"/>
      <c r="V265" s="46"/>
      <c r="W265" s="46"/>
    </row>
    <row r="266" spans="1:23" x14ac:dyDescent="0.35">
      <c r="A266" s="280" t="s">
        <v>563</v>
      </c>
      <c r="B266" s="281"/>
      <c r="C266" s="199">
        <f>SUM(C258:C265)</f>
        <v>704569</v>
      </c>
      <c r="D266" s="199">
        <f>SUM(D258:D265)</f>
        <v>704569</v>
      </c>
      <c r="E266" s="128" t="s">
        <v>564</v>
      </c>
      <c r="F266" s="46"/>
      <c r="G266" s="46"/>
      <c r="H266" s="46"/>
      <c r="I266" s="46"/>
      <c r="J266" s="46"/>
      <c r="K266" s="46"/>
      <c r="L266" s="46"/>
      <c r="M266" s="46"/>
      <c r="N266" s="46"/>
      <c r="O266" s="46"/>
      <c r="P266" s="46"/>
      <c r="Q266" s="46"/>
      <c r="R266" s="46"/>
      <c r="S266" s="46"/>
      <c r="T266" s="46"/>
      <c r="U266" s="46"/>
      <c r="V266" s="46"/>
      <c r="W266" s="46"/>
    </row>
    <row r="267" spans="1:23" x14ac:dyDescent="0.35">
      <c r="A267" s="46"/>
      <c r="B267" s="46"/>
      <c r="C267" s="46"/>
      <c r="D267" s="46"/>
      <c r="E267" s="46"/>
      <c r="F267" s="46"/>
      <c r="G267" s="46"/>
      <c r="H267" s="46"/>
      <c r="I267" s="46"/>
      <c r="J267" s="46"/>
      <c r="K267" s="46"/>
      <c r="L267" s="46"/>
      <c r="M267" s="46"/>
      <c r="N267" s="46"/>
      <c r="O267" s="46"/>
      <c r="P267" s="46"/>
      <c r="Q267" s="46"/>
      <c r="R267" s="46"/>
      <c r="S267" s="46"/>
      <c r="T267" s="46"/>
      <c r="U267" s="46"/>
      <c r="V267" s="46"/>
      <c r="W267" s="46"/>
    </row>
    <row r="268" spans="1:23" ht="28.4" customHeight="1" x14ac:dyDescent="0.55000000000000004">
      <c r="A268" s="288" t="s">
        <v>565</v>
      </c>
      <c r="B268" s="288"/>
      <c r="C268" s="288"/>
      <c r="D268" s="288"/>
      <c r="E268" s="288"/>
      <c r="F268" s="288"/>
      <c r="G268" s="288"/>
      <c r="H268" s="288"/>
      <c r="I268" s="288"/>
      <c r="J268" s="288"/>
      <c r="K268" s="288"/>
      <c r="L268" s="46"/>
      <c r="M268" s="46"/>
      <c r="N268" s="46"/>
      <c r="O268" s="46"/>
      <c r="P268" s="46"/>
      <c r="Q268" s="46"/>
      <c r="R268" s="46"/>
      <c r="S268" s="46"/>
      <c r="T268" s="46"/>
      <c r="U268" s="46"/>
      <c r="V268" s="46"/>
      <c r="W268" s="46"/>
    </row>
    <row r="269" spans="1:23" x14ac:dyDescent="0.35">
      <c r="A269" s="46"/>
      <c r="B269" s="46"/>
      <c r="C269" s="46"/>
      <c r="D269" s="46"/>
      <c r="E269" s="46"/>
      <c r="F269" s="46"/>
      <c r="G269" s="46"/>
      <c r="H269" s="46"/>
      <c r="I269" s="46"/>
      <c r="J269" s="46"/>
      <c r="K269" s="46"/>
      <c r="L269" s="46"/>
      <c r="M269" s="46"/>
      <c r="N269" s="46"/>
      <c r="O269" s="46"/>
      <c r="P269" s="46"/>
      <c r="Q269" s="46"/>
      <c r="R269" s="46"/>
      <c r="S269" s="46"/>
      <c r="T269" s="46"/>
      <c r="U269" s="46"/>
      <c r="V269" s="46"/>
      <c r="W269" s="46"/>
    </row>
    <row r="270" spans="1:23" ht="15.5" x14ac:dyDescent="0.35">
      <c r="A270" s="349" t="s">
        <v>566</v>
      </c>
      <c r="B270" s="349"/>
      <c r="C270" s="349"/>
      <c r="D270" s="349"/>
      <c r="E270" s="349"/>
      <c r="F270" s="349"/>
      <c r="G270" s="349"/>
      <c r="H270" s="349"/>
      <c r="I270" s="349"/>
      <c r="J270" s="349"/>
      <c r="K270" s="349"/>
      <c r="L270" s="46"/>
      <c r="M270" s="46"/>
      <c r="N270" s="46"/>
      <c r="O270" s="46"/>
      <c r="P270" s="46"/>
      <c r="Q270" s="46"/>
      <c r="R270" s="46"/>
      <c r="S270" s="46"/>
      <c r="T270" s="46"/>
      <c r="U270" s="46"/>
      <c r="V270" s="46"/>
      <c r="W270" s="46"/>
    </row>
    <row r="271" spans="1:23" x14ac:dyDescent="0.35">
      <c r="A271" s="46"/>
      <c r="B271" s="46"/>
      <c r="C271" s="46"/>
      <c r="D271" s="46"/>
      <c r="E271" s="46"/>
      <c r="F271" s="46"/>
      <c r="G271" s="46"/>
      <c r="H271" s="46"/>
      <c r="I271" s="46"/>
      <c r="J271" s="46"/>
      <c r="K271" s="46"/>
      <c r="L271" s="46"/>
      <c r="M271" s="46"/>
      <c r="N271" s="46"/>
      <c r="O271" s="46"/>
      <c r="P271" s="46"/>
      <c r="Q271" s="46"/>
      <c r="R271" s="46"/>
      <c r="S271" s="46"/>
      <c r="T271" s="46"/>
      <c r="U271" s="46"/>
      <c r="V271" s="46"/>
      <c r="W271" s="46"/>
    </row>
    <row r="272" spans="1:23" ht="14.9" customHeight="1" x14ac:dyDescent="0.65">
      <c r="A272" s="69"/>
      <c r="B272" s="46"/>
      <c r="C272" s="46"/>
      <c r="D272" s="46"/>
      <c r="E272" s="46"/>
      <c r="F272" s="46"/>
      <c r="G272" s="46"/>
      <c r="H272" s="46"/>
      <c r="I272" s="46"/>
      <c r="J272" s="46"/>
      <c r="K272" s="46"/>
      <c r="L272" s="46"/>
      <c r="M272" s="46"/>
      <c r="N272" s="46"/>
      <c r="O272" s="46"/>
      <c r="P272" s="46"/>
      <c r="Q272" s="46"/>
      <c r="R272" s="46"/>
      <c r="S272" s="46"/>
      <c r="T272" s="46"/>
      <c r="U272" s="46"/>
      <c r="V272" s="46"/>
      <c r="W272" s="46"/>
    </row>
    <row r="273" spans="1:23" ht="28.5" x14ac:dyDescent="0.65">
      <c r="A273" s="72" t="s">
        <v>567</v>
      </c>
      <c r="B273" s="46"/>
      <c r="C273" s="46"/>
      <c r="D273" s="46"/>
      <c r="E273" s="46"/>
      <c r="F273" s="46"/>
      <c r="G273" s="46"/>
      <c r="H273" s="46"/>
      <c r="I273" s="46"/>
      <c r="J273" s="46"/>
      <c r="K273" s="46"/>
      <c r="L273" s="46"/>
      <c r="M273" s="46"/>
      <c r="N273" s="46"/>
      <c r="O273" s="46"/>
      <c r="P273" s="46"/>
      <c r="Q273" s="46"/>
      <c r="R273" s="46"/>
      <c r="S273" s="46"/>
      <c r="T273" s="46"/>
      <c r="U273" s="46"/>
      <c r="V273" s="46"/>
      <c r="W273" s="46"/>
    </row>
    <row r="274" spans="1:23" ht="14.9" customHeight="1" x14ac:dyDescent="0.35">
      <c r="A274" s="282" t="s">
        <v>109</v>
      </c>
      <c r="B274" s="283"/>
      <c r="C274" s="73">
        <v>2019</v>
      </c>
      <c r="D274" s="74">
        <v>2020</v>
      </c>
      <c r="E274" s="46"/>
      <c r="F274" s="46"/>
      <c r="G274" s="46"/>
      <c r="H274" s="46"/>
      <c r="I274" s="46"/>
      <c r="J274" s="46"/>
      <c r="K274" s="46"/>
      <c r="L274" s="46"/>
      <c r="M274" s="46"/>
      <c r="N274" s="46"/>
      <c r="O274" s="46"/>
      <c r="P274" s="46"/>
      <c r="Q274" s="46"/>
      <c r="R274" s="46"/>
      <c r="S274" s="46"/>
      <c r="T274" s="46"/>
      <c r="U274" s="46"/>
      <c r="V274" s="46"/>
      <c r="W274" s="46"/>
    </row>
    <row r="275" spans="1:23" x14ac:dyDescent="0.35">
      <c r="A275" s="282" t="s">
        <v>568</v>
      </c>
      <c r="B275" s="283"/>
      <c r="C275" s="57" t="s">
        <v>109</v>
      </c>
      <c r="D275" s="56" t="s">
        <v>109</v>
      </c>
      <c r="E275" s="46"/>
      <c r="F275" s="46"/>
      <c r="G275" s="46"/>
      <c r="H275" s="46"/>
      <c r="I275" s="46"/>
      <c r="J275" s="46"/>
      <c r="K275" s="46"/>
      <c r="L275" s="46"/>
      <c r="M275" s="46"/>
      <c r="N275" s="46"/>
      <c r="O275" s="46"/>
      <c r="P275" s="46"/>
      <c r="Q275" s="46"/>
      <c r="R275" s="46"/>
      <c r="S275" s="46"/>
      <c r="T275" s="46"/>
      <c r="U275" s="46"/>
      <c r="V275" s="46"/>
      <c r="W275" s="46"/>
    </row>
    <row r="276" spans="1:23" ht="14.9" customHeight="1" x14ac:dyDescent="0.35">
      <c r="A276" s="282" t="s">
        <v>569</v>
      </c>
      <c r="B276" s="283"/>
      <c r="C276" s="54" t="s">
        <v>109</v>
      </c>
      <c r="D276" s="54" t="s">
        <v>109</v>
      </c>
      <c r="E276" s="46"/>
      <c r="F276" s="46"/>
      <c r="G276" s="46"/>
      <c r="H276" s="46"/>
      <c r="I276" s="46"/>
      <c r="J276" s="46"/>
      <c r="K276" s="46"/>
      <c r="L276" s="46"/>
      <c r="M276" s="46"/>
      <c r="N276" s="46"/>
      <c r="O276" s="46"/>
      <c r="P276" s="46"/>
      <c r="Q276" s="46"/>
      <c r="R276" s="46"/>
      <c r="S276" s="46"/>
      <c r="T276" s="46"/>
      <c r="U276" s="46"/>
      <c r="V276" s="46"/>
      <c r="W276" s="46"/>
    </row>
    <row r="277" spans="1:23" x14ac:dyDescent="0.35">
      <c r="A277" s="59" t="s">
        <v>109</v>
      </c>
      <c r="B277" s="50" t="s">
        <v>109</v>
      </c>
      <c r="C277" s="75" t="s">
        <v>570</v>
      </c>
      <c r="D277" s="75" t="s">
        <v>571</v>
      </c>
      <c r="E277" s="46"/>
      <c r="F277" s="46"/>
      <c r="G277" s="46"/>
      <c r="H277" s="46"/>
      <c r="I277" s="46"/>
      <c r="J277" s="46"/>
      <c r="K277" s="46"/>
      <c r="L277" s="46"/>
      <c r="M277" s="46"/>
      <c r="N277" s="46"/>
      <c r="O277" s="46"/>
      <c r="P277" s="46"/>
      <c r="Q277" s="46"/>
      <c r="R277" s="46"/>
      <c r="S277" s="46"/>
      <c r="T277" s="46"/>
      <c r="U277" s="46"/>
      <c r="V277" s="46"/>
      <c r="W277" s="46"/>
    </row>
    <row r="278" spans="1:23" x14ac:dyDescent="0.35">
      <c r="A278" s="282" t="s">
        <v>572</v>
      </c>
      <c r="B278" s="283"/>
      <c r="C278" s="63" t="s">
        <v>109</v>
      </c>
      <c r="D278" s="64" t="s">
        <v>109</v>
      </c>
      <c r="E278" s="46"/>
      <c r="F278" s="46"/>
      <c r="G278" s="46"/>
      <c r="H278" s="46"/>
      <c r="I278" s="46"/>
      <c r="J278" s="46"/>
      <c r="K278" s="46"/>
      <c r="L278" s="46"/>
      <c r="M278" s="46"/>
      <c r="N278" s="46"/>
      <c r="O278" s="46"/>
      <c r="P278" s="46"/>
      <c r="Q278" s="46"/>
      <c r="R278" s="46"/>
      <c r="S278" s="46"/>
      <c r="T278" s="46"/>
      <c r="U278" s="46"/>
      <c r="V278" s="46"/>
      <c r="W278" s="46"/>
    </row>
    <row r="279" spans="1:23" ht="72.5" x14ac:dyDescent="0.35">
      <c r="A279" s="46"/>
      <c r="B279" s="46"/>
      <c r="C279" s="46" t="s">
        <v>573</v>
      </c>
      <c r="D279" s="46" t="s">
        <v>574</v>
      </c>
      <c r="E279" s="46"/>
      <c r="F279" s="46"/>
      <c r="G279" s="46"/>
      <c r="H279" s="46"/>
      <c r="I279" s="46"/>
      <c r="J279" s="46"/>
      <c r="K279" s="46"/>
      <c r="L279" s="46"/>
      <c r="M279" s="46"/>
      <c r="N279" s="46"/>
      <c r="O279" s="46"/>
      <c r="P279" s="46"/>
      <c r="Q279" s="46"/>
      <c r="R279" s="46"/>
      <c r="S279" s="46"/>
      <c r="T279" s="46"/>
      <c r="U279" s="46"/>
      <c r="V279" s="46"/>
      <c r="W279" s="46"/>
    </row>
    <row r="280" spans="1:23" ht="17.5" x14ac:dyDescent="0.65">
      <c r="A280" s="338" t="s">
        <v>575</v>
      </c>
      <c r="B280" s="289"/>
      <c r="C280" s="46"/>
      <c r="D280" s="46"/>
      <c r="E280" s="46"/>
      <c r="F280" s="46"/>
      <c r="G280" s="46"/>
      <c r="H280" s="46"/>
      <c r="I280" s="46"/>
      <c r="J280" s="46"/>
      <c r="K280" s="46"/>
      <c r="L280" s="46"/>
      <c r="M280" s="46"/>
      <c r="N280" s="46"/>
      <c r="O280" s="46"/>
      <c r="P280" s="46"/>
      <c r="Q280" s="46"/>
      <c r="R280" s="46"/>
      <c r="S280" s="46"/>
      <c r="T280" s="46"/>
      <c r="U280" s="46"/>
      <c r="V280" s="46"/>
      <c r="W280" s="46"/>
    </row>
    <row r="281" spans="1:23" x14ac:dyDescent="0.35">
      <c r="A281" s="46"/>
      <c r="B281" s="46"/>
      <c r="C281" s="46"/>
      <c r="D281" s="282" t="s">
        <v>576</v>
      </c>
      <c r="E281" s="295"/>
      <c r="F281" s="46"/>
      <c r="G281" s="46"/>
      <c r="H281" s="46"/>
      <c r="I281" s="46"/>
      <c r="J281" s="46"/>
      <c r="K281" s="46"/>
      <c r="L281" s="46"/>
      <c r="M281" s="46"/>
      <c r="N281" s="46"/>
      <c r="O281" s="46"/>
      <c r="P281" s="46"/>
      <c r="Q281" s="46"/>
      <c r="R281" s="46"/>
      <c r="S281" s="46"/>
      <c r="T281" s="46"/>
      <c r="U281" s="46"/>
      <c r="V281" s="46"/>
      <c r="W281" s="46"/>
    </row>
    <row r="282" spans="1:23" ht="29" x14ac:dyDescent="0.35">
      <c r="A282" s="276" t="s">
        <v>503</v>
      </c>
      <c r="B282" s="277"/>
      <c r="C282" s="73" t="s">
        <v>103</v>
      </c>
      <c r="D282" s="76">
        <v>2019</v>
      </c>
      <c r="E282" s="76">
        <v>2020</v>
      </c>
      <c r="F282" s="46"/>
      <c r="G282" s="46"/>
      <c r="H282" s="46"/>
      <c r="I282" s="46"/>
      <c r="J282" s="46"/>
      <c r="K282" s="46"/>
      <c r="L282" s="46"/>
      <c r="M282" s="46"/>
      <c r="N282" s="46"/>
      <c r="O282" s="46"/>
      <c r="P282" s="46"/>
      <c r="Q282" s="46"/>
      <c r="R282" s="46"/>
      <c r="S282" s="46"/>
      <c r="T282" s="46"/>
      <c r="U282" s="46"/>
      <c r="V282" s="46"/>
      <c r="W282" s="46"/>
    </row>
    <row r="283" spans="1:23" ht="14.9" customHeight="1" x14ac:dyDescent="0.35">
      <c r="A283" s="282" t="s">
        <v>157</v>
      </c>
      <c r="B283" s="283"/>
      <c r="C283" s="57" t="s">
        <v>577</v>
      </c>
      <c r="D283" s="233" t="s">
        <v>578</v>
      </c>
      <c r="E283" s="233" t="s">
        <v>578</v>
      </c>
      <c r="F283" s="46"/>
      <c r="G283" s="46"/>
      <c r="H283" s="46"/>
      <c r="I283" s="46"/>
      <c r="J283" s="46"/>
      <c r="K283" s="46"/>
      <c r="L283" s="46"/>
      <c r="M283" s="46"/>
      <c r="N283" s="46"/>
      <c r="O283" s="46"/>
      <c r="P283" s="46"/>
      <c r="Q283" s="46"/>
      <c r="R283" s="46"/>
      <c r="S283" s="46"/>
      <c r="T283" s="46"/>
      <c r="U283" s="46"/>
      <c r="V283" s="46"/>
      <c r="W283" s="46"/>
    </row>
    <row r="284" spans="1:23" ht="15.65" customHeight="1" x14ac:dyDescent="0.35">
      <c r="A284" s="282" t="s">
        <v>165</v>
      </c>
      <c r="B284" s="283"/>
      <c r="C284" s="57" t="s">
        <v>579</v>
      </c>
      <c r="D284" s="54" t="s">
        <v>580</v>
      </c>
      <c r="E284" s="54" t="s">
        <v>580</v>
      </c>
      <c r="F284" s="46"/>
      <c r="G284" s="46"/>
      <c r="H284" s="46"/>
      <c r="I284" s="46"/>
      <c r="J284" s="46"/>
      <c r="K284" s="46"/>
      <c r="L284" s="46"/>
      <c r="M284" s="46"/>
      <c r="N284" s="46"/>
      <c r="O284" s="46"/>
      <c r="P284" s="46"/>
      <c r="Q284" s="46"/>
      <c r="R284" s="46"/>
      <c r="S284" s="46"/>
      <c r="T284" s="46"/>
      <c r="U284" s="46"/>
      <c r="V284" s="46"/>
      <c r="W284" s="46"/>
    </row>
    <row r="285" spans="1:23" ht="34.5" customHeight="1" x14ac:dyDescent="0.35">
      <c r="A285" s="284" t="s">
        <v>581</v>
      </c>
      <c r="B285" s="285"/>
      <c r="C285" s="286"/>
      <c r="D285" s="52">
        <v>0</v>
      </c>
      <c r="E285" s="56">
        <v>0</v>
      </c>
      <c r="F285" s="46" t="s">
        <v>582</v>
      </c>
      <c r="G285" s="46"/>
      <c r="H285" s="46"/>
      <c r="I285" s="46"/>
      <c r="J285" s="46"/>
      <c r="K285" s="46"/>
      <c r="L285" s="46"/>
      <c r="M285" s="46"/>
      <c r="N285" s="46"/>
    </row>
    <row r="286" spans="1:23" x14ac:dyDescent="0.35">
      <c r="A286" s="59" t="s">
        <v>109</v>
      </c>
      <c r="B286" s="68" t="s">
        <v>109</v>
      </c>
      <c r="C286" s="50" t="s">
        <v>109</v>
      </c>
      <c r="D286" s="77" t="s">
        <v>583</v>
      </c>
      <c r="E286" s="77" t="s">
        <v>584</v>
      </c>
      <c r="F286" s="46"/>
      <c r="G286" s="46"/>
      <c r="H286" s="46"/>
      <c r="I286" s="46"/>
      <c r="J286" s="46"/>
      <c r="K286" s="46"/>
      <c r="L286" s="46"/>
      <c r="M286" s="46"/>
      <c r="N286" s="46"/>
    </row>
    <row r="287" spans="1:23" ht="101.5" x14ac:dyDescent="0.35">
      <c r="A287" s="282" t="s">
        <v>585</v>
      </c>
      <c r="B287" s="287"/>
      <c r="C287" s="283"/>
      <c r="D287" s="54" t="s">
        <v>109</v>
      </c>
      <c r="E287" s="54" t="s">
        <v>109</v>
      </c>
      <c r="F287" s="46" t="s">
        <v>573</v>
      </c>
      <c r="G287" s="46"/>
      <c r="H287" s="46"/>
      <c r="I287" s="46"/>
      <c r="J287" s="46"/>
      <c r="K287" s="46"/>
      <c r="L287" s="46"/>
      <c r="M287" s="46"/>
      <c r="N287" s="46"/>
    </row>
    <row r="288" spans="1:23" x14ac:dyDescent="0.35">
      <c r="D288" s="290" t="s">
        <v>576</v>
      </c>
      <c r="E288" s="290"/>
      <c r="F288" s="46"/>
      <c r="G288" s="46"/>
      <c r="H288" s="46"/>
      <c r="I288" s="46"/>
      <c r="J288" s="46"/>
      <c r="K288" s="46"/>
      <c r="L288" s="46"/>
      <c r="M288" s="46"/>
      <c r="N288" s="46"/>
    </row>
    <row r="289" spans="1:14" ht="29.15" customHeight="1" x14ac:dyDescent="0.35">
      <c r="A289" s="291" t="s">
        <v>531</v>
      </c>
      <c r="B289" s="292"/>
      <c r="C289" s="91" t="s">
        <v>89</v>
      </c>
      <c r="D289" s="91">
        <v>2019</v>
      </c>
      <c r="E289" s="91">
        <v>2020</v>
      </c>
      <c r="F289" s="46"/>
      <c r="G289" s="46"/>
      <c r="H289" s="46"/>
      <c r="I289" s="46"/>
      <c r="J289" s="46"/>
      <c r="K289" s="46"/>
      <c r="L289" s="46"/>
      <c r="M289" s="46"/>
      <c r="N289" s="46"/>
    </row>
    <row r="290" spans="1:14" ht="23.5" x14ac:dyDescent="0.55000000000000004">
      <c r="A290" s="293" t="s">
        <v>157</v>
      </c>
      <c r="B290" s="294"/>
      <c r="C290" s="31" t="s">
        <v>586</v>
      </c>
      <c r="D290" s="219">
        <v>5.6763912999999999E-3</v>
      </c>
      <c r="E290" s="220">
        <v>1.8192981799999997E-2</v>
      </c>
      <c r="F290" s="81"/>
      <c r="G290" s="81"/>
      <c r="H290" s="81"/>
      <c r="I290" s="81"/>
      <c r="J290" s="81"/>
      <c r="K290" s="81"/>
      <c r="L290" s="46"/>
      <c r="M290" s="46"/>
      <c r="N290" s="46"/>
    </row>
    <row r="291" spans="1:14" x14ac:dyDescent="0.35">
      <c r="A291" s="293" t="s">
        <v>165</v>
      </c>
      <c r="B291" s="294"/>
      <c r="C291" s="31" t="s">
        <v>587</v>
      </c>
      <c r="D291" s="219"/>
      <c r="E291" s="220">
        <v>2.9497999999999998E-3</v>
      </c>
      <c r="F291" s="46"/>
      <c r="G291" s="46"/>
      <c r="H291" s="46"/>
      <c r="I291" s="46"/>
      <c r="J291" s="46"/>
      <c r="K291" s="46"/>
      <c r="L291" s="46"/>
      <c r="M291" s="46"/>
      <c r="N291" s="46"/>
    </row>
    <row r="292" spans="1:14" x14ac:dyDescent="0.35">
      <c r="A292" s="293" t="s">
        <v>148</v>
      </c>
      <c r="B292" s="294"/>
      <c r="C292" s="31" t="s">
        <v>588</v>
      </c>
      <c r="D292" s="219">
        <v>3.1916577999999997E-4</v>
      </c>
      <c r="E292" s="220">
        <v>1.5745361599999997E-2</v>
      </c>
      <c r="F292" s="46"/>
      <c r="G292" s="46"/>
      <c r="H292" s="46"/>
      <c r="I292" s="46"/>
      <c r="J292" s="46"/>
      <c r="K292" s="46"/>
      <c r="L292" s="46"/>
      <c r="M292" s="46"/>
      <c r="N292" s="46"/>
    </row>
    <row r="293" spans="1:14" ht="29" x14ac:dyDescent="0.35">
      <c r="A293" s="293" t="s">
        <v>150</v>
      </c>
      <c r="B293" s="294"/>
      <c r="C293" s="31" t="s">
        <v>589</v>
      </c>
      <c r="D293" s="219">
        <v>2.2468831279999997E-2</v>
      </c>
      <c r="E293" s="220">
        <v>1.399242962E-2</v>
      </c>
      <c r="F293" s="46"/>
      <c r="G293" s="46"/>
      <c r="H293" s="46"/>
      <c r="I293" s="46"/>
      <c r="J293" s="46"/>
      <c r="K293" s="46"/>
      <c r="L293" s="46"/>
      <c r="M293" s="46"/>
      <c r="N293" s="46"/>
    </row>
    <row r="294" spans="1:14" x14ac:dyDescent="0.35">
      <c r="A294" s="293" t="s">
        <v>152</v>
      </c>
      <c r="B294" s="294"/>
      <c r="C294" s="31" t="s">
        <v>590</v>
      </c>
      <c r="D294" s="219">
        <v>0.10138429747999998</v>
      </c>
      <c r="E294" s="220">
        <v>6.1746568959999998E-2</v>
      </c>
      <c r="F294" s="46"/>
      <c r="G294" s="46"/>
      <c r="H294" s="46"/>
      <c r="I294" s="46"/>
      <c r="J294" s="46"/>
      <c r="K294" s="46"/>
      <c r="L294" s="46"/>
      <c r="M294" s="46"/>
      <c r="N294" s="46"/>
    </row>
    <row r="295" spans="1:14" x14ac:dyDescent="0.35">
      <c r="A295" s="293" t="s">
        <v>198</v>
      </c>
      <c r="B295" s="294"/>
      <c r="C295" s="31" t="s">
        <v>591</v>
      </c>
      <c r="D295" s="219"/>
      <c r="E295" s="220">
        <v>2.5799999999999998E-3</v>
      </c>
      <c r="F295" s="46"/>
      <c r="G295" s="46"/>
      <c r="H295" s="46"/>
      <c r="I295" s="46"/>
      <c r="J295" s="46"/>
      <c r="K295" s="46"/>
      <c r="L295" s="46"/>
      <c r="M295" s="46"/>
      <c r="N295" s="46"/>
    </row>
    <row r="296" spans="1:14" x14ac:dyDescent="0.35">
      <c r="A296" s="293" t="s">
        <v>202</v>
      </c>
      <c r="B296" s="294"/>
      <c r="C296" s="31" t="s">
        <v>592</v>
      </c>
      <c r="D296" s="219">
        <v>2.0345611679999997E-2</v>
      </c>
      <c r="E296" s="220">
        <v>1.7503723619999998E-2</v>
      </c>
      <c r="F296" s="46"/>
      <c r="G296" s="46"/>
      <c r="H296" s="46"/>
      <c r="I296" s="46"/>
      <c r="J296" s="46"/>
      <c r="K296" s="46"/>
    </row>
    <row r="297" spans="1:14" x14ac:dyDescent="0.35">
      <c r="A297" s="293" t="s">
        <v>204</v>
      </c>
      <c r="B297" s="294"/>
      <c r="C297" s="31" t="s">
        <v>593</v>
      </c>
      <c r="D297" s="219"/>
      <c r="E297" s="220">
        <v>2.1902591799999999E-2</v>
      </c>
      <c r="F297" s="46"/>
      <c r="G297" s="46"/>
      <c r="H297" s="46"/>
      <c r="I297" s="46"/>
      <c r="J297" s="46"/>
      <c r="K297" s="46"/>
    </row>
    <row r="298" spans="1:14" x14ac:dyDescent="0.35">
      <c r="A298" s="293" t="s">
        <v>214</v>
      </c>
      <c r="B298" s="294"/>
      <c r="C298" s="31" t="s">
        <v>594</v>
      </c>
      <c r="D298" s="219"/>
      <c r="E298" s="220">
        <v>6.772499999999999E-3</v>
      </c>
      <c r="F298" s="46"/>
      <c r="G298" s="46"/>
      <c r="H298" s="46"/>
      <c r="I298" s="46"/>
      <c r="J298" s="46"/>
      <c r="K298" s="46"/>
    </row>
    <row r="299" spans="1:14" ht="15" thickBot="1" x14ac:dyDescent="0.4">
      <c r="A299" s="366" t="s">
        <v>222</v>
      </c>
      <c r="B299" s="367"/>
      <c r="C299" s="92" t="s">
        <v>595</v>
      </c>
      <c r="D299" s="221">
        <v>8.4924999999999985E-4</v>
      </c>
      <c r="E299" s="222">
        <v>5.121558E-3</v>
      </c>
      <c r="F299" s="46"/>
      <c r="G299" s="46"/>
      <c r="H299" s="46"/>
      <c r="I299" s="46"/>
      <c r="J299" s="46"/>
      <c r="K299" s="46"/>
    </row>
    <row r="300" spans="1:14" ht="31.5" customHeight="1" thickTop="1" x14ac:dyDescent="0.35">
      <c r="A300" s="368" t="s">
        <v>596</v>
      </c>
      <c r="B300" s="369"/>
      <c r="C300" s="370"/>
      <c r="D300" s="219">
        <f>SUM(D290:D299)</f>
        <v>0.15104354751999996</v>
      </c>
      <c r="E300" s="219">
        <f>SUM(E290:E299)</f>
        <v>0.16650751539999997</v>
      </c>
      <c r="F300" s="46" t="s">
        <v>582</v>
      </c>
      <c r="G300" s="46"/>
      <c r="H300" s="46"/>
      <c r="I300" s="46"/>
      <c r="J300" s="46"/>
      <c r="K300" s="46"/>
    </row>
    <row r="301" spans="1:14" x14ac:dyDescent="0.35">
      <c r="A301" s="93"/>
      <c r="B301" s="94"/>
      <c r="C301" s="95"/>
      <c r="D301" s="97" t="s">
        <v>583</v>
      </c>
      <c r="E301" s="97" t="s">
        <v>584</v>
      </c>
      <c r="F301" s="46"/>
      <c r="G301" s="46"/>
      <c r="H301" s="46"/>
      <c r="I301" s="46"/>
      <c r="J301" s="46"/>
      <c r="K301" s="46"/>
    </row>
    <row r="302" spans="1:14" ht="102.65" customHeight="1" x14ac:dyDescent="0.55000000000000004">
      <c r="A302" s="293" t="s">
        <v>597</v>
      </c>
      <c r="B302" s="371"/>
      <c r="C302" s="294"/>
      <c r="D302" s="223">
        <v>0.89875036675999986</v>
      </c>
      <c r="E302" s="224">
        <v>1.06557609076</v>
      </c>
      <c r="F302" s="46" t="s">
        <v>573</v>
      </c>
      <c r="G302" s="81"/>
      <c r="H302" s="81"/>
      <c r="I302" s="81"/>
      <c r="J302" s="81"/>
      <c r="K302" s="81"/>
    </row>
    <row r="303" spans="1:14" ht="37.5" customHeight="1" x14ac:dyDescent="0.55000000000000004">
      <c r="A303" s="209"/>
      <c r="B303" s="209"/>
      <c r="C303" s="209"/>
      <c r="D303" s="210"/>
      <c r="E303" s="211"/>
      <c r="F303" s="46"/>
      <c r="G303" s="81"/>
      <c r="H303" s="81"/>
      <c r="I303" s="81"/>
      <c r="J303" s="81"/>
      <c r="K303" s="81"/>
    </row>
    <row r="304" spans="1:14" ht="40.5" customHeight="1" x14ac:dyDescent="0.35">
      <c r="A304" s="46"/>
      <c r="B304" s="46"/>
      <c r="C304" s="46"/>
      <c r="D304" s="305" t="s">
        <v>576</v>
      </c>
      <c r="E304" s="356"/>
      <c r="F304" s="46"/>
      <c r="G304" s="46"/>
      <c r="H304" s="46"/>
      <c r="I304" s="46"/>
      <c r="J304" s="46"/>
      <c r="K304" s="46"/>
      <c r="L304" s="46"/>
      <c r="M304" s="46"/>
      <c r="N304" s="46"/>
    </row>
    <row r="305" spans="1:23" ht="31.5" customHeight="1" thickBot="1" x14ac:dyDescent="0.4">
      <c r="A305" s="276" t="s">
        <v>598</v>
      </c>
      <c r="B305" s="277"/>
      <c r="C305" s="73" t="s">
        <v>103</v>
      </c>
      <c r="D305" s="76">
        <v>2019</v>
      </c>
      <c r="E305" s="76">
        <v>2020</v>
      </c>
      <c r="F305" s="46"/>
      <c r="G305" s="46"/>
      <c r="H305" s="46"/>
      <c r="I305" s="46"/>
      <c r="J305" s="46"/>
      <c r="K305" s="46"/>
      <c r="L305" s="46"/>
      <c r="M305" s="46"/>
      <c r="N305" s="46"/>
    </row>
    <row r="306" spans="1:23" ht="15" thickTop="1" x14ac:dyDescent="0.35">
      <c r="A306" s="284" t="s">
        <v>581</v>
      </c>
      <c r="B306" s="285"/>
      <c r="C306" s="286"/>
      <c r="D306" s="52">
        <v>0</v>
      </c>
      <c r="E306" s="56">
        <v>0</v>
      </c>
      <c r="F306" s="46" t="s">
        <v>582</v>
      </c>
      <c r="G306" s="234"/>
      <c r="H306" s="46"/>
      <c r="I306" s="46"/>
      <c r="J306" s="46"/>
      <c r="K306" s="46"/>
      <c r="L306" s="46"/>
      <c r="M306" s="46"/>
      <c r="N306" s="46"/>
    </row>
    <row r="307" spans="1:23" x14ac:dyDescent="0.35">
      <c r="A307" s="59" t="s">
        <v>109</v>
      </c>
      <c r="B307" s="68" t="s">
        <v>109</v>
      </c>
      <c r="C307" s="50" t="s">
        <v>109</v>
      </c>
      <c r="D307" s="57">
        <v>0.6</v>
      </c>
      <c r="E307" s="54">
        <v>1.48</v>
      </c>
      <c r="F307" s="123" t="s">
        <v>599</v>
      </c>
      <c r="G307" s="46"/>
      <c r="H307" s="46"/>
      <c r="I307" s="46"/>
      <c r="J307" s="46"/>
      <c r="K307"/>
      <c r="L307"/>
      <c r="M307"/>
      <c r="N307"/>
    </row>
    <row r="308" spans="1:23" x14ac:dyDescent="0.35">
      <c r="A308" s="59" t="s">
        <v>109</v>
      </c>
      <c r="B308" s="68" t="s">
        <v>109</v>
      </c>
      <c r="C308" s="50" t="s">
        <v>109</v>
      </c>
      <c r="D308" s="77" t="s">
        <v>583</v>
      </c>
      <c r="E308" s="77" t="s">
        <v>584</v>
      </c>
      <c r="F308" s="46"/>
      <c r="G308" s="234"/>
      <c r="H308" s="46"/>
      <c r="I308" s="46"/>
      <c r="J308" s="46"/>
      <c r="K308" s="46"/>
      <c r="L308" s="46"/>
      <c r="M308" s="46"/>
      <c r="N308" s="46"/>
    </row>
    <row r="309" spans="1:23" ht="36" customHeight="1" x14ac:dyDescent="0.35">
      <c r="A309" s="282" t="s">
        <v>585</v>
      </c>
      <c r="B309" s="287"/>
      <c r="C309" s="283"/>
      <c r="D309" s="245" t="s">
        <v>109</v>
      </c>
      <c r="E309" s="245" t="s">
        <v>109</v>
      </c>
      <c r="F309" s="234" t="s">
        <v>573</v>
      </c>
      <c r="G309" s="46"/>
      <c r="H309"/>
      <c r="I309"/>
      <c r="J309"/>
      <c r="K309"/>
      <c r="L309"/>
      <c r="M309"/>
      <c r="N309"/>
    </row>
    <row r="310" spans="1:23" x14ac:dyDescent="0.35">
      <c r="A310" s="46"/>
      <c r="B310" s="46"/>
      <c r="C310" s="234"/>
      <c r="D310" s="57">
        <v>3.31</v>
      </c>
      <c r="E310" s="54">
        <v>4.79</v>
      </c>
      <c r="F310" s="123" t="s">
        <v>600</v>
      </c>
      <c r="G310" s="46"/>
      <c r="H310" s="46"/>
      <c r="I310" s="46"/>
      <c r="J310"/>
      <c r="K310"/>
      <c r="L310"/>
      <c r="M310"/>
      <c r="N310"/>
    </row>
    <row r="311" spans="1:23" ht="31.5" customHeight="1" x14ac:dyDescent="0.35">
      <c r="A311" s="46"/>
      <c r="B311" s="46"/>
      <c r="C311" s="234"/>
      <c r="D311" s="46"/>
      <c r="E311" s="46"/>
      <c r="F311" s="123"/>
      <c r="G311" s="46"/>
      <c r="H311" s="46"/>
      <c r="I311" s="46"/>
      <c r="J311"/>
      <c r="K311"/>
      <c r="L311"/>
      <c r="M311"/>
      <c r="N311"/>
    </row>
    <row r="312" spans="1:23" ht="61.5" customHeight="1" x14ac:dyDescent="0.35">
      <c r="A312" s="46"/>
      <c r="B312" s="46"/>
      <c r="C312" s="46"/>
      <c r="D312" s="282" t="s">
        <v>601</v>
      </c>
      <c r="E312" s="295"/>
      <c r="F312" s="46"/>
      <c r="G312" s="46"/>
      <c r="H312" s="46"/>
      <c r="I312" s="46"/>
      <c r="J312" s="46"/>
      <c r="K312" s="46"/>
      <c r="L312" s="46"/>
      <c r="M312" s="46"/>
      <c r="N312" s="46"/>
      <c r="O312" s="46"/>
      <c r="P312" s="46"/>
      <c r="Q312" s="46"/>
      <c r="R312" s="46"/>
      <c r="S312" s="46"/>
      <c r="T312" s="46"/>
      <c r="U312" s="46"/>
      <c r="V312" s="46"/>
      <c r="W312" s="46"/>
    </row>
    <row r="313" spans="1:23" ht="29" x14ac:dyDescent="0.35">
      <c r="A313" s="276" t="s">
        <v>602</v>
      </c>
      <c r="B313" s="277"/>
      <c r="C313" s="73" t="s">
        <v>103</v>
      </c>
      <c r="D313" s="76">
        <v>2019</v>
      </c>
      <c r="E313" s="76">
        <v>2020</v>
      </c>
      <c r="F313" s="46"/>
      <c r="G313" s="46"/>
      <c r="H313" s="46"/>
      <c r="I313" s="46"/>
      <c r="J313" s="46"/>
      <c r="K313" s="46"/>
      <c r="L313" s="46"/>
      <c r="M313" s="46"/>
      <c r="N313" s="46"/>
      <c r="O313" s="46"/>
      <c r="P313" s="46"/>
      <c r="Q313" s="46"/>
      <c r="R313" s="46"/>
      <c r="S313" s="46"/>
      <c r="T313" s="46"/>
      <c r="U313" s="46"/>
      <c r="V313" s="46"/>
      <c r="W313" s="46"/>
    </row>
    <row r="314" spans="1:23" x14ac:dyDescent="0.35">
      <c r="A314" s="282" t="s">
        <v>157</v>
      </c>
      <c r="B314" s="287"/>
      <c r="C314" s="52" t="s">
        <v>603</v>
      </c>
      <c r="D314" s="213">
        <v>0.05</v>
      </c>
      <c r="E314" s="214">
        <v>0.08</v>
      </c>
      <c r="F314" s="46"/>
      <c r="G314" s="46"/>
      <c r="H314" s="46"/>
      <c r="I314" s="46"/>
      <c r="J314" s="46"/>
      <c r="K314" s="46"/>
      <c r="L314" s="46"/>
      <c r="M314" s="46"/>
      <c r="N314" s="46"/>
      <c r="O314" s="46"/>
      <c r="P314" s="46"/>
      <c r="Q314" s="46"/>
      <c r="R314" s="46"/>
      <c r="S314" s="46"/>
      <c r="T314" s="46"/>
      <c r="U314" s="46"/>
      <c r="V314" s="46"/>
      <c r="W314" s="46"/>
    </row>
    <row r="315" spans="1:23" x14ac:dyDescent="0.35">
      <c r="A315" s="282" t="s">
        <v>165</v>
      </c>
      <c r="B315" s="287"/>
      <c r="C315" s="52" t="s">
        <v>604</v>
      </c>
      <c r="D315" s="212" t="s">
        <v>605</v>
      </c>
      <c r="E315" s="214">
        <v>0.72</v>
      </c>
      <c r="F315" s="46"/>
      <c r="G315" s="46"/>
      <c r="H315" s="46"/>
      <c r="I315" s="46"/>
      <c r="J315" s="46"/>
      <c r="K315" s="46"/>
      <c r="L315" s="46"/>
      <c r="M315" s="46"/>
      <c r="N315" s="46"/>
      <c r="O315" s="46"/>
      <c r="P315" s="46"/>
      <c r="Q315" s="46"/>
      <c r="R315" s="46"/>
      <c r="S315" s="46"/>
      <c r="T315" s="46"/>
      <c r="U315" s="46"/>
      <c r="V315" s="46"/>
      <c r="W315" s="46"/>
    </row>
    <row r="316" spans="1:23" ht="19.5" customHeight="1" x14ac:dyDescent="0.35">
      <c r="A316" s="282" t="s">
        <v>148</v>
      </c>
      <c r="B316" s="287"/>
      <c r="C316" s="52" t="s">
        <v>606</v>
      </c>
      <c r="D316" s="56">
        <v>3.8000000000000002E-4</v>
      </c>
      <c r="E316" s="56">
        <v>3.6999999999999999E-4</v>
      </c>
      <c r="F316" s="46"/>
      <c r="G316" s="46"/>
      <c r="H316" s="46"/>
      <c r="I316" s="46"/>
      <c r="J316" s="46"/>
      <c r="K316" s="46"/>
      <c r="L316" s="46"/>
      <c r="M316" s="46"/>
      <c r="N316" s="46"/>
      <c r="O316" s="46"/>
      <c r="P316" s="46"/>
      <c r="Q316" s="46"/>
      <c r="R316" s="46"/>
      <c r="S316" s="46"/>
      <c r="T316" s="46"/>
      <c r="U316" s="46"/>
      <c r="V316" s="46"/>
      <c r="W316" s="46"/>
    </row>
    <row r="317" spans="1:23" ht="15" thickTop="1" x14ac:dyDescent="0.35">
      <c r="A317" s="284" t="s">
        <v>607</v>
      </c>
      <c r="B317" s="285"/>
      <c r="C317" s="306"/>
      <c r="D317" s="212">
        <v>-0.27</v>
      </c>
      <c r="E317" s="213">
        <v>0.8</v>
      </c>
      <c r="F317" s="46" t="s">
        <v>582</v>
      </c>
      <c r="G317" s="46"/>
      <c r="H317" s="46"/>
      <c r="I317" s="46"/>
      <c r="J317" s="46"/>
      <c r="K317" s="46"/>
      <c r="L317" s="46"/>
      <c r="M317" s="46"/>
      <c r="N317" s="46"/>
      <c r="O317" s="46"/>
      <c r="P317" s="46"/>
      <c r="Q317" s="46"/>
      <c r="R317" s="46"/>
      <c r="S317" s="46"/>
      <c r="T317" s="46"/>
      <c r="U317" s="46"/>
      <c r="V317" s="46"/>
      <c r="W317" s="46"/>
    </row>
    <row r="318" spans="1:23" x14ac:dyDescent="0.35">
      <c r="A318" s="59" t="s">
        <v>109</v>
      </c>
      <c r="B318" s="68" t="s">
        <v>109</v>
      </c>
      <c r="C318" s="50" t="s">
        <v>109</v>
      </c>
      <c r="D318" s="137" t="s">
        <v>608</v>
      </c>
      <c r="E318" s="137" t="s">
        <v>609</v>
      </c>
      <c r="F318" s="46"/>
      <c r="G318" s="46"/>
      <c r="H318" s="46"/>
      <c r="I318" s="46"/>
      <c r="J318" s="46"/>
      <c r="K318" s="46"/>
      <c r="L318" s="46"/>
      <c r="M318" s="46"/>
      <c r="N318" s="46"/>
      <c r="O318" s="46"/>
      <c r="P318" s="46"/>
      <c r="Q318" s="46"/>
      <c r="R318" s="46"/>
      <c r="S318" s="46"/>
      <c r="T318" s="46"/>
      <c r="U318" s="46"/>
      <c r="V318" s="46"/>
      <c r="W318" s="46"/>
    </row>
    <row r="319" spans="1:23" ht="46.5" customHeight="1" x14ac:dyDescent="0.35">
      <c r="A319" s="276" t="s">
        <v>610</v>
      </c>
      <c r="B319" s="365"/>
      <c r="C319" s="277"/>
      <c r="D319" s="54">
        <v>0.46</v>
      </c>
      <c r="E319" s="54">
        <v>0.54</v>
      </c>
      <c r="F319" s="46" t="s">
        <v>611</v>
      </c>
      <c r="G319" s="46"/>
      <c r="H319" s="46"/>
      <c r="I319" s="46"/>
      <c r="J319" s="46"/>
      <c r="K319" s="46"/>
      <c r="L319" s="46"/>
      <c r="M319" s="46"/>
      <c r="N319" s="46"/>
      <c r="O319" s="46"/>
      <c r="P319" s="46"/>
      <c r="Q319" s="46"/>
      <c r="R319" s="46"/>
      <c r="S319" s="46"/>
      <c r="T319" s="46"/>
      <c r="U319" s="46"/>
      <c r="V319" s="46"/>
      <c r="W319" s="46"/>
    </row>
    <row r="320" spans="1:23" ht="44.25" customHeight="1" x14ac:dyDescent="0.35">
      <c r="A320" s="276" t="s">
        <v>612</v>
      </c>
      <c r="B320" s="365"/>
      <c r="C320" s="277"/>
      <c r="D320" s="54">
        <v>1.03</v>
      </c>
      <c r="E320" s="54">
        <v>1.75</v>
      </c>
      <c r="F320" s="46" t="s">
        <v>611</v>
      </c>
      <c r="G320" s="46"/>
      <c r="H320" s="46"/>
      <c r="I320" s="46"/>
      <c r="J320" s="46"/>
      <c r="K320" s="46"/>
      <c r="L320" s="46"/>
      <c r="M320" s="46"/>
      <c r="N320" s="46"/>
      <c r="O320" s="46"/>
      <c r="P320" s="46"/>
      <c r="Q320" s="46"/>
      <c r="R320" s="46"/>
      <c r="S320" s="46"/>
      <c r="T320" s="46"/>
      <c r="U320" s="46"/>
      <c r="V320" s="46"/>
      <c r="W320" s="46"/>
    </row>
    <row r="321" spans="1:23" ht="45" customHeight="1" x14ac:dyDescent="0.35">
      <c r="A321" s="276" t="s">
        <v>613</v>
      </c>
      <c r="B321" s="365"/>
      <c r="C321" s="277"/>
      <c r="D321" s="54">
        <v>0.15</v>
      </c>
      <c r="E321" s="54">
        <v>0.27</v>
      </c>
      <c r="F321" s="46" t="s">
        <v>611</v>
      </c>
      <c r="G321" s="46"/>
      <c r="H321" s="46"/>
      <c r="I321" s="46"/>
      <c r="J321" s="46"/>
      <c r="K321" s="46"/>
      <c r="L321" s="46"/>
      <c r="M321" s="46"/>
      <c r="N321" s="46"/>
      <c r="O321" s="46"/>
      <c r="P321" s="46"/>
      <c r="Q321" s="46"/>
      <c r="R321" s="46"/>
      <c r="S321" s="46"/>
      <c r="T321" s="46"/>
      <c r="U321" s="46"/>
      <c r="V321" s="46"/>
      <c r="W321" s="46"/>
    </row>
    <row r="322" spans="1:23" ht="45" customHeight="1" x14ac:dyDescent="0.35">
      <c r="A322" s="293" t="s">
        <v>614</v>
      </c>
      <c r="B322" s="371"/>
      <c r="C322" s="294"/>
      <c r="D322" s="216">
        <f>SUM(D319:D321)</f>
        <v>1.64</v>
      </c>
      <c r="E322" s="216">
        <f>SUM(E319:E321)</f>
        <v>2.56</v>
      </c>
      <c r="F322" s="46"/>
      <c r="G322" s="46"/>
      <c r="H322" s="46"/>
      <c r="I322" s="46"/>
      <c r="J322" s="46"/>
      <c r="K322" s="46"/>
      <c r="L322" s="46"/>
      <c r="M322" s="46"/>
      <c r="N322" s="46"/>
      <c r="O322" s="46"/>
      <c r="P322" s="46"/>
      <c r="Q322" s="46"/>
      <c r="R322" s="46"/>
      <c r="S322" s="46"/>
      <c r="T322" s="46"/>
      <c r="U322" s="46"/>
      <c r="V322" s="46"/>
      <c r="W322" s="46"/>
    </row>
    <row r="323" spans="1:23" ht="45" customHeight="1" x14ac:dyDescent="0.35">
      <c r="A323" s="217"/>
      <c r="B323" s="217"/>
      <c r="C323" s="217"/>
      <c r="D323" s="218"/>
      <c r="E323" s="218"/>
      <c r="F323" s="46"/>
      <c r="G323" s="46"/>
      <c r="H323" s="46"/>
      <c r="I323" s="46"/>
      <c r="J323" s="46"/>
      <c r="K323" s="46"/>
      <c r="L323" s="46"/>
      <c r="M323" s="46"/>
      <c r="N323" s="46"/>
      <c r="O323" s="46"/>
      <c r="P323" s="46"/>
      <c r="Q323" s="46"/>
      <c r="R323" s="46"/>
      <c r="S323" s="46"/>
      <c r="T323" s="46"/>
      <c r="U323" s="46"/>
      <c r="V323" s="46"/>
      <c r="W323" s="46"/>
    </row>
    <row r="324" spans="1:23" ht="58.4" customHeight="1" x14ac:dyDescent="0.35">
      <c r="A324" s="46"/>
      <c r="B324" s="46"/>
      <c r="C324" s="234"/>
      <c r="D324" s="305" t="s">
        <v>576</v>
      </c>
      <c r="E324" s="356"/>
      <c r="F324" s="123"/>
      <c r="G324" s="46"/>
      <c r="H324" s="46"/>
      <c r="I324" s="46"/>
      <c r="J324"/>
      <c r="K324"/>
      <c r="L324"/>
      <c r="M324"/>
      <c r="N324"/>
    </row>
    <row r="325" spans="1:23" ht="47.15" customHeight="1" x14ac:dyDescent="0.35">
      <c r="A325" s="280" t="s">
        <v>615</v>
      </c>
      <c r="B325" s="352"/>
      <c r="C325" s="352"/>
      <c r="D325" s="246">
        <f>D317+D300+D300</f>
        <v>3.2087095039999902E-2</v>
      </c>
      <c r="E325" s="246">
        <f>E317+E300+E300</f>
        <v>1.1330150308</v>
      </c>
      <c r="F325" s="46" t="s">
        <v>582</v>
      </c>
      <c r="G325" s="46"/>
      <c r="H325" s="46"/>
      <c r="I325" s="46"/>
      <c r="J325"/>
      <c r="K325"/>
      <c r="L325"/>
      <c r="M325"/>
      <c r="N325"/>
    </row>
    <row r="326" spans="1:23" x14ac:dyDescent="0.35">
      <c r="A326" s="354" t="s">
        <v>109</v>
      </c>
      <c r="B326" s="351"/>
      <c r="C326" s="355"/>
      <c r="D326" s="208" t="s">
        <v>608</v>
      </c>
      <c r="E326" s="208" t="s">
        <v>609</v>
      </c>
      <c r="F326" s="46"/>
      <c r="G326" s="46"/>
      <c r="H326" s="46"/>
      <c r="I326" s="46"/>
      <c r="J326"/>
      <c r="K326"/>
      <c r="L326"/>
      <c r="M326"/>
      <c r="N326"/>
    </row>
    <row r="327" spans="1:23" ht="62.9" customHeight="1" x14ac:dyDescent="0.35">
      <c r="A327" s="296" t="s">
        <v>616</v>
      </c>
      <c r="B327" s="353"/>
      <c r="C327" s="353"/>
      <c r="D327" s="246">
        <f>D322+D310+D302</f>
        <v>5.84875036676</v>
      </c>
      <c r="E327" s="246">
        <f>E322+E310+E302</f>
        <v>8.4155760907600001</v>
      </c>
      <c r="F327" s="46" t="s">
        <v>573</v>
      </c>
      <c r="G327" s="46"/>
      <c r="H327" s="46"/>
      <c r="I327" s="46"/>
      <c r="J327"/>
      <c r="K327"/>
      <c r="L327"/>
      <c r="M327"/>
      <c r="N327"/>
    </row>
    <row r="328" spans="1:23" x14ac:dyDescent="0.35">
      <c r="A328" s="46"/>
      <c r="B328" s="46"/>
      <c r="C328" s="234"/>
      <c r="D328" s="46"/>
      <c r="E328" s="46"/>
      <c r="F328" s="123"/>
      <c r="G328" s="46"/>
      <c r="H328" s="46"/>
      <c r="I328" s="46"/>
      <c r="J328"/>
      <c r="K328"/>
      <c r="L328"/>
      <c r="M328"/>
      <c r="N328"/>
    </row>
    <row r="329" spans="1:23" x14ac:dyDescent="0.35">
      <c r="A329" s="46"/>
      <c r="B329" s="46"/>
      <c r="C329" s="234"/>
      <c r="D329" s="46"/>
      <c r="E329" s="46"/>
      <c r="F329" s="123"/>
      <c r="G329" s="46"/>
      <c r="H329" s="46"/>
      <c r="I329" s="46"/>
      <c r="J329"/>
      <c r="K329"/>
      <c r="L329"/>
      <c r="M329"/>
      <c r="N329"/>
    </row>
    <row r="330" spans="1:23" x14ac:dyDescent="0.35">
      <c r="A330" s="46"/>
      <c r="B330" s="46"/>
      <c r="C330" s="46"/>
      <c r="D330" s="46"/>
      <c r="E330" s="46"/>
      <c r="F330" s="46"/>
      <c r="G330" s="46"/>
      <c r="H330" s="46"/>
      <c r="I330" s="46"/>
      <c r="J330" s="46"/>
      <c r="K330" s="46"/>
    </row>
    <row r="331" spans="1:23" ht="23.9" customHeight="1" x14ac:dyDescent="0.55000000000000004">
      <c r="A331" s="288" t="s">
        <v>617</v>
      </c>
      <c r="B331" s="289"/>
      <c r="C331" s="289"/>
      <c r="D331" s="289"/>
      <c r="E331" s="81"/>
      <c r="F331" s="46"/>
      <c r="G331" s="46"/>
      <c r="H331" s="46"/>
      <c r="I331" s="46"/>
      <c r="J331" s="46"/>
      <c r="K331" s="46"/>
    </row>
    <row r="332" spans="1:23" ht="23.5" x14ac:dyDescent="0.55000000000000004">
      <c r="A332" s="46"/>
      <c r="B332" s="46"/>
      <c r="C332" s="46"/>
      <c r="D332" s="46"/>
      <c r="E332" s="46"/>
      <c r="F332" s="81"/>
      <c r="G332" s="81"/>
      <c r="H332" s="81"/>
      <c r="I332" s="81"/>
      <c r="J332" s="81"/>
      <c r="K332" s="81"/>
    </row>
    <row r="333" spans="1:23" ht="28.5" x14ac:dyDescent="0.65">
      <c r="A333" s="69"/>
      <c r="B333" s="46"/>
      <c r="C333" s="65">
        <v>2019</v>
      </c>
      <c r="D333" s="47">
        <v>2020</v>
      </c>
      <c r="E333" s="46"/>
      <c r="F333" s="46"/>
      <c r="G333" s="46"/>
      <c r="H333" s="46"/>
      <c r="I333" s="46"/>
      <c r="J333" s="46"/>
      <c r="K333" s="46"/>
    </row>
    <row r="334" spans="1:23" ht="29" x14ac:dyDescent="0.35">
      <c r="A334" s="46"/>
      <c r="B334" s="65" t="s">
        <v>618</v>
      </c>
      <c r="C334" s="54">
        <v>80</v>
      </c>
      <c r="D334" s="54">
        <v>76</v>
      </c>
      <c r="E334" s="46" t="s">
        <v>503</v>
      </c>
      <c r="F334" s="45"/>
      <c r="G334" s="45"/>
      <c r="H334" s="45"/>
      <c r="I334" s="45"/>
      <c r="J334" s="45"/>
      <c r="K334" s="45"/>
    </row>
    <row r="335" spans="1:23" ht="15.5" x14ac:dyDescent="0.35">
      <c r="A335" s="46"/>
      <c r="B335" s="65"/>
      <c r="C335" s="56">
        <v>169</v>
      </c>
      <c r="D335" s="56">
        <v>142</v>
      </c>
      <c r="E335" s="234" t="s">
        <v>619</v>
      </c>
      <c r="F335" s="45"/>
      <c r="G335" s="45"/>
      <c r="H335" s="45"/>
      <c r="I335" s="45"/>
      <c r="J335" s="45"/>
      <c r="K335" s="45"/>
    </row>
    <row r="336" spans="1:23" ht="15.5" x14ac:dyDescent="0.35">
      <c r="A336" s="46"/>
      <c r="B336" s="65"/>
      <c r="C336" s="186" t="s">
        <v>620</v>
      </c>
      <c r="D336" s="185" t="s">
        <v>621</v>
      </c>
      <c r="E336" s="46" t="s">
        <v>531</v>
      </c>
      <c r="F336" s="45"/>
      <c r="G336" s="45"/>
      <c r="H336" s="45"/>
      <c r="I336" s="45"/>
      <c r="J336" s="45"/>
      <c r="K336" s="45"/>
    </row>
    <row r="337" spans="1:11" ht="15.5" x14ac:dyDescent="0.35">
      <c r="A337" s="46"/>
      <c r="B337" s="73" t="s">
        <v>622</v>
      </c>
      <c r="C337" s="187">
        <f>SUM(C334:C336)</f>
        <v>249</v>
      </c>
      <c r="D337" s="188">
        <f>SUM(D334:D336)</f>
        <v>218</v>
      </c>
      <c r="E337" s="46" t="s">
        <v>622</v>
      </c>
      <c r="F337" s="45"/>
      <c r="G337" s="45"/>
      <c r="H337" s="45"/>
      <c r="I337" s="45"/>
      <c r="J337" s="45"/>
      <c r="K337" s="45"/>
    </row>
    <row r="338" spans="1:11" ht="87" x14ac:dyDescent="0.35">
      <c r="A338" s="46"/>
      <c r="B338" s="138" t="s">
        <v>623</v>
      </c>
      <c r="C338" s="203">
        <v>20</v>
      </c>
      <c r="D338" s="204">
        <v>12</v>
      </c>
      <c r="E338" s="46" t="s">
        <v>503</v>
      </c>
      <c r="F338" s="45"/>
      <c r="G338" s="45"/>
      <c r="H338" s="45"/>
      <c r="I338" s="45"/>
      <c r="J338" s="45"/>
      <c r="K338" s="45"/>
    </row>
    <row r="339" spans="1:11" ht="15.5" x14ac:dyDescent="0.35">
      <c r="A339" s="46"/>
      <c r="B339" s="189"/>
      <c r="C339" s="206" t="s">
        <v>624</v>
      </c>
      <c r="D339" s="206" t="s">
        <v>624</v>
      </c>
      <c r="E339" s="234" t="s">
        <v>625</v>
      </c>
      <c r="F339" s="45"/>
      <c r="G339" s="45"/>
      <c r="H339" s="45"/>
      <c r="I339" s="45"/>
      <c r="J339" s="45"/>
      <c r="K339" s="45"/>
    </row>
    <row r="340" spans="1:11" ht="15.5" x14ac:dyDescent="0.35">
      <c r="A340" s="46"/>
      <c r="B340" s="65"/>
      <c r="C340" s="205">
        <v>344</v>
      </c>
      <c r="D340" s="205">
        <v>382</v>
      </c>
      <c r="E340" s="46" t="s">
        <v>531</v>
      </c>
      <c r="F340" s="45"/>
      <c r="G340" s="45"/>
      <c r="H340" s="45"/>
      <c r="I340" s="45"/>
      <c r="J340" s="45"/>
      <c r="K340" s="45"/>
    </row>
    <row r="341" spans="1:11" x14ac:dyDescent="0.35">
      <c r="A341" s="46"/>
      <c r="B341" s="73" t="s">
        <v>622</v>
      </c>
      <c r="C341" s="207">
        <f>SUM(C338+C340)</f>
        <v>364</v>
      </c>
      <c r="D341" s="188">
        <f>SUM(D338:D340)</f>
        <v>394</v>
      </c>
      <c r="E341" s="46" t="s">
        <v>622</v>
      </c>
      <c r="F341" s="46"/>
      <c r="G341" s="46"/>
      <c r="H341" s="46"/>
      <c r="I341" s="46"/>
      <c r="J341" s="46"/>
      <c r="K341" s="46"/>
    </row>
    <row r="342" spans="1:11" ht="43.5" x14ac:dyDescent="0.35">
      <c r="A342" s="46"/>
      <c r="B342" s="49" t="s">
        <v>626</v>
      </c>
      <c r="C342" s="56">
        <v>60</v>
      </c>
      <c r="D342" s="56">
        <v>64</v>
      </c>
      <c r="E342" s="46" t="s">
        <v>503</v>
      </c>
      <c r="F342" s="98"/>
      <c r="G342" s="46"/>
      <c r="H342" s="46"/>
      <c r="I342" s="46"/>
      <c r="J342" s="46"/>
      <c r="K342" s="46"/>
    </row>
    <row r="343" spans="1:11" x14ac:dyDescent="0.35">
      <c r="A343" s="46"/>
      <c r="B343" s="49"/>
      <c r="C343" s="56"/>
      <c r="D343" s="56">
        <v>512</v>
      </c>
      <c r="E343" s="234" t="s">
        <v>627</v>
      </c>
      <c r="F343" s="98"/>
      <c r="G343" s="46"/>
      <c r="H343" s="46"/>
      <c r="I343" s="46"/>
      <c r="J343" s="46"/>
      <c r="K343" s="46"/>
    </row>
    <row r="344" spans="1:11" x14ac:dyDescent="0.35">
      <c r="A344" s="46"/>
      <c r="B344" s="49"/>
      <c r="C344" s="90">
        <v>344</v>
      </c>
      <c r="D344" s="90">
        <v>382</v>
      </c>
      <c r="E344" s="46" t="s">
        <v>531</v>
      </c>
      <c r="F344" s="98"/>
      <c r="G344" s="46"/>
      <c r="H344" s="46"/>
      <c r="I344" s="46"/>
      <c r="J344" s="46"/>
      <c r="K344" s="46"/>
    </row>
    <row r="345" spans="1:11" x14ac:dyDescent="0.35">
      <c r="A345" s="46"/>
      <c r="B345" s="73" t="s">
        <v>622</v>
      </c>
      <c r="C345" s="207">
        <f>SUM(C342+C344)</f>
        <v>404</v>
      </c>
      <c r="D345" s="188">
        <f>SUM(D342:D344)</f>
        <v>958</v>
      </c>
      <c r="E345" s="46" t="s">
        <v>622</v>
      </c>
      <c r="F345" s="27"/>
      <c r="G345" s="46"/>
      <c r="H345" s="46"/>
      <c r="I345" s="46"/>
      <c r="J345" s="46"/>
      <c r="K345" s="46"/>
    </row>
    <row r="346" spans="1:11" x14ac:dyDescent="0.35">
      <c r="A346" s="46"/>
      <c r="B346" s="46"/>
      <c r="C346" s="46"/>
      <c r="D346" s="46"/>
      <c r="E346" s="46"/>
      <c r="F346" s="99"/>
      <c r="G346" s="46"/>
      <c r="H346" s="46"/>
      <c r="I346" s="46"/>
      <c r="J346" s="46"/>
      <c r="K346" s="46"/>
    </row>
    <row r="347" spans="1:11" ht="28.5" x14ac:dyDescent="0.65">
      <c r="A347" s="69"/>
      <c r="B347" s="46"/>
      <c r="C347" s="46"/>
      <c r="D347" s="46"/>
      <c r="E347" s="46"/>
      <c r="F347" s="46"/>
      <c r="G347" s="46"/>
      <c r="H347" s="46"/>
      <c r="I347" s="46"/>
      <c r="J347" s="46"/>
      <c r="K347" s="46"/>
    </row>
    <row r="348" spans="1:11" x14ac:dyDescent="0.35">
      <c r="A348" s="46"/>
      <c r="B348" s="46"/>
      <c r="C348" s="46"/>
      <c r="D348" s="46"/>
      <c r="E348" s="46"/>
      <c r="F348" s="46"/>
      <c r="G348" s="46"/>
      <c r="H348" s="46"/>
      <c r="I348" s="46"/>
      <c r="J348" s="46"/>
      <c r="K348" s="46"/>
    </row>
    <row r="349" spans="1:11" ht="23.5" x14ac:dyDescent="0.55000000000000004">
      <c r="A349" s="288" t="s">
        <v>628</v>
      </c>
      <c r="B349" s="289"/>
      <c r="C349" s="289"/>
      <c r="D349" s="81"/>
      <c r="E349" s="81"/>
      <c r="F349" s="81"/>
      <c r="G349" s="81"/>
      <c r="H349" s="81"/>
      <c r="I349" s="81"/>
      <c r="J349" s="81"/>
      <c r="K349" s="81"/>
    </row>
    <row r="350" spans="1:11" ht="29" x14ac:dyDescent="0.35">
      <c r="A350" s="46"/>
      <c r="B350" s="65" t="s">
        <v>629</v>
      </c>
      <c r="C350" s="56">
        <v>2.5</v>
      </c>
      <c r="D350" s="46"/>
      <c r="E350" s="46"/>
      <c r="F350" s="45"/>
      <c r="G350" s="45"/>
      <c r="H350" s="45"/>
      <c r="I350" s="45"/>
      <c r="J350" s="45"/>
      <c r="K350" s="45"/>
    </row>
    <row r="351" spans="1:11" ht="116" x14ac:dyDescent="0.35">
      <c r="A351" s="46"/>
      <c r="B351" s="49" t="s">
        <v>630</v>
      </c>
      <c r="C351" s="54" t="s">
        <v>631</v>
      </c>
      <c r="D351" s="46"/>
      <c r="E351" s="46"/>
      <c r="F351" s="46"/>
      <c r="G351" s="46"/>
      <c r="H351" s="46"/>
      <c r="I351" s="46"/>
      <c r="J351" s="46"/>
      <c r="K351" s="46"/>
    </row>
    <row r="352" spans="1:11" x14ac:dyDescent="0.35">
      <c r="A352" s="46"/>
      <c r="B352" s="46"/>
      <c r="C352" s="46"/>
      <c r="D352" s="46"/>
      <c r="E352" s="46"/>
      <c r="F352" s="46"/>
      <c r="G352" s="46"/>
      <c r="H352" s="46"/>
      <c r="I352" s="46"/>
      <c r="J352" s="46"/>
      <c r="K352" s="46"/>
    </row>
    <row r="353" spans="1:11" ht="23.5" x14ac:dyDescent="0.55000000000000004">
      <c r="A353" s="288" t="s">
        <v>632</v>
      </c>
      <c r="B353" s="289"/>
      <c r="C353" s="289"/>
      <c r="D353" s="81"/>
      <c r="E353" s="81"/>
      <c r="F353" s="46"/>
      <c r="G353" s="46"/>
      <c r="H353" s="46"/>
      <c r="I353" s="46"/>
      <c r="J353" s="46"/>
      <c r="K353" s="46"/>
    </row>
    <row r="354" spans="1:11" x14ac:dyDescent="0.35">
      <c r="A354" s="46"/>
      <c r="B354" s="46"/>
      <c r="C354" s="46"/>
      <c r="D354" s="46"/>
      <c r="E354" s="46"/>
      <c r="F354" s="46"/>
      <c r="G354" s="46"/>
      <c r="H354" s="46"/>
      <c r="I354" s="46"/>
      <c r="J354" s="46"/>
      <c r="K354" s="46"/>
    </row>
    <row r="355" spans="1:11" ht="15.5" x14ac:dyDescent="0.35">
      <c r="A355" s="350" t="s">
        <v>633</v>
      </c>
      <c r="B355" s="351"/>
      <c r="C355" s="351"/>
      <c r="D355" s="351"/>
      <c r="E355" s="351"/>
      <c r="F355" s="351"/>
      <c r="G355" s="351"/>
      <c r="H355" s="351"/>
      <c r="I355" s="46"/>
      <c r="J355" s="46"/>
      <c r="K355" s="46"/>
    </row>
    <row r="356" spans="1:11" ht="15.5" x14ac:dyDescent="0.35">
      <c r="A356" s="45"/>
      <c r="B356" s="45"/>
      <c r="C356" s="45"/>
      <c r="D356" s="45"/>
      <c r="E356" s="45"/>
    </row>
    <row r="357" spans="1:11" ht="15.5" x14ac:dyDescent="0.35">
      <c r="A357" s="45"/>
      <c r="B357" s="45"/>
      <c r="C357" s="272" t="s">
        <v>634</v>
      </c>
      <c r="D357" s="272"/>
      <c r="E357" s="85" t="s">
        <v>635</v>
      </c>
    </row>
    <row r="358" spans="1:11" x14ac:dyDescent="0.35">
      <c r="A358" s="282" t="s">
        <v>109</v>
      </c>
      <c r="B358" s="295"/>
      <c r="C358" s="50">
        <v>2019</v>
      </c>
      <c r="D358" s="50">
        <v>2020</v>
      </c>
      <c r="E358" s="50">
        <v>2019</v>
      </c>
      <c r="F358" s="65">
        <v>2020</v>
      </c>
    </row>
    <row r="359" spans="1:11" ht="43.5" x14ac:dyDescent="0.35">
      <c r="A359" s="282" t="s">
        <v>636</v>
      </c>
      <c r="B359" s="283"/>
      <c r="C359" s="87">
        <v>307</v>
      </c>
      <c r="D359" s="88">
        <v>738</v>
      </c>
      <c r="E359" s="89">
        <v>31135</v>
      </c>
      <c r="F359" s="89">
        <v>72810</v>
      </c>
      <c r="G359" s="18" t="s">
        <v>503</v>
      </c>
    </row>
    <row r="360" spans="1:11" x14ac:dyDescent="0.35">
      <c r="A360" s="83"/>
      <c r="B360" s="84"/>
      <c r="C360" s="247">
        <v>1235</v>
      </c>
      <c r="D360" s="247">
        <v>1728</v>
      </c>
      <c r="E360" s="247">
        <v>197423</v>
      </c>
      <c r="F360" s="247">
        <v>264377</v>
      </c>
      <c r="G360" s="18" t="s">
        <v>508</v>
      </c>
    </row>
    <row r="361" spans="1:11" ht="29" x14ac:dyDescent="0.35">
      <c r="A361" s="83"/>
      <c r="B361" s="84"/>
      <c r="C361" s="86">
        <v>8625</v>
      </c>
      <c r="D361" s="86">
        <v>13232</v>
      </c>
      <c r="E361" s="190">
        <v>2192882</v>
      </c>
      <c r="F361" s="190">
        <v>2961965</v>
      </c>
      <c r="G361" s="18" t="s">
        <v>531</v>
      </c>
    </row>
    <row r="362" spans="1:11" x14ac:dyDescent="0.35">
      <c r="A362" s="282" t="s">
        <v>637</v>
      </c>
      <c r="B362" s="364"/>
      <c r="C362" s="194">
        <f>SUM(C359:C361)</f>
        <v>10167</v>
      </c>
      <c r="D362" s="194">
        <f t="shared" ref="D362:F362" si="0">SUM(D359:D361)</f>
        <v>15698</v>
      </c>
      <c r="E362" s="194">
        <f t="shared" si="0"/>
        <v>2421440</v>
      </c>
      <c r="F362" s="194">
        <f t="shared" si="0"/>
        <v>3299152</v>
      </c>
      <c r="G362" s="130" t="s">
        <v>622</v>
      </c>
    </row>
    <row r="363" spans="1:11" ht="29" x14ac:dyDescent="0.35">
      <c r="A363" s="282" t="s">
        <v>638</v>
      </c>
      <c r="B363" s="287"/>
      <c r="C363" s="191" t="s">
        <v>639</v>
      </c>
      <c r="D363" s="191" t="s">
        <v>640</v>
      </c>
      <c r="E363" s="192">
        <v>120369</v>
      </c>
      <c r="F363" s="192">
        <v>224319</v>
      </c>
      <c r="G363" s="18" t="s">
        <v>531</v>
      </c>
    </row>
    <row r="364" spans="1:11" x14ac:dyDescent="0.35">
      <c r="A364" s="282" t="s">
        <v>637</v>
      </c>
      <c r="B364" s="283"/>
      <c r="C364" s="193" t="str">
        <f>C363</f>
        <v> 599</v>
      </c>
      <c r="D364" s="193" t="str">
        <f t="shared" ref="D364:F364" si="1">D363</f>
        <v xml:space="preserve"> 1206 </v>
      </c>
      <c r="E364" s="193">
        <f t="shared" si="1"/>
        <v>120369</v>
      </c>
      <c r="F364" s="193">
        <f t="shared" si="1"/>
        <v>224319</v>
      </c>
      <c r="G364" s="18" t="s">
        <v>622</v>
      </c>
    </row>
    <row r="365" spans="1:11" x14ac:dyDescent="0.35">
      <c r="A365" s="46"/>
      <c r="B365" s="46"/>
      <c r="C365" s="46"/>
      <c r="D365" s="46"/>
      <c r="E365" s="46"/>
    </row>
    <row r="366" spans="1:11" ht="23.5" x14ac:dyDescent="0.55000000000000004">
      <c r="A366" s="288" t="s">
        <v>641</v>
      </c>
      <c r="B366" s="289"/>
      <c r="C366" s="81"/>
      <c r="D366" s="81"/>
      <c r="E366" s="81"/>
    </row>
    <row r="367" spans="1:11" x14ac:dyDescent="0.35">
      <c r="A367" s="349" t="s">
        <v>642</v>
      </c>
      <c r="B367" s="289"/>
      <c r="C367" s="289"/>
      <c r="D367" s="289"/>
      <c r="E367" s="289"/>
      <c r="F367" s="289"/>
    </row>
    <row r="368" spans="1:11" x14ac:dyDescent="0.35">
      <c r="A368" s="46"/>
      <c r="B368" s="65" t="s">
        <v>643</v>
      </c>
      <c r="C368" s="78" t="s">
        <v>644</v>
      </c>
      <c r="D368" s="46"/>
      <c r="E368" s="46"/>
    </row>
    <row r="369" spans="1:5" x14ac:dyDescent="0.35">
      <c r="A369" s="46"/>
      <c r="B369" s="46"/>
      <c r="C369" s="46"/>
      <c r="D369" s="46"/>
      <c r="E369" s="46"/>
    </row>
    <row r="370" spans="1:5" x14ac:dyDescent="0.35">
      <c r="A370" s="46"/>
      <c r="B370" s="46"/>
      <c r="C370" s="46"/>
      <c r="D370" s="46"/>
      <c r="E370" s="46"/>
    </row>
    <row r="371" spans="1:5" x14ac:dyDescent="0.35">
      <c r="A371" s="46"/>
      <c r="B371" s="46"/>
      <c r="C371" s="46"/>
      <c r="D371" s="46"/>
      <c r="E371" s="46"/>
    </row>
    <row r="372" spans="1:5" x14ac:dyDescent="0.35">
      <c r="A372" s="46"/>
      <c r="B372" s="46"/>
      <c r="C372" s="46"/>
      <c r="D372" s="46"/>
      <c r="E372" s="46"/>
    </row>
  </sheetData>
  <mergeCells count="252">
    <mergeCell ref="D281:E281"/>
    <mergeCell ref="A302:C302"/>
    <mergeCell ref="A317:C317"/>
    <mergeCell ref="A319:C319"/>
    <mergeCell ref="A320:C320"/>
    <mergeCell ref="A321:C321"/>
    <mergeCell ref="A309:C309"/>
    <mergeCell ref="A313:B313"/>
    <mergeCell ref="A362:B362"/>
    <mergeCell ref="A145:B145"/>
    <mergeCell ref="A146:B146"/>
    <mergeCell ref="A174:B174"/>
    <mergeCell ref="A175:B175"/>
    <mergeCell ref="A176:B176"/>
    <mergeCell ref="A177:B177"/>
    <mergeCell ref="A276:B276"/>
    <mergeCell ref="A275:B275"/>
    <mergeCell ref="A278:B278"/>
    <mergeCell ref="A182:B183"/>
    <mergeCell ref="A256:B256"/>
    <mergeCell ref="A263:B263"/>
    <mergeCell ref="A264:B264"/>
    <mergeCell ref="A299:B299"/>
    <mergeCell ref="A300:C300"/>
    <mergeCell ref="A315:B315"/>
    <mergeCell ref="A316:B316"/>
    <mergeCell ref="A322:C322"/>
    <mergeCell ref="A284:B284"/>
    <mergeCell ref="A282:B282"/>
    <mergeCell ref="A283:B283"/>
    <mergeCell ref="A265:B265"/>
    <mergeCell ref="L248:Q248"/>
    <mergeCell ref="D304:E304"/>
    <mergeCell ref="A84:B84"/>
    <mergeCell ref="A85:B85"/>
    <mergeCell ref="A86:B86"/>
    <mergeCell ref="A87:B87"/>
    <mergeCell ref="A88:B88"/>
    <mergeCell ref="A89:B89"/>
    <mergeCell ref="A297:B297"/>
    <mergeCell ref="A298:B298"/>
    <mergeCell ref="A270:K270"/>
    <mergeCell ref="A248:B248"/>
    <mergeCell ref="A241:K241"/>
    <mergeCell ref="F243:K243"/>
    <mergeCell ref="A168:B168"/>
    <mergeCell ref="A170:B170"/>
    <mergeCell ref="A130:B130"/>
    <mergeCell ref="A131:B131"/>
    <mergeCell ref="A132:B132"/>
    <mergeCell ref="A133:B133"/>
    <mergeCell ref="A134:B134"/>
    <mergeCell ref="A135:B135"/>
    <mergeCell ref="A136:B136"/>
    <mergeCell ref="A137:B137"/>
    <mergeCell ref="A99:B99"/>
    <mergeCell ref="A104:B104"/>
    <mergeCell ref="A100:B100"/>
    <mergeCell ref="A101:B101"/>
    <mergeCell ref="A111:B111"/>
    <mergeCell ref="L244:Q244"/>
    <mergeCell ref="L245:Q245"/>
    <mergeCell ref="L246:Q246"/>
    <mergeCell ref="L247:Q247"/>
    <mergeCell ref="A138:B138"/>
    <mergeCell ref="A139:B139"/>
    <mergeCell ref="A140:B140"/>
    <mergeCell ref="A141:B141"/>
    <mergeCell ref="A142:B142"/>
    <mergeCell ref="A143:B143"/>
    <mergeCell ref="A144:B144"/>
    <mergeCell ref="F247:K247"/>
    <mergeCell ref="A367:F367"/>
    <mergeCell ref="A366:B366"/>
    <mergeCell ref="A353:C353"/>
    <mergeCell ref="A355:H355"/>
    <mergeCell ref="A258:B258"/>
    <mergeCell ref="A268:K268"/>
    <mergeCell ref="A161:B161"/>
    <mergeCell ref="A208:K208"/>
    <mergeCell ref="B210:H210"/>
    <mergeCell ref="B217:H217"/>
    <mergeCell ref="A218:A221"/>
    <mergeCell ref="A235:K235"/>
    <mergeCell ref="A239:K239"/>
    <mergeCell ref="A180:B180"/>
    <mergeCell ref="A172:B173"/>
    <mergeCell ref="C172:C173"/>
    <mergeCell ref="D172:J172"/>
    <mergeCell ref="A178:B178"/>
    <mergeCell ref="A179:B179"/>
    <mergeCell ref="A274:B274"/>
    <mergeCell ref="A325:C325"/>
    <mergeCell ref="A327:C327"/>
    <mergeCell ref="A326:C326"/>
    <mergeCell ref="D324:E324"/>
    <mergeCell ref="A58:B59"/>
    <mergeCell ref="C58:C59"/>
    <mergeCell ref="D58:J58"/>
    <mergeCell ref="A62:B62"/>
    <mergeCell ref="A63:B63"/>
    <mergeCell ref="A64:B64"/>
    <mergeCell ref="A65:B65"/>
    <mergeCell ref="A66:B66"/>
    <mergeCell ref="A96:J96"/>
    <mergeCell ref="A76:B76"/>
    <mergeCell ref="A81:B81"/>
    <mergeCell ref="A82:B82"/>
    <mergeCell ref="A83:B83"/>
    <mergeCell ref="A92:B92"/>
    <mergeCell ref="A68:B69"/>
    <mergeCell ref="C68:C69"/>
    <mergeCell ref="D68:J68"/>
    <mergeCell ref="A70:B70"/>
    <mergeCell ref="A71:B71"/>
    <mergeCell ref="A72:B72"/>
    <mergeCell ref="A73:B73"/>
    <mergeCell ref="A74:B74"/>
    <mergeCell ref="A75:B75"/>
    <mergeCell ref="A61:B61"/>
    <mergeCell ref="D126:J126"/>
    <mergeCell ref="A128:B128"/>
    <mergeCell ref="A129:B129"/>
    <mergeCell ref="A77:B77"/>
    <mergeCell ref="A78:B78"/>
    <mergeCell ref="A79:B79"/>
    <mergeCell ref="A80:B80"/>
    <mergeCell ref="A363:B363"/>
    <mergeCell ref="A280:B280"/>
    <mergeCell ref="A244:B244"/>
    <mergeCell ref="F244:K244"/>
    <mergeCell ref="A245:B245"/>
    <mergeCell ref="F245:K245"/>
    <mergeCell ref="A246:B246"/>
    <mergeCell ref="F246:K246"/>
    <mergeCell ref="A247:B247"/>
    <mergeCell ref="F248:K248"/>
    <mergeCell ref="A250:K250"/>
    <mergeCell ref="A251:K251"/>
    <mergeCell ref="A257:B257"/>
    <mergeCell ref="C126:C127"/>
    <mergeCell ref="A126:B127"/>
    <mergeCell ref="A97:B98"/>
    <mergeCell ref="A38:K38"/>
    <mergeCell ref="M39:W39"/>
    <mergeCell ref="A1:K1"/>
    <mergeCell ref="A4:K4"/>
    <mergeCell ref="A37:K37"/>
    <mergeCell ref="A19:K19"/>
    <mergeCell ref="A21:K21"/>
    <mergeCell ref="B9:C9"/>
    <mergeCell ref="B10:C10"/>
    <mergeCell ref="B11:C11"/>
    <mergeCell ref="B12:C12"/>
    <mergeCell ref="B15:C15"/>
    <mergeCell ref="A32:C35"/>
    <mergeCell ref="A56:B56"/>
    <mergeCell ref="A55:B55"/>
    <mergeCell ref="C97:C98"/>
    <mergeCell ref="D97:J97"/>
    <mergeCell ref="C154:C155"/>
    <mergeCell ref="D154:J154"/>
    <mergeCell ref="A102:B102"/>
    <mergeCell ref="A103:B103"/>
    <mergeCell ref="A113:B113"/>
    <mergeCell ref="A153:J153"/>
    <mergeCell ref="A116:B117"/>
    <mergeCell ref="C116:C117"/>
    <mergeCell ref="D116:J116"/>
    <mergeCell ref="A118:B118"/>
    <mergeCell ref="A119:B119"/>
    <mergeCell ref="A120:B120"/>
    <mergeCell ref="A121:B121"/>
    <mergeCell ref="A122:B122"/>
    <mergeCell ref="A123:B123"/>
    <mergeCell ref="A124:B124"/>
    <mergeCell ref="A112:B112"/>
    <mergeCell ref="A147:B147"/>
    <mergeCell ref="A150:B150"/>
    <mergeCell ref="A60:B60"/>
    <mergeCell ref="A203:B203"/>
    <mergeCell ref="A206:B206"/>
    <mergeCell ref="E237:J237"/>
    <mergeCell ref="A48:B48"/>
    <mergeCell ref="A47:B47"/>
    <mergeCell ref="A46:B46"/>
    <mergeCell ref="A45:B45"/>
    <mergeCell ref="A44:B44"/>
    <mergeCell ref="A39:B39"/>
    <mergeCell ref="A40:B41"/>
    <mergeCell ref="C40:C41"/>
    <mergeCell ref="D40:J40"/>
    <mergeCell ref="A42:B42"/>
    <mergeCell ref="A43:B43"/>
    <mergeCell ref="A52:B52"/>
    <mergeCell ref="A51:B51"/>
    <mergeCell ref="A50:B50"/>
    <mergeCell ref="A49:B49"/>
    <mergeCell ref="A156:B156"/>
    <mergeCell ref="A157:B157"/>
    <mergeCell ref="A158:B158"/>
    <mergeCell ref="A159:B159"/>
    <mergeCell ref="A160:B160"/>
    <mergeCell ref="A154:B155"/>
    <mergeCell ref="A314:B314"/>
    <mergeCell ref="A358:B358"/>
    <mergeCell ref="A359:B359"/>
    <mergeCell ref="D182:J182"/>
    <mergeCell ref="A184:B184"/>
    <mergeCell ref="A185:B185"/>
    <mergeCell ref="A186:B186"/>
    <mergeCell ref="A187:B187"/>
    <mergeCell ref="A188:B188"/>
    <mergeCell ref="A189:B189"/>
    <mergeCell ref="A255:B255"/>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169:B169"/>
    <mergeCell ref="A54:B54"/>
    <mergeCell ref="C357:D357"/>
    <mergeCell ref="A223:A232"/>
    <mergeCell ref="A254:B254"/>
    <mergeCell ref="C182:C183"/>
    <mergeCell ref="A266:B266"/>
    <mergeCell ref="A364:B364"/>
    <mergeCell ref="A285:C285"/>
    <mergeCell ref="A287:C287"/>
    <mergeCell ref="A349:C349"/>
    <mergeCell ref="A331:D331"/>
    <mergeCell ref="D288:E288"/>
    <mergeCell ref="A289:B289"/>
    <mergeCell ref="A290:B290"/>
    <mergeCell ref="A291:B291"/>
    <mergeCell ref="A292:B292"/>
    <mergeCell ref="A293:B293"/>
    <mergeCell ref="A294:B294"/>
    <mergeCell ref="A295:B295"/>
    <mergeCell ref="A296:B296"/>
    <mergeCell ref="A306:C306"/>
    <mergeCell ref="A305:B305"/>
    <mergeCell ref="D312:E312"/>
  </mergeCells>
  <hyperlinks>
    <hyperlink ref="C368" r:id="rId1" xr:uid="{67A3261A-463E-45D2-8AC9-D06B715792CB}"/>
  </hyperlinks>
  <pageMargins left="0.70866141732283472" right="0.70866141732283472" top="0.74803149606299213" bottom="0.74803149606299213"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B78"/>
  <sheetViews>
    <sheetView topLeftCell="A8" zoomScaleNormal="100" workbookViewId="0">
      <selection activeCell="B18" sqref="B18"/>
    </sheetView>
  </sheetViews>
  <sheetFormatPr defaultRowHeight="14.5" x14ac:dyDescent="0.35"/>
  <cols>
    <col min="1" max="1" width="12.54296875" customWidth="1"/>
    <col min="2" max="2" width="105.453125" bestFit="1" customWidth="1"/>
    <col min="3" max="15" width="8.81640625" customWidth="1"/>
    <col min="19" max="19" width="8.81640625" customWidth="1"/>
    <col min="61" max="61" width="8.81640625" bestFit="1" customWidth="1"/>
    <col min="69" max="69" width="8.81640625" bestFit="1" customWidth="1"/>
    <col min="77" max="77" width="8.81640625" bestFit="1" customWidth="1"/>
  </cols>
  <sheetData>
    <row r="1" spans="1:80" ht="23.9" customHeight="1" x14ac:dyDescent="0.55000000000000004">
      <c r="A1" s="373" t="s">
        <v>645</v>
      </c>
      <c r="B1" s="373"/>
      <c r="C1" s="373"/>
      <c r="D1" s="373"/>
      <c r="E1" s="373"/>
      <c r="F1" s="373"/>
      <c r="G1" s="373"/>
      <c r="H1" s="373"/>
      <c r="I1" s="373"/>
      <c r="J1" s="373"/>
      <c r="K1" s="373"/>
      <c r="L1" s="373"/>
      <c r="M1" s="373"/>
      <c r="N1" s="373"/>
      <c r="O1" s="373"/>
      <c r="P1" s="373"/>
      <c r="Q1" s="373"/>
      <c r="R1" s="373"/>
      <c r="S1" s="373"/>
      <c r="T1" s="373"/>
      <c r="U1" s="373"/>
      <c r="V1" s="373"/>
      <c r="W1" s="41"/>
    </row>
    <row r="2" spans="1:80" ht="14.9" customHeight="1" x14ac:dyDescent="0.55000000000000004">
      <c r="A2" s="373"/>
      <c r="B2" s="373"/>
      <c r="C2" s="373"/>
      <c r="D2" s="373"/>
      <c r="E2" s="373"/>
      <c r="F2" s="373"/>
      <c r="G2" s="373"/>
      <c r="H2" s="373"/>
      <c r="I2" s="373"/>
      <c r="J2" s="373"/>
      <c r="K2" s="373"/>
      <c r="L2" s="373"/>
      <c r="M2" s="373"/>
      <c r="N2" s="373"/>
      <c r="O2" s="373"/>
      <c r="P2" s="373"/>
      <c r="Q2" s="373"/>
      <c r="R2" s="373"/>
      <c r="S2" s="373"/>
      <c r="T2" s="373"/>
      <c r="U2" s="373"/>
      <c r="V2" s="373"/>
      <c r="W2" s="41"/>
    </row>
    <row r="3" spans="1:80" ht="14.9" customHeight="1" x14ac:dyDescent="0.55000000000000004">
      <c r="A3" s="373"/>
      <c r="B3" s="373"/>
      <c r="C3" s="373"/>
      <c r="D3" s="373"/>
      <c r="E3" s="373"/>
      <c r="F3" s="373"/>
      <c r="G3" s="373"/>
      <c r="H3" s="373"/>
      <c r="I3" s="373"/>
      <c r="J3" s="373"/>
      <c r="K3" s="373"/>
      <c r="L3" s="373"/>
      <c r="M3" s="373"/>
      <c r="N3" s="373"/>
      <c r="O3" s="373"/>
      <c r="P3" s="373"/>
      <c r="Q3" s="373"/>
      <c r="R3" s="373"/>
      <c r="S3" s="373"/>
      <c r="T3" s="373"/>
      <c r="U3" s="373"/>
      <c r="V3" s="373"/>
      <c r="W3" s="41"/>
    </row>
    <row r="4" spans="1:80" ht="62.15" customHeight="1" x14ac:dyDescent="0.55000000000000004">
      <c r="A4" s="374"/>
      <c r="B4" s="374"/>
      <c r="C4" s="374"/>
      <c r="D4" s="374"/>
      <c r="E4" s="374"/>
      <c r="F4" s="374"/>
      <c r="G4" s="374"/>
      <c r="H4" s="374"/>
      <c r="I4" s="374"/>
      <c r="J4" s="374"/>
      <c r="K4" s="374"/>
      <c r="L4" s="374"/>
      <c r="M4" s="374"/>
      <c r="N4" s="374"/>
      <c r="O4" s="374"/>
      <c r="P4" s="374"/>
      <c r="Q4" s="374"/>
      <c r="R4" s="374"/>
      <c r="S4" s="374"/>
      <c r="T4" s="374"/>
      <c r="U4" s="374"/>
      <c r="V4" s="374"/>
      <c r="W4" s="41"/>
      <c r="BC4" s="372" t="s">
        <v>646</v>
      </c>
      <c r="BD4" s="372"/>
      <c r="BE4" s="372"/>
      <c r="BF4" s="372"/>
      <c r="BG4" s="372"/>
      <c r="BH4" s="372"/>
      <c r="BI4" s="372"/>
      <c r="BK4" s="372" t="s">
        <v>647</v>
      </c>
      <c r="BL4" s="372"/>
      <c r="BM4" s="372"/>
      <c r="BN4" s="372"/>
      <c r="BO4" s="372"/>
      <c r="BP4" s="372"/>
      <c r="BQ4" s="372"/>
      <c r="BS4" s="372" t="s">
        <v>648</v>
      </c>
      <c r="BT4" s="372"/>
      <c r="BU4" s="372"/>
      <c r="BV4" s="372"/>
      <c r="BW4" s="372"/>
      <c r="BX4" s="372"/>
      <c r="BY4" s="372"/>
    </row>
    <row r="5" spans="1:80" ht="192" customHeight="1" x14ac:dyDescent="0.35">
      <c r="A5" s="12" t="s">
        <v>649</v>
      </c>
      <c r="B5" s="12" t="s">
        <v>650</v>
      </c>
      <c r="C5" s="12" t="s">
        <v>651</v>
      </c>
      <c r="D5" s="12" t="s">
        <v>652</v>
      </c>
      <c r="E5" s="12" t="s">
        <v>653</v>
      </c>
      <c r="F5" s="12" t="s">
        <v>654</v>
      </c>
      <c r="G5" s="12" t="s">
        <v>655</v>
      </c>
      <c r="H5" s="12" t="s">
        <v>656</v>
      </c>
      <c r="I5" s="12" t="s">
        <v>657</v>
      </c>
      <c r="J5" s="12" t="s">
        <v>658</v>
      </c>
      <c r="K5" s="12" t="s">
        <v>659</v>
      </c>
      <c r="L5" s="42" t="s">
        <v>660</v>
      </c>
      <c r="M5" s="12" t="s">
        <v>661</v>
      </c>
      <c r="N5" s="42" t="s">
        <v>662</v>
      </c>
      <c r="O5" s="42" t="s">
        <v>663</v>
      </c>
      <c r="P5" s="12" t="s">
        <v>664</v>
      </c>
      <c r="Q5" s="42" t="s">
        <v>662</v>
      </c>
      <c r="R5" s="42" t="s">
        <v>663</v>
      </c>
      <c r="S5" s="12" t="s">
        <v>665</v>
      </c>
      <c r="T5" s="12" t="s">
        <v>666</v>
      </c>
      <c r="U5" s="42" t="s">
        <v>662</v>
      </c>
      <c r="V5" s="42" t="s">
        <v>663</v>
      </c>
      <c r="W5" s="42" t="s">
        <v>660</v>
      </c>
      <c r="X5" s="12" t="s">
        <v>667</v>
      </c>
      <c r="Y5" s="42" t="s">
        <v>662</v>
      </c>
      <c r="Z5" s="42" t="s">
        <v>663</v>
      </c>
      <c r="AA5" s="42" t="s">
        <v>660</v>
      </c>
      <c r="AB5" s="12" t="s">
        <v>668</v>
      </c>
      <c r="AC5" s="12" t="s">
        <v>669</v>
      </c>
      <c r="AD5" s="12" t="s">
        <v>670</v>
      </c>
      <c r="AE5" s="12" t="s">
        <v>671</v>
      </c>
      <c r="AF5" s="42" t="s">
        <v>662</v>
      </c>
      <c r="AG5" s="42" t="s">
        <v>663</v>
      </c>
      <c r="AH5" s="42" t="s">
        <v>660</v>
      </c>
      <c r="AI5" s="12" t="s">
        <v>672</v>
      </c>
      <c r="AJ5" s="12" t="s">
        <v>673</v>
      </c>
      <c r="AK5" s="12" t="s">
        <v>674</v>
      </c>
      <c r="AL5" s="12" t="s">
        <v>675</v>
      </c>
      <c r="AM5" s="13"/>
      <c r="AN5" s="14" t="s">
        <v>676</v>
      </c>
      <c r="AO5" s="43" t="s">
        <v>662</v>
      </c>
      <c r="AP5" s="43" t="s">
        <v>663</v>
      </c>
      <c r="AQ5" s="14" t="s">
        <v>677</v>
      </c>
      <c r="AR5" s="43" t="s">
        <v>662</v>
      </c>
      <c r="AS5" s="43" t="s">
        <v>663</v>
      </c>
      <c r="AT5" s="14" t="s">
        <v>678</v>
      </c>
      <c r="AU5" s="14" t="s">
        <v>679</v>
      </c>
      <c r="AV5" s="7"/>
      <c r="AW5" s="16" t="s">
        <v>680</v>
      </c>
      <c r="AX5" s="44" t="s">
        <v>662</v>
      </c>
      <c r="AY5" s="44" t="s">
        <v>663</v>
      </c>
      <c r="AZ5" s="44" t="s">
        <v>660</v>
      </c>
      <c r="BA5" s="35" t="s">
        <v>681</v>
      </c>
      <c r="BB5" s="35" t="s">
        <v>682</v>
      </c>
      <c r="BC5" s="16">
        <v>2014</v>
      </c>
      <c r="BD5" s="16">
        <v>2015</v>
      </c>
      <c r="BE5" s="16">
        <v>2016</v>
      </c>
      <c r="BF5" s="16">
        <v>2017</v>
      </c>
      <c r="BG5" s="16">
        <v>2018</v>
      </c>
      <c r="BH5" s="16">
        <v>2019</v>
      </c>
      <c r="BI5" s="16">
        <v>2020</v>
      </c>
      <c r="BJ5" s="36"/>
      <c r="BK5" s="16">
        <v>2014</v>
      </c>
      <c r="BL5" s="16">
        <v>2015</v>
      </c>
      <c r="BM5" s="16">
        <v>2016</v>
      </c>
      <c r="BN5" s="16">
        <v>2017</v>
      </c>
      <c r="BO5" s="16">
        <v>2018</v>
      </c>
      <c r="BP5" s="16">
        <v>2019</v>
      </c>
      <c r="BQ5" s="16">
        <v>2020</v>
      </c>
      <c r="BR5" s="15"/>
      <c r="BS5" s="16">
        <v>2014</v>
      </c>
      <c r="BT5" s="15" t="s">
        <v>400</v>
      </c>
      <c r="BU5" s="15" t="s">
        <v>401</v>
      </c>
      <c r="BV5" s="15" t="s">
        <v>402</v>
      </c>
      <c r="BW5" s="15" t="s">
        <v>403</v>
      </c>
      <c r="BX5" s="15" t="s">
        <v>404</v>
      </c>
      <c r="BY5" s="15" t="s">
        <v>405</v>
      </c>
      <c r="BZ5" s="36"/>
      <c r="CA5" s="16" t="s">
        <v>683</v>
      </c>
    </row>
    <row r="6" spans="1:80" x14ac:dyDescent="0.35">
      <c r="A6" s="7" t="s">
        <v>684</v>
      </c>
      <c r="B6" s="7" t="s">
        <v>685</v>
      </c>
      <c r="C6" s="7" t="s">
        <v>686</v>
      </c>
      <c r="D6" s="7" t="s">
        <v>81</v>
      </c>
      <c r="E6" s="7" t="s">
        <v>81</v>
      </c>
      <c r="F6" s="7" t="s">
        <v>81</v>
      </c>
      <c r="G6" s="7" t="s">
        <v>81</v>
      </c>
      <c r="H6" s="7" t="s">
        <v>81</v>
      </c>
      <c r="I6" s="7" t="s">
        <v>81</v>
      </c>
      <c r="J6" s="7" t="s">
        <v>81</v>
      </c>
      <c r="K6" s="7" t="s">
        <v>687</v>
      </c>
      <c r="L6" s="7"/>
      <c r="M6" s="7" t="s">
        <v>688</v>
      </c>
      <c r="N6" s="7" t="s">
        <v>689</v>
      </c>
      <c r="O6" s="7"/>
      <c r="P6" s="7" t="s">
        <v>690</v>
      </c>
      <c r="Q6" s="7"/>
      <c r="R6" s="7"/>
      <c r="S6" s="7" t="s">
        <v>691</v>
      </c>
      <c r="T6" s="7" t="s">
        <v>692</v>
      </c>
      <c r="U6" s="7" t="s">
        <v>693</v>
      </c>
      <c r="V6" s="7" t="s">
        <v>694</v>
      </c>
      <c r="W6" s="7"/>
      <c r="X6" s="7" t="s">
        <v>695</v>
      </c>
      <c r="Y6" s="7"/>
      <c r="Z6" s="7"/>
      <c r="AA6" s="7"/>
      <c r="AB6" s="7" t="s">
        <v>696</v>
      </c>
      <c r="AC6" s="7">
        <v>2019</v>
      </c>
      <c r="AD6" s="7"/>
      <c r="AE6" s="7" t="s">
        <v>697</v>
      </c>
      <c r="AF6" s="7" t="s">
        <v>697</v>
      </c>
      <c r="AG6" s="7" t="s">
        <v>698</v>
      </c>
      <c r="AH6" s="7"/>
      <c r="AI6" s="7" t="s">
        <v>699</v>
      </c>
      <c r="AJ6" s="7"/>
      <c r="AK6" s="7" t="s">
        <v>700</v>
      </c>
      <c r="AL6" s="7" t="s">
        <v>701</v>
      </c>
      <c r="AM6" s="7"/>
      <c r="AN6" s="7" t="s">
        <v>702</v>
      </c>
      <c r="AO6" s="7"/>
      <c r="AP6" s="7"/>
      <c r="AQ6" s="7" t="s">
        <v>703</v>
      </c>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row>
    <row r="7" spans="1:80" x14ac:dyDescent="0.35">
      <c r="A7" s="7" t="s">
        <v>704</v>
      </c>
      <c r="B7" s="7" t="s">
        <v>705</v>
      </c>
      <c r="C7" s="7" t="s">
        <v>686</v>
      </c>
      <c r="D7" s="7" t="s">
        <v>81</v>
      </c>
      <c r="E7" s="7" t="s">
        <v>81</v>
      </c>
      <c r="F7" s="7" t="s">
        <v>81</v>
      </c>
      <c r="G7" s="7" t="s">
        <v>81</v>
      </c>
      <c r="H7" s="7" t="s">
        <v>81</v>
      </c>
      <c r="I7" s="7" t="s">
        <v>81</v>
      </c>
      <c r="J7" s="7" t="s">
        <v>81</v>
      </c>
      <c r="K7" s="7" t="s">
        <v>687</v>
      </c>
      <c r="L7" s="7"/>
      <c r="M7" s="7" t="s">
        <v>689</v>
      </c>
      <c r="N7" s="7"/>
      <c r="O7" s="7"/>
      <c r="P7" s="7" t="s">
        <v>690</v>
      </c>
      <c r="Q7" s="7"/>
      <c r="R7" s="7"/>
      <c r="S7" s="7" t="s">
        <v>706</v>
      </c>
      <c r="T7" s="7" t="s">
        <v>692</v>
      </c>
      <c r="U7" s="7"/>
      <c r="V7" s="7"/>
      <c r="W7" s="7"/>
      <c r="X7" s="7" t="s">
        <v>695</v>
      </c>
      <c r="Y7" s="7"/>
      <c r="Z7" s="7"/>
      <c r="AA7" s="7"/>
      <c r="AB7" s="7" t="s">
        <v>696</v>
      </c>
      <c r="AC7" s="7">
        <v>2020</v>
      </c>
      <c r="AD7" s="7"/>
      <c r="AE7" s="7" t="s">
        <v>698</v>
      </c>
      <c r="AF7" s="7"/>
      <c r="AG7" s="7"/>
      <c r="AH7" s="7"/>
      <c r="AI7" s="7" t="s">
        <v>707</v>
      </c>
      <c r="AJ7" s="7" t="s">
        <v>708</v>
      </c>
      <c r="AK7" s="7"/>
      <c r="AL7" s="7"/>
      <c r="AM7" s="7"/>
      <c r="AN7" s="7" t="s">
        <v>709</v>
      </c>
      <c r="AO7" s="7"/>
      <c r="AP7" s="7"/>
      <c r="AQ7" s="7" t="s">
        <v>710</v>
      </c>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row>
    <row r="8" spans="1:80" x14ac:dyDescent="0.35">
      <c r="A8" s="7" t="s">
        <v>711</v>
      </c>
      <c r="B8" s="7" t="s">
        <v>712</v>
      </c>
      <c r="C8" s="7" t="s">
        <v>686</v>
      </c>
      <c r="D8" s="7" t="s">
        <v>81</v>
      </c>
      <c r="E8" s="7" t="s">
        <v>81</v>
      </c>
      <c r="F8" s="7" t="s">
        <v>81</v>
      </c>
      <c r="G8" s="7" t="s">
        <v>81</v>
      </c>
      <c r="H8" s="7" t="s">
        <v>81</v>
      </c>
      <c r="I8" s="7" t="s">
        <v>81</v>
      </c>
      <c r="J8" s="7" t="s">
        <v>81</v>
      </c>
      <c r="K8" s="7" t="s">
        <v>713</v>
      </c>
      <c r="L8" s="7"/>
      <c r="M8" s="7" t="s">
        <v>714</v>
      </c>
      <c r="N8" s="7" t="s">
        <v>689</v>
      </c>
      <c r="O8" s="7"/>
      <c r="P8" s="7" t="s">
        <v>715</v>
      </c>
      <c r="Q8" s="7"/>
      <c r="R8" s="7"/>
      <c r="S8" s="7" t="s">
        <v>716</v>
      </c>
      <c r="T8" s="7" t="s">
        <v>694</v>
      </c>
      <c r="U8" s="7" t="s">
        <v>693</v>
      </c>
      <c r="V8" s="7"/>
      <c r="W8" s="7"/>
      <c r="X8" s="7" t="s">
        <v>717</v>
      </c>
      <c r="Y8" s="7" t="s">
        <v>718</v>
      </c>
      <c r="Z8" s="7"/>
      <c r="AA8" s="7"/>
      <c r="AB8" s="7" t="s">
        <v>696</v>
      </c>
      <c r="AC8" s="7">
        <v>2020</v>
      </c>
      <c r="AD8" s="7">
        <v>2020</v>
      </c>
      <c r="AE8" s="7" t="s">
        <v>719</v>
      </c>
      <c r="AF8" s="7"/>
      <c r="AG8" s="7"/>
      <c r="AH8" s="7"/>
      <c r="AI8" s="7" t="s">
        <v>720</v>
      </c>
      <c r="AJ8" s="7" t="s">
        <v>721</v>
      </c>
      <c r="AK8" s="7" t="s">
        <v>721</v>
      </c>
      <c r="AL8" s="7" t="s">
        <v>721</v>
      </c>
      <c r="AM8" s="7"/>
      <c r="AN8" s="7" t="s">
        <v>722</v>
      </c>
      <c r="AO8" s="7"/>
      <c r="AP8" s="7"/>
      <c r="AQ8" s="7" t="s">
        <v>723</v>
      </c>
      <c r="AR8" s="7"/>
      <c r="AS8" s="7"/>
      <c r="AT8" s="7">
        <v>0</v>
      </c>
      <c r="AU8" s="7">
        <v>0</v>
      </c>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row>
    <row r="9" spans="1:80" x14ac:dyDescent="0.35">
      <c r="A9" s="7" t="s">
        <v>724</v>
      </c>
      <c r="B9" s="7" t="s">
        <v>725</v>
      </c>
      <c r="C9" s="7" t="s">
        <v>686</v>
      </c>
      <c r="D9" s="7" t="s">
        <v>81</v>
      </c>
      <c r="E9" s="7" t="s">
        <v>81</v>
      </c>
      <c r="F9" s="7" t="s">
        <v>81</v>
      </c>
      <c r="G9" s="7" t="s">
        <v>81</v>
      </c>
      <c r="H9" s="7" t="s">
        <v>81</v>
      </c>
      <c r="I9" s="7" t="s">
        <v>81</v>
      </c>
      <c r="J9" s="7" t="s">
        <v>81</v>
      </c>
      <c r="K9" s="7" t="s">
        <v>726</v>
      </c>
      <c r="L9" s="7"/>
      <c r="M9" s="7" t="s">
        <v>689</v>
      </c>
      <c r="N9" s="7" t="s">
        <v>714</v>
      </c>
      <c r="O9" s="7"/>
      <c r="P9" s="7" t="s">
        <v>715</v>
      </c>
      <c r="Q9" s="7"/>
      <c r="R9" s="7"/>
      <c r="S9" s="7" t="s">
        <v>727</v>
      </c>
      <c r="T9" s="7" t="s">
        <v>692</v>
      </c>
      <c r="U9" s="7"/>
      <c r="V9" s="7"/>
      <c r="W9" s="7"/>
      <c r="X9" s="7" t="s">
        <v>728</v>
      </c>
      <c r="Y9" s="7"/>
      <c r="Z9" s="7"/>
      <c r="AA9" s="7"/>
      <c r="AB9" s="7" t="s">
        <v>696</v>
      </c>
      <c r="AC9" s="7">
        <v>2020</v>
      </c>
      <c r="AD9" s="7"/>
      <c r="AE9" s="7" t="s">
        <v>719</v>
      </c>
      <c r="AF9" s="7"/>
      <c r="AG9" s="7"/>
      <c r="AH9" s="7"/>
      <c r="AI9" s="7" t="s">
        <v>729</v>
      </c>
      <c r="AJ9" s="7" t="s">
        <v>730</v>
      </c>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row>
    <row r="10" spans="1:80" x14ac:dyDescent="0.35">
      <c r="A10" s="7" t="s">
        <v>731</v>
      </c>
      <c r="B10" s="7" t="s">
        <v>732</v>
      </c>
      <c r="C10" s="7" t="s">
        <v>686</v>
      </c>
      <c r="D10" s="7" t="s">
        <v>81</v>
      </c>
      <c r="E10" s="7" t="s">
        <v>81</v>
      </c>
      <c r="F10" s="7" t="s">
        <v>81</v>
      </c>
      <c r="G10" s="7" t="s">
        <v>81</v>
      </c>
      <c r="H10" s="7" t="s">
        <v>81</v>
      </c>
      <c r="I10" s="7" t="s">
        <v>81</v>
      </c>
      <c r="J10" s="7" t="s">
        <v>81</v>
      </c>
      <c r="K10" s="7" t="s">
        <v>726</v>
      </c>
      <c r="L10" s="7"/>
      <c r="M10" s="7" t="s">
        <v>689</v>
      </c>
      <c r="N10" s="7" t="s">
        <v>714</v>
      </c>
      <c r="O10" s="7"/>
      <c r="P10" s="7" t="s">
        <v>715</v>
      </c>
      <c r="Q10" s="7"/>
      <c r="R10" s="7"/>
      <c r="S10" s="7" t="s">
        <v>733</v>
      </c>
      <c r="T10" s="7" t="s">
        <v>692</v>
      </c>
      <c r="U10" s="7"/>
      <c r="V10" s="7"/>
      <c r="W10" s="7"/>
      <c r="X10" s="7"/>
      <c r="Y10" s="7"/>
      <c r="Z10" s="7"/>
      <c r="AA10" s="7"/>
      <c r="AB10" s="7" t="s">
        <v>696</v>
      </c>
      <c r="AC10" s="7">
        <v>2019</v>
      </c>
      <c r="AD10" s="7"/>
      <c r="AE10" s="7" t="s">
        <v>719</v>
      </c>
      <c r="AF10" s="7"/>
      <c r="AG10" s="7"/>
      <c r="AH10" s="7"/>
      <c r="AI10" s="7" t="s">
        <v>729</v>
      </c>
      <c r="AJ10" s="7" t="s">
        <v>734</v>
      </c>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row>
    <row r="11" spans="1:80" x14ac:dyDescent="0.35">
      <c r="A11" s="7" t="s">
        <v>735</v>
      </c>
      <c r="B11" s="7" t="s">
        <v>736</v>
      </c>
      <c r="C11" s="7" t="s">
        <v>686</v>
      </c>
      <c r="D11" s="7" t="s">
        <v>81</v>
      </c>
      <c r="E11" s="7" t="s">
        <v>81</v>
      </c>
      <c r="F11" s="7" t="s">
        <v>81</v>
      </c>
      <c r="G11" s="7" t="s">
        <v>81</v>
      </c>
      <c r="H11" s="7" t="s">
        <v>81</v>
      </c>
      <c r="I11" s="7" t="s">
        <v>81</v>
      </c>
      <c r="J11" s="7" t="s">
        <v>81</v>
      </c>
      <c r="K11" s="7" t="s">
        <v>737</v>
      </c>
      <c r="L11" s="7"/>
      <c r="M11" s="7" t="s">
        <v>689</v>
      </c>
      <c r="N11" s="7"/>
      <c r="O11" s="7"/>
      <c r="P11" s="7" t="s">
        <v>715</v>
      </c>
      <c r="Q11" s="7"/>
      <c r="R11" s="7"/>
      <c r="S11" s="7" t="s">
        <v>738</v>
      </c>
      <c r="T11" s="7" t="s">
        <v>692</v>
      </c>
      <c r="U11" s="7"/>
      <c r="V11" s="7"/>
      <c r="W11" s="7"/>
      <c r="X11" s="7" t="s">
        <v>718</v>
      </c>
      <c r="Y11" s="7"/>
      <c r="Z11" s="7"/>
      <c r="AA11" s="7"/>
      <c r="AB11" s="7" t="s">
        <v>696</v>
      </c>
      <c r="AC11" s="7">
        <v>2018</v>
      </c>
      <c r="AD11" s="7"/>
      <c r="AE11" s="7" t="s">
        <v>719</v>
      </c>
      <c r="AF11" s="7"/>
      <c r="AG11" s="7"/>
      <c r="AH11" s="7"/>
      <c r="AI11" s="7" t="s">
        <v>729</v>
      </c>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row>
    <row r="12" spans="1:80" x14ac:dyDescent="0.35">
      <c r="A12" s="7" t="s">
        <v>739</v>
      </c>
      <c r="B12" s="7" t="s">
        <v>740</v>
      </c>
      <c r="C12" s="7" t="s">
        <v>686</v>
      </c>
      <c r="D12" s="7" t="s">
        <v>81</v>
      </c>
      <c r="E12" s="7" t="s">
        <v>81</v>
      </c>
      <c r="F12" s="7" t="s">
        <v>81</v>
      </c>
      <c r="G12" s="7" t="s">
        <v>81</v>
      </c>
      <c r="H12" s="7" t="s">
        <v>81</v>
      </c>
      <c r="I12" s="7" t="s">
        <v>81</v>
      </c>
      <c r="J12" s="7" t="s">
        <v>81</v>
      </c>
      <c r="K12" s="7" t="s">
        <v>687</v>
      </c>
      <c r="L12" s="7"/>
      <c r="M12" s="7" t="s">
        <v>689</v>
      </c>
      <c r="N12" s="7"/>
      <c r="O12" s="7"/>
      <c r="P12" s="7" t="s">
        <v>715</v>
      </c>
      <c r="Q12" s="7"/>
      <c r="R12" s="7"/>
      <c r="S12" s="236" t="s">
        <v>741</v>
      </c>
      <c r="T12" s="7" t="s">
        <v>693</v>
      </c>
      <c r="U12" s="7" t="s">
        <v>742</v>
      </c>
      <c r="V12" s="7" t="s">
        <v>694</v>
      </c>
      <c r="W12" s="7"/>
      <c r="X12" s="7" t="s">
        <v>743</v>
      </c>
      <c r="Y12" s="7"/>
      <c r="Z12" s="7"/>
      <c r="AA12" s="7"/>
      <c r="AB12" s="7" t="s">
        <v>696</v>
      </c>
      <c r="AC12" s="7">
        <v>2016</v>
      </c>
      <c r="AD12" s="7"/>
      <c r="AE12" s="7" t="s">
        <v>719</v>
      </c>
      <c r="AF12" s="7"/>
      <c r="AG12" s="7"/>
      <c r="AH12" s="7"/>
      <c r="AI12" s="236" t="s">
        <v>744</v>
      </c>
      <c r="AJ12" s="236" t="s">
        <v>745</v>
      </c>
      <c r="AK12" s="48" t="s">
        <v>746</v>
      </c>
      <c r="AL12" s="7" t="s">
        <v>721</v>
      </c>
      <c r="AM12" s="7"/>
      <c r="AN12" s="7" t="s">
        <v>702</v>
      </c>
      <c r="AO12" s="7"/>
      <c r="AP12" s="7"/>
      <c r="AQ12" s="7" t="s">
        <v>747</v>
      </c>
      <c r="AR12" s="7"/>
      <c r="AS12" s="7"/>
      <c r="AT12" s="7" t="s">
        <v>748</v>
      </c>
      <c r="AU12" s="7" t="s">
        <v>749</v>
      </c>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row>
    <row r="13" spans="1:80" x14ac:dyDescent="0.35">
      <c r="A13" s="7" t="s">
        <v>750</v>
      </c>
      <c r="B13" s="7" t="s">
        <v>751</v>
      </c>
      <c r="C13" s="7" t="s">
        <v>686</v>
      </c>
      <c r="D13" s="7" t="s">
        <v>81</v>
      </c>
      <c r="E13" s="7" t="s">
        <v>81</v>
      </c>
      <c r="F13" s="7" t="s">
        <v>81</v>
      </c>
      <c r="G13" s="7" t="s">
        <v>81</v>
      </c>
      <c r="H13" s="7" t="s">
        <v>81</v>
      </c>
      <c r="I13" s="7" t="s">
        <v>81</v>
      </c>
      <c r="J13" s="7" t="s">
        <v>81</v>
      </c>
      <c r="K13" s="7" t="s">
        <v>687</v>
      </c>
      <c r="L13" s="7"/>
      <c r="M13" s="7" t="s">
        <v>689</v>
      </c>
      <c r="N13" s="7"/>
      <c r="O13" s="7"/>
      <c r="P13" s="7" t="s">
        <v>715</v>
      </c>
      <c r="Q13" s="7"/>
      <c r="R13" s="7"/>
      <c r="S13" s="236" t="s">
        <v>752</v>
      </c>
      <c r="T13" s="7" t="s">
        <v>693</v>
      </c>
      <c r="U13" s="7" t="s">
        <v>742</v>
      </c>
      <c r="V13" s="7" t="s">
        <v>694</v>
      </c>
      <c r="W13" s="7"/>
      <c r="X13" s="7" t="s">
        <v>743</v>
      </c>
      <c r="Y13" s="7" t="s">
        <v>718</v>
      </c>
      <c r="Z13" s="7"/>
      <c r="AA13" s="7"/>
      <c r="AB13" s="7" t="s">
        <v>696</v>
      </c>
      <c r="AC13" s="7">
        <v>2016</v>
      </c>
      <c r="AD13" s="7"/>
      <c r="AE13" s="7" t="s">
        <v>719</v>
      </c>
      <c r="AF13" s="7"/>
      <c r="AG13" s="7"/>
      <c r="AH13" s="7"/>
      <c r="AI13" s="236" t="s">
        <v>753</v>
      </c>
      <c r="AJ13" s="236" t="s">
        <v>754</v>
      </c>
      <c r="AK13" s="48" t="s">
        <v>746</v>
      </c>
      <c r="AL13" s="7" t="s">
        <v>721</v>
      </c>
      <c r="AM13" s="7"/>
      <c r="AN13" s="7" t="s">
        <v>702</v>
      </c>
      <c r="AO13" s="7"/>
      <c r="AP13" s="7"/>
      <c r="AQ13" s="7" t="s">
        <v>703</v>
      </c>
      <c r="AR13" s="7"/>
      <c r="AS13" s="7"/>
      <c r="AT13" s="7" t="s">
        <v>755</v>
      </c>
      <c r="AU13" s="7" t="s">
        <v>756</v>
      </c>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row>
    <row r="14" spans="1:80" x14ac:dyDescent="0.35">
      <c r="A14" s="7" t="s">
        <v>757</v>
      </c>
      <c r="B14" s="48" t="s">
        <v>758</v>
      </c>
      <c r="C14" s="7" t="s">
        <v>686</v>
      </c>
      <c r="D14" s="7" t="s">
        <v>81</v>
      </c>
      <c r="E14" s="7" t="s">
        <v>81</v>
      </c>
      <c r="F14" s="7" t="s">
        <v>81</v>
      </c>
      <c r="G14" s="7" t="s">
        <v>81</v>
      </c>
      <c r="H14" s="7" t="s">
        <v>81</v>
      </c>
      <c r="I14" s="7" t="s">
        <v>81</v>
      </c>
      <c r="J14" s="7" t="s">
        <v>81</v>
      </c>
      <c r="K14" s="7" t="s">
        <v>687</v>
      </c>
      <c r="L14" s="7"/>
      <c r="M14" s="7" t="s">
        <v>689</v>
      </c>
      <c r="N14" s="7"/>
      <c r="O14" s="7"/>
      <c r="P14" s="7" t="s">
        <v>715</v>
      </c>
      <c r="Q14" s="7"/>
      <c r="R14" s="7"/>
      <c r="S14" s="236" t="s">
        <v>759</v>
      </c>
      <c r="T14" s="7" t="s">
        <v>742</v>
      </c>
      <c r="U14" s="7"/>
      <c r="V14" s="7"/>
      <c r="W14" s="7"/>
      <c r="X14" s="7" t="s">
        <v>743</v>
      </c>
      <c r="Y14" s="7"/>
      <c r="Z14" s="7"/>
      <c r="AA14" s="7"/>
      <c r="AB14" s="7" t="s">
        <v>696</v>
      </c>
      <c r="AC14" s="7">
        <v>2017</v>
      </c>
      <c r="AD14" s="7"/>
      <c r="AE14" s="7" t="s">
        <v>719</v>
      </c>
      <c r="AF14" s="7"/>
      <c r="AG14" s="7"/>
      <c r="AH14" s="7"/>
      <c r="AI14" s="236" t="s">
        <v>744</v>
      </c>
      <c r="AJ14" s="237" t="s">
        <v>760</v>
      </c>
      <c r="AK14" s="48" t="s">
        <v>746</v>
      </c>
      <c r="AL14" s="7" t="s">
        <v>721</v>
      </c>
      <c r="AM14" s="7"/>
      <c r="AN14" s="7" t="s">
        <v>722</v>
      </c>
      <c r="AO14" s="7"/>
      <c r="AP14" s="7"/>
      <c r="AQ14" s="7" t="s">
        <v>761</v>
      </c>
      <c r="AR14" s="7" t="s">
        <v>723</v>
      </c>
      <c r="AS14" s="7" t="s">
        <v>710</v>
      </c>
      <c r="AT14" s="7" t="s">
        <v>762</v>
      </c>
      <c r="AU14" s="7" t="s">
        <v>762</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row>
    <row r="15" spans="1:80" x14ac:dyDescent="0.35">
      <c r="A15" s="7" t="s">
        <v>763</v>
      </c>
      <c r="B15" s="236" t="s">
        <v>764</v>
      </c>
      <c r="C15" s="7" t="s">
        <v>686</v>
      </c>
      <c r="D15" s="7" t="s">
        <v>81</v>
      </c>
      <c r="E15" s="7" t="s">
        <v>81</v>
      </c>
      <c r="F15" s="7" t="s">
        <v>81</v>
      </c>
      <c r="G15" s="7" t="s">
        <v>81</v>
      </c>
      <c r="H15" s="7" t="s">
        <v>81</v>
      </c>
      <c r="I15" s="7" t="s">
        <v>81</v>
      </c>
      <c r="J15" s="7" t="s">
        <v>81</v>
      </c>
      <c r="K15" s="7" t="s">
        <v>713</v>
      </c>
      <c r="L15" s="7"/>
      <c r="M15" s="7" t="s">
        <v>688</v>
      </c>
      <c r="N15" s="7" t="s">
        <v>689</v>
      </c>
      <c r="O15" s="7"/>
      <c r="P15" s="7" t="s">
        <v>715</v>
      </c>
      <c r="Q15" s="7"/>
      <c r="R15" s="7"/>
      <c r="S15" s="236" t="s">
        <v>765</v>
      </c>
      <c r="T15" s="7" t="s">
        <v>742</v>
      </c>
      <c r="U15" s="7"/>
      <c r="V15" s="7"/>
      <c r="W15" s="7"/>
      <c r="X15" s="7" t="s">
        <v>743</v>
      </c>
      <c r="Y15" s="7"/>
      <c r="Z15" s="7"/>
      <c r="AA15" s="7"/>
      <c r="AB15" s="7" t="s">
        <v>696</v>
      </c>
      <c r="AC15" s="7">
        <v>2019</v>
      </c>
      <c r="AD15" s="7"/>
      <c r="AE15" s="7" t="s">
        <v>719</v>
      </c>
      <c r="AF15" s="7"/>
      <c r="AG15" s="7"/>
      <c r="AH15" s="7"/>
      <c r="AI15" s="236" t="s">
        <v>744</v>
      </c>
      <c r="AJ15" t="s">
        <v>766</v>
      </c>
      <c r="AK15" s="48" t="s">
        <v>767</v>
      </c>
      <c r="AL15" s="7" t="s">
        <v>721</v>
      </c>
      <c r="AM15" s="7"/>
      <c r="AN15" s="7" t="s">
        <v>702</v>
      </c>
      <c r="AO15" s="7"/>
      <c r="AP15" s="7"/>
      <c r="AQ15" s="7" t="s">
        <v>747</v>
      </c>
      <c r="AR15" s="7"/>
      <c r="AS15" s="7"/>
      <c r="AT15" s="7" t="s">
        <v>762</v>
      </c>
      <c r="AU15" s="7" t="s">
        <v>762</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row>
    <row r="16" spans="1:80" s="11" customFormat="1" ht="24" customHeight="1" x14ac:dyDescent="0.35">
      <c r="A16" s="79" t="s">
        <v>768</v>
      </c>
      <c r="B16" s="55" t="s">
        <v>120</v>
      </c>
      <c r="C16" s="7" t="s">
        <v>81</v>
      </c>
      <c r="D16" s="55" t="s">
        <v>686</v>
      </c>
      <c r="E16" s="55" t="s">
        <v>686</v>
      </c>
      <c r="F16" s="55" t="s">
        <v>686</v>
      </c>
      <c r="G16" s="7" t="s">
        <v>81</v>
      </c>
      <c r="H16" s="7" t="s">
        <v>81</v>
      </c>
      <c r="I16" s="7" t="s">
        <v>81</v>
      </c>
      <c r="J16" s="7" t="s">
        <v>81</v>
      </c>
      <c r="K16" s="55" t="s">
        <v>737</v>
      </c>
      <c r="L16" s="55" t="s">
        <v>109</v>
      </c>
      <c r="M16" s="55" t="s">
        <v>714</v>
      </c>
      <c r="N16" s="55" t="s">
        <v>109</v>
      </c>
      <c r="O16" s="55" t="s">
        <v>109</v>
      </c>
      <c r="P16" s="55" t="s">
        <v>715</v>
      </c>
      <c r="Q16" s="55" t="s">
        <v>109</v>
      </c>
      <c r="R16" s="55" t="s">
        <v>109</v>
      </c>
      <c r="S16" s="55" t="s">
        <v>769</v>
      </c>
      <c r="T16" s="55" t="s">
        <v>770</v>
      </c>
      <c r="U16" s="55" t="s">
        <v>109</v>
      </c>
      <c r="V16" s="55" t="s">
        <v>109</v>
      </c>
      <c r="W16" s="55" t="s">
        <v>771</v>
      </c>
      <c r="X16" s="55" t="s">
        <v>772</v>
      </c>
      <c r="Y16" s="55" t="s">
        <v>109</v>
      </c>
      <c r="Z16" s="55" t="s">
        <v>109</v>
      </c>
      <c r="AA16" s="55" t="s">
        <v>109</v>
      </c>
      <c r="AB16" s="55" t="s">
        <v>696</v>
      </c>
      <c r="AC16" s="55" t="s">
        <v>109</v>
      </c>
      <c r="AD16" s="55" t="s">
        <v>109</v>
      </c>
      <c r="AE16" s="55" t="s">
        <v>719</v>
      </c>
      <c r="AF16" s="55" t="s">
        <v>109</v>
      </c>
      <c r="AG16" s="55" t="s">
        <v>109</v>
      </c>
      <c r="AH16" s="55" t="s">
        <v>109</v>
      </c>
      <c r="AI16" s="55" t="s">
        <v>773</v>
      </c>
      <c r="AJ16" s="55" t="s">
        <v>109</v>
      </c>
      <c r="AK16" s="55" t="s">
        <v>109</v>
      </c>
      <c r="AL16" s="55" t="s">
        <v>109</v>
      </c>
      <c r="AM16" s="55" t="s">
        <v>109</v>
      </c>
      <c r="AN16" s="55" t="s">
        <v>109</v>
      </c>
      <c r="AO16" s="55" t="s">
        <v>109</v>
      </c>
      <c r="AP16" s="55" t="s">
        <v>109</v>
      </c>
      <c r="AQ16" s="55" t="s">
        <v>109</v>
      </c>
      <c r="AR16" s="55" t="s">
        <v>109</v>
      </c>
      <c r="AS16" s="55" t="s">
        <v>109</v>
      </c>
      <c r="AT16" s="55" t="s">
        <v>109</v>
      </c>
      <c r="AU16" s="55" t="s">
        <v>109</v>
      </c>
      <c r="AV16" s="55" t="s">
        <v>109</v>
      </c>
      <c r="AW16" s="55" t="s">
        <v>774</v>
      </c>
      <c r="AX16" s="55" t="s">
        <v>775</v>
      </c>
      <c r="AY16" s="55" t="s">
        <v>109</v>
      </c>
      <c r="AZ16" s="55" t="s">
        <v>109</v>
      </c>
      <c r="BA16" s="55" t="s">
        <v>776</v>
      </c>
      <c r="BB16" s="55" t="s">
        <v>109</v>
      </c>
      <c r="BC16" s="55" t="s">
        <v>109</v>
      </c>
      <c r="BD16" s="55" t="s">
        <v>109</v>
      </c>
      <c r="BE16" s="55" t="s">
        <v>109</v>
      </c>
      <c r="BF16" s="55" t="s">
        <v>109</v>
      </c>
      <c r="BG16" s="55" t="s">
        <v>109</v>
      </c>
      <c r="BH16" s="55" t="s">
        <v>109</v>
      </c>
      <c r="BI16" s="55" t="s">
        <v>109</v>
      </c>
      <c r="BJ16" s="55" t="s">
        <v>109</v>
      </c>
      <c r="BK16" s="55" t="s">
        <v>109</v>
      </c>
      <c r="BL16" s="55" t="s">
        <v>109</v>
      </c>
      <c r="BM16" s="55" t="s">
        <v>109</v>
      </c>
      <c r="BN16" s="55" t="s">
        <v>109</v>
      </c>
      <c r="BO16" s="55" t="s">
        <v>109</v>
      </c>
      <c r="BP16" s="55" t="s">
        <v>109</v>
      </c>
      <c r="BQ16" s="55" t="s">
        <v>109</v>
      </c>
      <c r="BR16" s="55" t="s">
        <v>109</v>
      </c>
      <c r="BS16" s="55" t="s">
        <v>109</v>
      </c>
      <c r="BT16" s="55" t="s">
        <v>109</v>
      </c>
      <c r="BU16" s="55" t="s">
        <v>109</v>
      </c>
      <c r="BV16" s="55" t="s">
        <v>109</v>
      </c>
      <c r="BW16" s="55" t="s">
        <v>109</v>
      </c>
      <c r="BX16" s="55" t="s">
        <v>109</v>
      </c>
      <c r="BY16" s="55" t="s">
        <v>109</v>
      </c>
      <c r="BZ16" s="55" t="s">
        <v>109</v>
      </c>
      <c r="CA16" s="55" t="s">
        <v>777</v>
      </c>
      <c r="CB16" s="11" t="s">
        <v>778</v>
      </c>
    </row>
    <row r="17" spans="1:79" x14ac:dyDescent="0.35">
      <c r="A17" s="7" t="s">
        <v>779</v>
      </c>
      <c r="B17" s="7" t="s">
        <v>780</v>
      </c>
      <c r="C17" s="7" t="s">
        <v>686</v>
      </c>
      <c r="D17" s="7" t="s">
        <v>686</v>
      </c>
      <c r="E17" s="7" t="s">
        <v>686</v>
      </c>
      <c r="F17" s="7" t="s">
        <v>686</v>
      </c>
      <c r="G17" s="7" t="s">
        <v>81</v>
      </c>
      <c r="H17" s="7" t="s">
        <v>81</v>
      </c>
      <c r="I17" s="7" t="s">
        <v>81</v>
      </c>
      <c r="J17" s="7" t="s">
        <v>686</v>
      </c>
      <c r="K17" s="7" t="s">
        <v>687</v>
      </c>
      <c r="L17" s="7"/>
      <c r="M17" s="7" t="s">
        <v>714</v>
      </c>
      <c r="N17" s="7" t="s">
        <v>689</v>
      </c>
      <c r="O17" s="7"/>
      <c r="P17" s="7" t="s">
        <v>715</v>
      </c>
      <c r="Q17" s="7"/>
      <c r="R17" s="7"/>
      <c r="S17" s="7" t="s">
        <v>781</v>
      </c>
      <c r="T17" s="7" t="s">
        <v>742</v>
      </c>
      <c r="U17" s="7"/>
      <c r="V17" s="7"/>
      <c r="W17" s="7"/>
      <c r="X17" s="7" t="s">
        <v>743</v>
      </c>
      <c r="Y17" s="7"/>
      <c r="Z17" s="7"/>
      <c r="AA17" s="7"/>
      <c r="AB17" s="7" t="s">
        <v>696</v>
      </c>
      <c r="AC17" s="7">
        <v>2003</v>
      </c>
      <c r="AD17" s="7" t="s">
        <v>782</v>
      </c>
      <c r="AE17" s="7" t="s">
        <v>719</v>
      </c>
      <c r="AF17" s="7"/>
      <c r="AG17" s="7"/>
      <c r="AH17" s="7"/>
      <c r="AI17" s="7" t="s">
        <v>783</v>
      </c>
      <c r="AJ17" s="7" t="s">
        <v>784</v>
      </c>
      <c r="AK17" s="7" t="s">
        <v>746</v>
      </c>
      <c r="AL17" s="7" t="s">
        <v>785</v>
      </c>
      <c r="AM17" s="7"/>
      <c r="AN17" s="7"/>
      <c r="AO17" s="7"/>
      <c r="AP17" s="7"/>
      <c r="AQ17" s="7"/>
      <c r="AR17" s="7"/>
      <c r="AS17" s="7"/>
      <c r="AT17" s="7"/>
      <c r="AU17" s="7"/>
      <c r="AV17" s="7"/>
      <c r="AW17" s="7" t="s">
        <v>786</v>
      </c>
      <c r="AX17" s="7"/>
      <c r="AY17" s="7"/>
      <c r="AZ17" s="7" t="s">
        <v>787</v>
      </c>
      <c r="BA17" s="7" t="s">
        <v>776</v>
      </c>
      <c r="BB17" s="7" t="s">
        <v>788</v>
      </c>
      <c r="BC17" s="7">
        <v>444.84931412661365</v>
      </c>
      <c r="BD17" s="7">
        <v>578.37080043186415</v>
      </c>
      <c r="BE17" s="7">
        <v>549.25338460284831</v>
      </c>
      <c r="BF17" s="7">
        <v>489.76324025635176</v>
      </c>
      <c r="BG17" s="7">
        <v>379.62039832818527</v>
      </c>
      <c r="BH17" s="7">
        <v>466.18418349443908</v>
      </c>
      <c r="BI17" s="7">
        <v>401.93022378628456</v>
      </c>
      <c r="BJ17" s="7"/>
      <c r="BK17" s="7"/>
      <c r="BL17" s="7"/>
      <c r="BM17" s="7"/>
      <c r="BN17" s="7"/>
      <c r="BO17" s="7"/>
      <c r="BP17" s="7"/>
      <c r="BQ17" s="7"/>
      <c r="BR17" s="7"/>
      <c r="BS17" s="7">
        <v>444.84931412661365</v>
      </c>
      <c r="BT17" s="7">
        <v>1023.2201145584777</v>
      </c>
      <c r="BU17" s="7">
        <v>1572.4734991613263</v>
      </c>
      <c r="BV17" s="7">
        <v>2062.2367394176777</v>
      </c>
      <c r="BW17" s="7">
        <v>2441.8571377458634</v>
      </c>
      <c r="BX17" s="7">
        <v>2908.0413212403028</v>
      </c>
      <c r="BY17" s="7">
        <v>3309.9715450265871</v>
      </c>
      <c r="BZ17" s="7"/>
      <c r="CA17" s="7"/>
    </row>
    <row r="18" spans="1:79" x14ac:dyDescent="0.35">
      <c r="A18" s="7" t="s">
        <v>93</v>
      </c>
      <c r="B18" s="7" t="s">
        <v>789</v>
      </c>
      <c r="C18" s="7" t="s">
        <v>81</v>
      </c>
      <c r="D18" s="7" t="s">
        <v>686</v>
      </c>
      <c r="E18" s="7" t="s">
        <v>686</v>
      </c>
      <c r="F18" s="7" t="s">
        <v>81</v>
      </c>
      <c r="G18" s="7" t="s">
        <v>81</v>
      </c>
      <c r="H18" s="7" t="s">
        <v>81</v>
      </c>
      <c r="I18" s="7" t="s">
        <v>81</v>
      </c>
      <c r="J18" s="7" t="s">
        <v>81</v>
      </c>
      <c r="K18" s="7" t="s">
        <v>687</v>
      </c>
      <c r="L18" s="7"/>
      <c r="M18" s="7" t="s">
        <v>714</v>
      </c>
      <c r="N18" s="7" t="s">
        <v>689</v>
      </c>
      <c r="O18" s="7"/>
      <c r="P18" s="7" t="s">
        <v>715</v>
      </c>
      <c r="Q18" s="7"/>
      <c r="R18" s="7"/>
      <c r="S18" s="7" t="s">
        <v>790</v>
      </c>
      <c r="T18" s="7" t="s">
        <v>742</v>
      </c>
      <c r="U18" s="7"/>
      <c r="V18" s="7"/>
      <c r="W18" s="7"/>
      <c r="X18" s="7" t="s">
        <v>743</v>
      </c>
      <c r="Y18" s="7"/>
      <c r="Z18" s="7"/>
      <c r="AA18" s="7"/>
      <c r="AB18" s="7" t="s">
        <v>696</v>
      </c>
      <c r="AC18" s="7">
        <v>2018</v>
      </c>
      <c r="AD18" s="7">
        <v>2022</v>
      </c>
      <c r="AE18" s="7" t="s">
        <v>719</v>
      </c>
      <c r="AF18" s="7"/>
      <c r="AG18" s="7"/>
      <c r="AH18" s="7"/>
      <c r="AI18" s="7" t="s">
        <v>783</v>
      </c>
      <c r="AJ18" s="7" t="s">
        <v>791</v>
      </c>
      <c r="AK18" s="7" t="s">
        <v>746</v>
      </c>
      <c r="AL18" s="7" t="s">
        <v>785</v>
      </c>
      <c r="AM18" s="7"/>
      <c r="AN18" s="7"/>
      <c r="AO18" s="7"/>
      <c r="AP18" s="7"/>
      <c r="AQ18" s="7"/>
      <c r="AR18" s="7"/>
      <c r="AS18" s="7"/>
      <c r="AT18" s="7"/>
      <c r="AU18" s="7"/>
      <c r="AV18" s="7"/>
      <c r="AW18" s="7" t="s">
        <v>774</v>
      </c>
      <c r="AX18" s="7"/>
      <c r="AY18" s="7"/>
      <c r="AZ18" s="7"/>
      <c r="BA18" s="7" t="s">
        <v>776</v>
      </c>
      <c r="BB18" s="7" t="s">
        <v>788</v>
      </c>
      <c r="BC18" s="7"/>
      <c r="BD18" s="7"/>
      <c r="BE18" s="7"/>
      <c r="BF18" s="7"/>
      <c r="BG18" s="7"/>
      <c r="BH18" s="7">
        <f>11.46</f>
        <v>11.46</v>
      </c>
      <c r="BI18" s="7">
        <v>23.49</v>
      </c>
      <c r="BJ18" s="7"/>
      <c r="BK18" s="7"/>
      <c r="BL18" s="7"/>
      <c r="BM18" s="7"/>
      <c r="BN18" s="7"/>
      <c r="BO18" s="7"/>
      <c r="BP18" s="7"/>
      <c r="BQ18" s="7"/>
      <c r="BR18" s="7"/>
      <c r="BS18" s="7"/>
      <c r="BT18" s="7"/>
      <c r="BU18" s="7"/>
      <c r="BV18" s="7"/>
      <c r="BW18" s="7"/>
      <c r="BX18" s="7">
        <f>BH18</f>
        <v>11.46</v>
      </c>
      <c r="BY18" s="7">
        <f>BI18+BH18</f>
        <v>34.950000000000003</v>
      </c>
      <c r="BZ18" s="7"/>
      <c r="CA18" s="7"/>
    </row>
    <row r="19" spans="1:79" x14ac:dyDescent="0.35">
      <c r="A19" s="7" t="s">
        <v>792</v>
      </c>
      <c r="B19" s="7" t="s">
        <v>793</v>
      </c>
      <c r="C19" s="7" t="s">
        <v>81</v>
      </c>
      <c r="D19" s="7" t="s">
        <v>686</v>
      </c>
      <c r="E19" s="7" t="s">
        <v>81</v>
      </c>
      <c r="F19" s="7" t="s">
        <v>686</v>
      </c>
      <c r="G19" s="7" t="s">
        <v>81</v>
      </c>
      <c r="H19" s="7" t="s">
        <v>81</v>
      </c>
      <c r="I19" s="7" t="s">
        <v>81</v>
      </c>
      <c r="J19" s="7" t="s">
        <v>81</v>
      </c>
      <c r="K19" s="7" t="s">
        <v>713</v>
      </c>
      <c r="L19" s="7"/>
      <c r="M19" s="7" t="s">
        <v>714</v>
      </c>
      <c r="N19" s="7" t="s">
        <v>689</v>
      </c>
      <c r="O19" s="7"/>
      <c r="P19" s="7" t="s">
        <v>715</v>
      </c>
      <c r="Q19" s="7"/>
      <c r="R19" s="7"/>
      <c r="S19" s="7" t="s">
        <v>794</v>
      </c>
      <c r="T19" s="7" t="s">
        <v>742</v>
      </c>
      <c r="U19" s="7"/>
      <c r="V19" s="7"/>
      <c r="W19" s="7"/>
      <c r="X19" s="7" t="s">
        <v>743</v>
      </c>
      <c r="Y19" s="7"/>
      <c r="Z19" s="7"/>
      <c r="AA19" s="7"/>
      <c r="AB19" s="7" t="s">
        <v>696</v>
      </c>
      <c r="AC19" s="7">
        <v>2020</v>
      </c>
      <c r="AD19" s="7" t="s">
        <v>782</v>
      </c>
      <c r="AE19" s="7" t="s">
        <v>719</v>
      </c>
      <c r="AF19" s="7"/>
      <c r="AG19" s="7"/>
      <c r="AH19" s="7"/>
      <c r="AI19" s="7" t="s">
        <v>783</v>
      </c>
      <c r="AJ19" s="7" t="s">
        <v>795</v>
      </c>
      <c r="AK19" s="7" t="s">
        <v>746</v>
      </c>
      <c r="AL19" s="7" t="s">
        <v>785</v>
      </c>
      <c r="AM19" s="7"/>
      <c r="AN19" s="7"/>
      <c r="AO19" s="7"/>
      <c r="AP19" s="7"/>
      <c r="AQ19" s="7"/>
      <c r="AR19" s="7"/>
      <c r="AS19" s="7"/>
      <c r="AT19" s="7"/>
      <c r="AU19" s="7"/>
      <c r="AV19" s="7"/>
      <c r="AW19" s="7" t="s">
        <v>774</v>
      </c>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row>
    <row r="20" spans="1:79" x14ac:dyDescent="0.35">
      <c r="A20" s="7" t="s">
        <v>796</v>
      </c>
      <c r="B20" s="7" t="s">
        <v>797</v>
      </c>
      <c r="C20" s="7" t="s">
        <v>686</v>
      </c>
      <c r="D20" s="7" t="s">
        <v>686</v>
      </c>
      <c r="E20" s="7" t="s">
        <v>81</v>
      </c>
      <c r="F20" s="7" t="s">
        <v>686</v>
      </c>
      <c r="G20" s="7" t="s">
        <v>81</v>
      </c>
      <c r="H20" s="7" t="s">
        <v>81</v>
      </c>
      <c r="I20" s="7" t="s">
        <v>81</v>
      </c>
      <c r="J20" s="7" t="s">
        <v>686</v>
      </c>
      <c r="K20" s="7" t="s">
        <v>713</v>
      </c>
      <c r="L20" s="7"/>
      <c r="M20" s="7" t="s">
        <v>714</v>
      </c>
      <c r="N20" s="7" t="s">
        <v>689</v>
      </c>
      <c r="O20" s="7"/>
      <c r="P20" s="7" t="s">
        <v>715</v>
      </c>
      <c r="Q20" s="7"/>
      <c r="R20" s="7"/>
      <c r="S20" s="7" t="s">
        <v>798</v>
      </c>
      <c r="T20" s="7" t="s">
        <v>693</v>
      </c>
      <c r="U20" s="7"/>
      <c r="V20" s="7"/>
      <c r="W20" s="7"/>
      <c r="X20" s="7" t="s">
        <v>695</v>
      </c>
      <c r="Y20" s="7"/>
      <c r="Z20" s="7"/>
      <c r="AA20" s="7"/>
      <c r="AB20" s="7" t="s">
        <v>696</v>
      </c>
      <c r="AC20" s="7">
        <v>2020</v>
      </c>
      <c r="AD20" s="7">
        <v>2050</v>
      </c>
      <c r="AE20" s="7" t="s">
        <v>719</v>
      </c>
      <c r="AF20" s="7"/>
      <c r="AG20" s="7"/>
      <c r="AH20" s="7"/>
      <c r="AI20" s="7" t="s">
        <v>783</v>
      </c>
      <c r="AJ20" s="7" t="s">
        <v>799</v>
      </c>
      <c r="AK20" s="7" t="s">
        <v>746</v>
      </c>
      <c r="AL20" s="7" t="s">
        <v>785</v>
      </c>
      <c r="AM20" s="7"/>
      <c r="AN20" s="7"/>
      <c r="AO20" s="7"/>
      <c r="AP20" s="7"/>
      <c r="AQ20" s="7"/>
      <c r="AR20" s="7"/>
      <c r="AS20" s="7"/>
      <c r="AT20" s="7"/>
      <c r="AU20" s="7"/>
      <c r="AV20" s="7"/>
      <c r="AW20" s="7" t="s">
        <v>786</v>
      </c>
      <c r="AX20" s="7"/>
      <c r="AY20" s="7"/>
      <c r="AZ20" s="7" t="s">
        <v>787</v>
      </c>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row>
    <row r="21" spans="1:79" x14ac:dyDescent="0.35">
      <c r="A21" s="7" t="s">
        <v>800</v>
      </c>
      <c r="B21" s="7" t="s">
        <v>801</v>
      </c>
      <c r="C21" s="7" t="s">
        <v>81</v>
      </c>
      <c r="D21" s="7" t="s">
        <v>686</v>
      </c>
      <c r="E21" s="7" t="s">
        <v>81</v>
      </c>
      <c r="F21" s="7" t="s">
        <v>81</v>
      </c>
      <c r="G21" s="7" t="s">
        <v>81</v>
      </c>
      <c r="H21" s="7" t="s">
        <v>81</v>
      </c>
      <c r="I21" s="7" t="s">
        <v>686</v>
      </c>
      <c r="J21" s="7" t="s">
        <v>81</v>
      </c>
      <c r="K21" s="7" t="s">
        <v>687</v>
      </c>
      <c r="L21" s="7"/>
      <c r="M21" s="7" t="s">
        <v>714</v>
      </c>
      <c r="N21" s="7" t="s">
        <v>689</v>
      </c>
      <c r="O21" s="7"/>
      <c r="P21" s="7" t="s">
        <v>715</v>
      </c>
      <c r="Q21" s="7"/>
      <c r="R21" s="7"/>
      <c r="S21" s="7" t="s">
        <v>802</v>
      </c>
      <c r="T21" s="7" t="s">
        <v>693</v>
      </c>
      <c r="U21" s="7" t="s">
        <v>742</v>
      </c>
      <c r="V21" s="7" t="s">
        <v>803</v>
      </c>
      <c r="W21" s="7"/>
      <c r="X21" s="7" t="s">
        <v>804</v>
      </c>
      <c r="Y21" s="7"/>
      <c r="Z21" s="7"/>
      <c r="AA21" s="7"/>
      <c r="AB21" s="7" t="s">
        <v>696</v>
      </c>
      <c r="AC21" s="7">
        <v>2020</v>
      </c>
      <c r="AD21" s="7" t="s">
        <v>782</v>
      </c>
      <c r="AE21" s="7" t="s">
        <v>719</v>
      </c>
      <c r="AF21" s="7"/>
      <c r="AG21" s="7"/>
      <c r="AH21" s="7"/>
      <c r="AI21" s="7" t="s">
        <v>805</v>
      </c>
      <c r="AJ21" s="7" t="s">
        <v>806</v>
      </c>
      <c r="AK21" s="7" t="s">
        <v>746</v>
      </c>
      <c r="AL21" s="7" t="s">
        <v>785</v>
      </c>
      <c r="AM21" s="7"/>
      <c r="AN21" s="7"/>
      <c r="AO21" s="7"/>
      <c r="AP21" s="7"/>
      <c r="AQ21" s="7"/>
      <c r="AR21" s="7"/>
      <c r="AS21" s="7"/>
      <c r="AT21" s="7"/>
      <c r="AU21" s="7"/>
      <c r="AV21" s="7"/>
      <c r="AW21" s="7" t="s">
        <v>786</v>
      </c>
      <c r="AX21" s="7"/>
      <c r="AY21" s="7"/>
      <c r="AZ21" s="7" t="s">
        <v>807</v>
      </c>
      <c r="BA21" s="7" t="s">
        <v>776</v>
      </c>
      <c r="BB21" s="7" t="s">
        <v>808</v>
      </c>
      <c r="BC21" s="7"/>
      <c r="BD21" s="7"/>
      <c r="BE21" s="7">
        <f>953-918</f>
        <v>35</v>
      </c>
      <c r="BF21" s="7">
        <f>918-929</f>
        <v>-11</v>
      </c>
      <c r="BG21" s="7">
        <f>929-885</f>
        <v>44</v>
      </c>
      <c r="BH21" s="7">
        <f>885-854</f>
        <v>31</v>
      </c>
      <c r="BI21" s="7" t="s">
        <v>809</v>
      </c>
      <c r="BJ21" s="7"/>
      <c r="BK21" s="7"/>
      <c r="BL21" s="7"/>
      <c r="BM21" s="7"/>
      <c r="BN21" s="7"/>
      <c r="BO21" s="7"/>
      <c r="BP21" s="7"/>
      <c r="BQ21" s="7"/>
      <c r="BR21" s="7"/>
      <c r="BS21" s="7"/>
      <c r="BT21" s="7">
        <f>BE21</f>
        <v>35</v>
      </c>
      <c r="BU21" s="7">
        <f>BE21+BF21</f>
        <v>24</v>
      </c>
      <c r="BV21" s="7">
        <f>BU21+BG21</f>
        <v>68</v>
      </c>
      <c r="BW21" s="7">
        <f>BV21+BH21</f>
        <v>99</v>
      </c>
      <c r="BX21" s="7" t="s">
        <v>810</v>
      </c>
      <c r="BY21" s="7"/>
      <c r="BZ21" s="7"/>
      <c r="CA21" s="7"/>
    </row>
    <row r="22" spans="1:79" x14ac:dyDescent="0.35">
      <c r="A22" s="7" t="s">
        <v>811</v>
      </c>
      <c r="B22" s="7" t="s">
        <v>812</v>
      </c>
      <c r="C22" s="7" t="s">
        <v>81</v>
      </c>
      <c r="D22" s="7" t="s">
        <v>686</v>
      </c>
      <c r="E22" s="7" t="s">
        <v>81</v>
      </c>
      <c r="F22" s="7" t="s">
        <v>686</v>
      </c>
      <c r="G22" s="7" t="s">
        <v>81</v>
      </c>
      <c r="H22" s="7" t="s">
        <v>81</v>
      </c>
      <c r="I22" s="7" t="s">
        <v>81</v>
      </c>
      <c r="J22" s="7" t="s">
        <v>81</v>
      </c>
      <c r="K22" s="7" t="s">
        <v>713</v>
      </c>
      <c r="L22" s="7"/>
      <c r="M22" s="7" t="s">
        <v>714</v>
      </c>
      <c r="N22" s="7" t="s">
        <v>689</v>
      </c>
      <c r="O22" s="7"/>
      <c r="P22" s="7" t="s">
        <v>715</v>
      </c>
      <c r="Q22" s="7"/>
      <c r="R22" s="7"/>
      <c r="S22" s="7" t="s">
        <v>813</v>
      </c>
      <c r="T22" s="7" t="s">
        <v>742</v>
      </c>
      <c r="U22" s="7"/>
      <c r="V22" s="7"/>
      <c r="W22" s="7"/>
      <c r="X22" s="7" t="s">
        <v>743</v>
      </c>
      <c r="Y22" s="7"/>
      <c r="Z22" s="7"/>
      <c r="AA22" s="7"/>
      <c r="AB22" s="7" t="s">
        <v>696</v>
      </c>
      <c r="AC22" s="7">
        <v>2015</v>
      </c>
      <c r="AD22" s="7" t="s">
        <v>782</v>
      </c>
      <c r="AE22" s="7" t="s">
        <v>719</v>
      </c>
      <c r="AF22" s="7"/>
      <c r="AG22" s="7"/>
      <c r="AH22" s="7"/>
      <c r="AI22" s="7" t="s">
        <v>783</v>
      </c>
      <c r="AJ22" s="7" t="s">
        <v>814</v>
      </c>
      <c r="AK22" s="7" t="s">
        <v>746</v>
      </c>
      <c r="AL22" s="7" t="s">
        <v>785</v>
      </c>
      <c r="AM22" s="7"/>
      <c r="AN22" s="7"/>
      <c r="AO22" s="7"/>
      <c r="AP22" s="7"/>
      <c r="AQ22" s="7"/>
      <c r="AR22" s="7"/>
      <c r="AS22" s="7"/>
      <c r="AT22" s="7"/>
      <c r="AU22" s="7"/>
      <c r="AV22" s="7"/>
      <c r="AW22" s="7" t="s">
        <v>774</v>
      </c>
      <c r="AX22" s="7"/>
      <c r="AY22" s="7"/>
      <c r="AZ22" s="7"/>
      <c r="BA22" s="7" t="s">
        <v>776</v>
      </c>
      <c r="BB22" s="7" t="s">
        <v>788</v>
      </c>
      <c r="BC22" s="7"/>
      <c r="BD22" s="7">
        <v>15.541839999999999</v>
      </c>
      <c r="BE22" s="7">
        <v>13.229080000000002</v>
      </c>
      <c r="BF22" s="7">
        <v>7.9140800000000002</v>
      </c>
      <c r="BG22" s="7">
        <v>13.074120000000001</v>
      </c>
      <c r="BH22" s="7">
        <v>8.11008</v>
      </c>
      <c r="BI22" s="7">
        <v>4.99444</v>
      </c>
      <c r="BJ22" s="7"/>
      <c r="BK22" s="7"/>
      <c r="BL22" s="7"/>
      <c r="BM22" s="7"/>
      <c r="BN22" s="7"/>
      <c r="BO22" s="7"/>
      <c r="BP22" s="7"/>
      <c r="BQ22" s="7"/>
      <c r="BR22" s="7"/>
      <c r="BS22" s="7">
        <f>BD22</f>
        <v>15.541839999999999</v>
      </c>
      <c r="BT22" s="7">
        <f>BD22+BE22</f>
        <v>28.77092</v>
      </c>
      <c r="BU22" s="7">
        <f>BT22+BF22</f>
        <v>36.685000000000002</v>
      </c>
      <c r="BV22" s="7">
        <f>BU22+BG22</f>
        <v>49.759120000000003</v>
      </c>
      <c r="BW22" s="7">
        <f>BV22+BH22</f>
        <v>57.869200000000006</v>
      </c>
      <c r="BX22" s="7">
        <f>BW22+BI22</f>
        <v>62.863640000000004</v>
      </c>
      <c r="BY22" s="7"/>
      <c r="BZ22" s="7"/>
      <c r="CA22" s="7"/>
    </row>
    <row r="23" spans="1:79" x14ac:dyDescent="0.35">
      <c r="A23" s="236" t="s">
        <v>815</v>
      </c>
      <c r="B23" s="242" t="s">
        <v>816</v>
      </c>
      <c r="C23" s="242" t="s">
        <v>686</v>
      </c>
      <c r="D23" s="242" t="s">
        <v>686</v>
      </c>
      <c r="E23" s="242" t="s">
        <v>686</v>
      </c>
      <c r="F23" s="242" t="s">
        <v>686</v>
      </c>
      <c r="G23" s="242" t="s">
        <v>81</v>
      </c>
      <c r="H23" s="242" t="s">
        <v>81</v>
      </c>
      <c r="I23" s="242" t="s">
        <v>81</v>
      </c>
      <c r="J23" s="242" t="s">
        <v>81</v>
      </c>
      <c r="K23" s="242" t="s">
        <v>687</v>
      </c>
      <c r="L23" s="242" t="s">
        <v>109</v>
      </c>
      <c r="M23" s="242" t="s">
        <v>714</v>
      </c>
      <c r="N23" s="242" t="s">
        <v>109</v>
      </c>
      <c r="O23" s="242" t="s">
        <v>109</v>
      </c>
      <c r="P23" s="242" t="s">
        <v>715</v>
      </c>
      <c r="Q23" s="242" t="s">
        <v>109</v>
      </c>
      <c r="R23" s="242" t="s">
        <v>109</v>
      </c>
      <c r="S23" s="242" t="s">
        <v>817</v>
      </c>
      <c r="T23" s="242" t="s">
        <v>742</v>
      </c>
      <c r="U23" s="242" t="s">
        <v>109</v>
      </c>
      <c r="V23" s="242" t="s">
        <v>109</v>
      </c>
      <c r="W23" s="242" t="s">
        <v>109</v>
      </c>
      <c r="X23" s="242" t="s">
        <v>818</v>
      </c>
      <c r="Y23" s="242" t="s">
        <v>772</v>
      </c>
      <c r="Z23" s="242" t="s">
        <v>109</v>
      </c>
      <c r="AA23" s="242" t="s">
        <v>109</v>
      </c>
      <c r="AB23" s="242" t="s">
        <v>696</v>
      </c>
      <c r="AC23" s="242">
        <v>2019</v>
      </c>
      <c r="AD23" s="242" t="s">
        <v>109</v>
      </c>
      <c r="AE23" s="242" t="s">
        <v>719</v>
      </c>
      <c r="AF23" s="242" t="s">
        <v>109</v>
      </c>
      <c r="AG23" s="242" t="s">
        <v>109</v>
      </c>
      <c r="AH23" s="242" t="s">
        <v>109</v>
      </c>
      <c r="AI23" s="242" t="s">
        <v>819</v>
      </c>
      <c r="AJ23" s="140" t="s">
        <v>820</v>
      </c>
      <c r="AK23" s="242" t="s">
        <v>109</v>
      </c>
      <c r="AL23" s="242" t="s">
        <v>109</v>
      </c>
      <c r="AM23" s="242" t="s">
        <v>109</v>
      </c>
      <c r="AN23" s="242" t="s">
        <v>109</v>
      </c>
      <c r="AO23" s="242" t="s">
        <v>109</v>
      </c>
      <c r="AP23" s="242" t="s">
        <v>109</v>
      </c>
      <c r="AQ23" s="242" t="s">
        <v>109</v>
      </c>
      <c r="AR23" s="242" t="s">
        <v>109</v>
      </c>
      <c r="AS23" s="242" t="s">
        <v>109</v>
      </c>
      <c r="AT23" s="242" t="s">
        <v>109</v>
      </c>
      <c r="AU23" s="242" t="s">
        <v>109</v>
      </c>
      <c r="AV23" s="242" t="s">
        <v>109</v>
      </c>
      <c r="AW23" s="242" t="s">
        <v>774</v>
      </c>
      <c r="AX23" s="242" t="s">
        <v>109</v>
      </c>
      <c r="AY23" s="242" t="s">
        <v>109</v>
      </c>
      <c r="AZ23" s="242" t="s">
        <v>109</v>
      </c>
      <c r="BA23" s="242" t="s">
        <v>821</v>
      </c>
      <c r="BB23" s="242" t="s">
        <v>788</v>
      </c>
      <c r="BC23" s="242" t="s">
        <v>109</v>
      </c>
      <c r="BD23" s="242" t="s">
        <v>109</v>
      </c>
      <c r="BE23" s="242" t="s">
        <v>109</v>
      </c>
      <c r="BF23" s="242" t="s">
        <v>109</v>
      </c>
      <c r="BG23" s="242" t="s">
        <v>109</v>
      </c>
      <c r="BH23" s="242" t="s">
        <v>109</v>
      </c>
      <c r="BI23" s="248">
        <v>2995171</v>
      </c>
      <c r="BJ23" s="242" t="s">
        <v>109</v>
      </c>
      <c r="BK23" s="242" t="s">
        <v>109</v>
      </c>
      <c r="BL23" s="242" t="s">
        <v>109</v>
      </c>
      <c r="BM23" s="242" t="s">
        <v>109</v>
      </c>
      <c r="BN23" s="242" t="s">
        <v>109</v>
      </c>
      <c r="BO23" s="242" t="s">
        <v>109</v>
      </c>
      <c r="BP23" s="242" t="s">
        <v>109</v>
      </c>
      <c r="BQ23" s="248">
        <v>2995171</v>
      </c>
      <c r="BR23" s="242" t="s">
        <v>109</v>
      </c>
      <c r="BS23" s="242" t="s">
        <v>109</v>
      </c>
      <c r="BT23" s="242" t="s">
        <v>109</v>
      </c>
      <c r="BU23" s="242" t="s">
        <v>109</v>
      </c>
      <c r="BV23" s="242" t="s">
        <v>109</v>
      </c>
      <c r="BW23" s="242" t="s">
        <v>109</v>
      </c>
      <c r="BX23" s="242" t="s">
        <v>109</v>
      </c>
      <c r="BY23" s="248">
        <v>2995171</v>
      </c>
      <c r="BZ23" s="242" t="s">
        <v>109</v>
      </c>
      <c r="CA23" s="242" t="s">
        <v>109</v>
      </c>
    </row>
    <row r="24" spans="1:79" ht="15" customHeight="1" x14ac:dyDescent="0.35">
      <c r="A24" s="243" t="s">
        <v>822</v>
      </c>
      <c r="B24" s="244" t="s">
        <v>823</v>
      </c>
      <c r="C24" s="244" t="s">
        <v>686</v>
      </c>
      <c r="D24" s="244" t="s">
        <v>686</v>
      </c>
      <c r="E24" s="244" t="s">
        <v>686</v>
      </c>
      <c r="F24" s="244" t="s">
        <v>81</v>
      </c>
      <c r="G24" s="244" t="s">
        <v>81</v>
      </c>
      <c r="H24" s="244" t="s">
        <v>81</v>
      </c>
      <c r="I24" s="244" t="s">
        <v>81</v>
      </c>
      <c r="J24" s="244" t="s">
        <v>81</v>
      </c>
      <c r="K24" s="244" t="s">
        <v>687</v>
      </c>
      <c r="L24" s="244" t="s">
        <v>109</v>
      </c>
      <c r="M24" s="244" t="s">
        <v>714</v>
      </c>
      <c r="N24" s="244" t="s">
        <v>109</v>
      </c>
      <c r="O24" s="244" t="s">
        <v>109</v>
      </c>
      <c r="P24" s="244" t="s">
        <v>715</v>
      </c>
      <c r="Q24" s="244" t="s">
        <v>109</v>
      </c>
      <c r="R24" s="244" t="s">
        <v>109</v>
      </c>
      <c r="S24" s="244" t="s">
        <v>824</v>
      </c>
      <c r="T24" s="244" t="s">
        <v>692</v>
      </c>
      <c r="U24" s="244" t="s">
        <v>109</v>
      </c>
      <c r="V24" s="244" t="s">
        <v>109</v>
      </c>
      <c r="W24" s="244" t="s">
        <v>109</v>
      </c>
      <c r="X24" s="244" t="s">
        <v>109</v>
      </c>
      <c r="Y24" s="244" t="s">
        <v>109</v>
      </c>
      <c r="Z24" s="244" t="s">
        <v>109</v>
      </c>
      <c r="AA24" s="244" t="s">
        <v>109</v>
      </c>
      <c r="AB24" s="244" t="s">
        <v>109</v>
      </c>
      <c r="AC24" s="244" t="s">
        <v>109</v>
      </c>
      <c r="AD24" s="244" t="s">
        <v>109</v>
      </c>
      <c r="AE24" s="244" t="s">
        <v>109</v>
      </c>
      <c r="AF24" s="244" t="s">
        <v>109</v>
      </c>
      <c r="AG24" s="244" t="s">
        <v>109</v>
      </c>
      <c r="AH24" s="244" t="s">
        <v>109</v>
      </c>
      <c r="AI24" s="244" t="s">
        <v>109</v>
      </c>
      <c r="AJ24" s="141" t="s">
        <v>825</v>
      </c>
      <c r="AK24" s="243" t="s">
        <v>109</v>
      </c>
      <c r="AL24" s="244" t="s">
        <v>109</v>
      </c>
      <c r="AM24" s="244" t="s">
        <v>109</v>
      </c>
      <c r="AN24" s="244" t="s">
        <v>109</v>
      </c>
      <c r="AO24" s="244" t="s">
        <v>109</v>
      </c>
      <c r="AP24" s="244" t="s">
        <v>109</v>
      </c>
      <c r="AQ24" s="244" t="s">
        <v>109</v>
      </c>
      <c r="AR24" s="244" t="s">
        <v>109</v>
      </c>
      <c r="AS24" s="244" t="s">
        <v>109</v>
      </c>
      <c r="AT24" s="244" t="s">
        <v>109</v>
      </c>
      <c r="AU24" s="244" t="s">
        <v>109</v>
      </c>
      <c r="AV24" s="244" t="s">
        <v>109</v>
      </c>
      <c r="AW24" s="244" t="s">
        <v>109</v>
      </c>
      <c r="AX24" s="244" t="s">
        <v>109</v>
      </c>
      <c r="AY24" s="244" t="s">
        <v>109</v>
      </c>
      <c r="AZ24" s="244" t="s">
        <v>109</v>
      </c>
      <c r="BA24" s="244" t="s">
        <v>109</v>
      </c>
      <c r="BB24" s="244" t="s">
        <v>109</v>
      </c>
      <c r="BC24" s="244" t="s">
        <v>109</v>
      </c>
      <c r="BD24" s="244" t="s">
        <v>109</v>
      </c>
      <c r="BE24" s="244" t="s">
        <v>109</v>
      </c>
      <c r="BF24" s="244" t="s">
        <v>109</v>
      </c>
      <c r="BG24" s="244" t="s">
        <v>109</v>
      </c>
      <c r="BH24" s="244" t="s">
        <v>109</v>
      </c>
      <c r="BI24" s="244" t="s">
        <v>109</v>
      </c>
      <c r="BJ24" s="244" t="s">
        <v>109</v>
      </c>
      <c r="BK24" s="244" t="s">
        <v>109</v>
      </c>
      <c r="BL24" s="244" t="s">
        <v>109</v>
      </c>
      <c r="BM24" s="244" t="s">
        <v>109</v>
      </c>
      <c r="BN24" s="244" t="s">
        <v>109</v>
      </c>
      <c r="BO24" s="244" t="s">
        <v>109</v>
      </c>
      <c r="BP24" s="244" t="s">
        <v>109</v>
      </c>
      <c r="BQ24" s="244" t="s">
        <v>109</v>
      </c>
      <c r="BR24" s="244" t="s">
        <v>109</v>
      </c>
      <c r="BS24" s="244" t="s">
        <v>109</v>
      </c>
      <c r="BT24" s="244" t="s">
        <v>109</v>
      </c>
      <c r="BU24" s="244" t="s">
        <v>109</v>
      </c>
      <c r="BV24" s="244" t="s">
        <v>109</v>
      </c>
      <c r="BW24" s="244" t="s">
        <v>109</v>
      </c>
      <c r="BX24" s="244" t="s">
        <v>109</v>
      </c>
      <c r="BY24" s="244" t="s">
        <v>109</v>
      </c>
      <c r="BZ24" s="244" t="s">
        <v>109</v>
      </c>
      <c r="CA24" s="244" t="s">
        <v>109</v>
      </c>
    </row>
    <row r="25" spans="1:79" ht="13.5" customHeight="1" x14ac:dyDescent="0.35">
      <c r="A25" s="243" t="s">
        <v>826</v>
      </c>
      <c r="B25" s="244" t="s">
        <v>827</v>
      </c>
      <c r="C25" s="244" t="s">
        <v>81</v>
      </c>
      <c r="D25" s="244" t="s">
        <v>81</v>
      </c>
      <c r="E25" s="244" t="s">
        <v>81</v>
      </c>
      <c r="F25" s="244" t="s">
        <v>81</v>
      </c>
      <c r="G25" s="244" t="s">
        <v>81</v>
      </c>
      <c r="H25" s="244" t="s">
        <v>81</v>
      </c>
      <c r="I25" s="244" t="s">
        <v>81</v>
      </c>
      <c r="J25" s="244" t="s">
        <v>81</v>
      </c>
      <c r="K25" s="244" t="s">
        <v>687</v>
      </c>
      <c r="L25" s="244" t="s">
        <v>109</v>
      </c>
      <c r="M25" s="244" t="s">
        <v>828</v>
      </c>
      <c r="N25" s="244" t="s">
        <v>109</v>
      </c>
      <c r="O25" s="244" t="s">
        <v>109</v>
      </c>
      <c r="P25" s="244" t="s">
        <v>715</v>
      </c>
      <c r="Q25" s="244" t="s">
        <v>109</v>
      </c>
      <c r="R25" s="244" t="s">
        <v>109</v>
      </c>
      <c r="S25" s="244" t="s">
        <v>109</v>
      </c>
      <c r="T25" s="244" t="s">
        <v>692</v>
      </c>
      <c r="U25" s="244" t="s">
        <v>109</v>
      </c>
      <c r="V25" s="244" t="s">
        <v>109</v>
      </c>
      <c r="W25" s="244" t="s">
        <v>109</v>
      </c>
      <c r="X25" s="244" t="s">
        <v>743</v>
      </c>
      <c r="Y25" s="244" t="s">
        <v>109</v>
      </c>
      <c r="Z25" s="244" t="s">
        <v>109</v>
      </c>
      <c r="AA25" s="244" t="s">
        <v>109</v>
      </c>
      <c r="AB25" s="244" t="s">
        <v>696</v>
      </c>
      <c r="AC25" s="244">
        <v>2019</v>
      </c>
      <c r="AD25" s="244" t="s">
        <v>109</v>
      </c>
      <c r="AE25" s="244" t="s">
        <v>719</v>
      </c>
      <c r="AF25" s="244" t="s">
        <v>109</v>
      </c>
      <c r="AG25" s="244" t="s">
        <v>109</v>
      </c>
      <c r="AH25" s="244" t="s">
        <v>109</v>
      </c>
      <c r="AI25" s="244" t="s">
        <v>819</v>
      </c>
      <c r="AJ25" s="140" t="s">
        <v>829</v>
      </c>
      <c r="AK25" s="244" t="s">
        <v>109</v>
      </c>
      <c r="AL25" s="244" t="s">
        <v>109</v>
      </c>
      <c r="AM25" s="244" t="s">
        <v>109</v>
      </c>
      <c r="AN25" s="244" t="s">
        <v>830</v>
      </c>
      <c r="AO25" s="244" t="s">
        <v>109</v>
      </c>
      <c r="AP25" s="244" t="s">
        <v>109</v>
      </c>
      <c r="AQ25" s="244" t="s">
        <v>831</v>
      </c>
      <c r="AR25" s="244" t="s">
        <v>109</v>
      </c>
      <c r="AS25" s="244" t="s">
        <v>109</v>
      </c>
      <c r="AT25" s="244" t="s">
        <v>109</v>
      </c>
      <c r="AU25" s="244" t="s">
        <v>109</v>
      </c>
      <c r="AV25" s="244" t="s">
        <v>109</v>
      </c>
      <c r="AW25" s="244" t="s">
        <v>786</v>
      </c>
      <c r="AX25" s="244" t="s">
        <v>109</v>
      </c>
      <c r="AY25" s="244" t="s">
        <v>109</v>
      </c>
      <c r="AZ25" s="244" t="s">
        <v>832</v>
      </c>
      <c r="BA25" s="244" t="s">
        <v>109</v>
      </c>
      <c r="BB25" s="244" t="s">
        <v>109</v>
      </c>
      <c r="BC25" s="244" t="s">
        <v>109</v>
      </c>
      <c r="BD25" s="244" t="s">
        <v>109</v>
      </c>
      <c r="BE25" s="244" t="s">
        <v>109</v>
      </c>
      <c r="BF25" s="244" t="s">
        <v>109</v>
      </c>
      <c r="BG25" s="244" t="s">
        <v>109</v>
      </c>
      <c r="BH25" s="244" t="s">
        <v>109</v>
      </c>
      <c r="BI25" s="244" t="s">
        <v>109</v>
      </c>
      <c r="BJ25" s="244" t="s">
        <v>109</v>
      </c>
      <c r="BK25" s="244" t="s">
        <v>109</v>
      </c>
      <c r="BL25" s="244" t="s">
        <v>109</v>
      </c>
      <c r="BM25" s="244" t="s">
        <v>109</v>
      </c>
      <c r="BN25" s="244" t="s">
        <v>109</v>
      </c>
      <c r="BO25" s="244" t="s">
        <v>109</v>
      </c>
      <c r="BP25" s="244" t="s">
        <v>109</v>
      </c>
      <c r="BQ25" s="244" t="s">
        <v>109</v>
      </c>
      <c r="BR25" s="244" t="s">
        <v>109</v>
      </c>
      <c r="BS25" s="244" t="s">
        <v>109</v>
      </c>
      <c r="BT25" s="244" t="s">
        <v>109</v>
      </c>
      <c r="BU25" s="244" t="s">
        <v>109</v>
      </c>
      <c r="BV25" s="244" t="s">
        <v>109</v>
      </c>
      <c r="BW25" s="244" t="s">
        <v>109</v>
      </c>
      <c r="BX25" s="244" t="s">
        <v>109</v>
      </c>
      <c r="BY25" s="244" t="s">
        <v>109</v>
      </c>
      <c r="BZ25" s="244" t="s">
        <v>109</v>
      </c>
      <c r="CA25" s="244" t="s">
        <v>109</v>
      </c>
    </row>
    <row r="26" spans="1:79" x14ac:dyDescent="0.35">
      <c r="A26" s="243" t="s">
        <v>833</v>
      </c>
      <c r="B26" s="244" t="s">
        <v>834</v>
      </c>
      <c r="C26" s="244" t="s">
        <v>81</v>
      </c>
      <c r="D26" s="244" t="s">
        <v>81</v>
      </c>
      <c r="E26" s="244" t="s">
        <v>81</v>
      </c>
      <c r="F26" s="244" t="s">
        <v>81</v>
      </c>
      <c r="G26" s="244" t="s">
        <v>81</v>
      </c>
      <c r="H26" s="244" t="s">
        <v>81</v>
      </c>
      <c r="I26" s="244" t="s">
        <v>81</v>
      </c>
      <c r="J26" s="244" t="s">
        <v>81</v>
      </c>
      <c r="K26" s="244" t="s">
        <v>687</v>
      </c>
      <c r="L26" s="244" t="s">
        <v>109</v>
      </c>
      <c r="M26" s="244" t="s">
        <v>828</v>
      </c>
      <c r="N26" s="244" t="s">
        <v>109</v>
      </c>
      <c r="O26" s="244" t="s">
        <v>109</v>
      </c>
      <c r="P26" s="244" t="s">
        <v>715</v>
      </c>
      <c r="Q26" s="244" t="s">
        <v>109</v>
      </c>
      <c r="R26" s="244" t="s">
        <v>109</v>
      </c>
      <c r="S26" s="244" t="s">
        <v>109</v>
      </c>
      <c r="T26" s="244" t="s">
        <v>692</v>
      </c>
      <c r="U26" s="244" t="s">
        <v>109</v>
      </c>
      <c r="V26" s="244" t="s">
        <v>109</v>
      </c>
      <c r="W26" s="244" t="s">
        <v>109</v>
      </c>
      <c r="X26" s="244" t="s">
        <v>743</v>
      </c>
      <c r="Y26" s="244" t="s">
        <v>109</v>
      </c>
      <c r="Z26" s="244" t="s">
        <v>109</v>
      </c>
      <c r="AA26" s="244" t="s">
        <v>109</v>
      </c>
      <c r="AB26" s="244" t="s">
        <v>696</v>
      </c>
      <c r="AC26" s="244">
        <v>2019</v>
      </c>
      <c r="AD26" s="244" t="s">
        <v>109</v>
      </c>
      <c r="AE26" s="244" t="s">
        <v>719</v>
      </c>
      <c r="AF26" s="244" t="s">
        <v>109</v>
      </c>
      <c r="AG26" s="244" t="s">
        <v>109</v>
      </c>
      <c r="AH26" s="244" t="s">
        <v>109</v>
      </c>
      <c r="AI26" s="244" t="s">
        <v>819</v>
      </c>
      <c r="AJ26" s="142" t="s">
        <v>835</v>
      </c>
      <c r="AK26" s="244" t="s">
        <v>109</v>
      </c>
      <c r="AL26" s="244" t="s">
        <v>109</v>
      </c>
      <c r="AM26" s="244" t="s">
        <v>109</v>
      </c>
      <c r="AN26" s="244" t="s">
        <v>830</v>
      </c>
      <c r="AO26" s="244" t="s">
        <v>109</v>
      </c>
      <c r="AP26" s="244" t="s">
        <v>109</v>
      </c>
      <c r="AQ26" s="244" t="s">
        <v>831</v>
      </c>
      <c r="AR26" s="244" t="s">
        <v>109</v>
      </c>
      <c r="AS26" s="244" t="s">
        <v>109</v>
      </c>
      <c r="AT26" s="244" t="s">
        <v>109</v>
      </c>
      <c r="AU26" s="244" t="s">
        <v>109</v>
      </c>
      <c r="AV26" s="244" t="s">
        <v>109</v>
      </c>
      <c r="AW26" s="244" t="s">
        <v>786</v>
      </c>
      <c r="AX26" s="244" t="s">
        <v>109</v>
      </c>
      <c r="AY26" s="244" t="s">
        <v>109</v>
      </c>
      <c r="AZ26" s="244" t="s">
        <v>832</v>
      </c>
      <c r="BA26" s="244" t="s">
        <v>109</v>
      </c>
      <c r="BB26" s="244" t="s">
        <v>109</v>
      </c>
      <c r="BC26" s="244" t="s">
        <v>109</v>
      </c>
      <c r="BD26" s="244" t="s">
        <v>109</v>
      </c>
      <c r="BE26" s="244" t="s">
        <v>109</v>
      </c>
      <c r="BF26" s="244" t="s">
        <v>109</v>
      </c>
      <c r="BG26" s="244" t="s">
        <v>109</v>
      </c>
      <c r="BH26" s="244" t="s">
        <v>109</v>
      </c>
      <c r="BI26" s="244" t="s">
        <v>109</v>
      </c>
      <c r="BJ26" s="244" t="s">
        <v>109</v>
      </c>
      <c r="BK26" s="244" t="s">
        <v>109</v>
      </c>
      <c r="BL26" s="244" t="s">
        <v>109</v>
      </c>
      <c r="BM26" s="244" t="s">
        <v>109</v>
      </c>
      <c r="BN26" s="244" t="s">
        <v>109</v>
      </c>
      <c r="BO26" s="244" t="s">
        <v>109</v>
      </c>
      <c r="BP26" s="244" t="s">
        <v>109</v>
      </c>
      <c r="BQ26" s="244" t="s">
        <v>109</v>
      </c>
      <c r="BR26" s="244" t="s">
        <v>109</v>
      </c>
      <c r="BS26" s="244" t="s">
        <v>109</v>
      </c>
      <c r="BT26" s="244" t="s">
        <v>109</v>
      </c>
      <c r="BU26" s="244" t="s">
        <v>109</v>
      </c>
      <c r="BV26" s="244" t="s">
        <v>109</v>
      </c>
      <c r="BW26" s="244" t="s">
        <v>109</v>
      </c>
      <c r="BX26" s="244" t="s">
        <v>109</v>
      </c>
      <c r="BY26" s="244" t="s">
        <v>109</v>
      </c>
      <c r="BZ26" s="244" t="s">
        <v>109</v>
      </c>
      <c r="CA26" s="244" t="s">
        <v>109</v>
      </c>
    </row>
    <row r="27" spans="1:79" ht="12.75" customHeight="1" x14ac:dyDescent="0.35">
      <c r="A27" s="243" t="s">
        <v>836</v>
      </c>
      <c r="B27" s="244" t="s">
        <v>837</v>
      </c>
      <c r="C27" s="244" t="s">
        <v>81</v>
      </c>
      <c r="D27" s="244" t="s">
        <v>81</v>
      </c>
      <c r="E27" s="244" t="s">
        <v>81</v>
      </c>
      <c r="F27" s="244" t="s">
        <v>81</v>
      </c>
      <c r="G27" s="244" t="s">
        <v>81</v>
      </c>
      <c r="H27" s="244" t="s">
        <v>81</v>
      </c>
      <c r="I27" s="244" t="s">
        <v>81</v>
      </c>
      <c r="J27" s="244" t="s">
        <v>81</v>
      </c>
      <c r="K27" s="244" t="s">
        <v>687</v>
      </c>
      <c r="L27" s="244" t="s">
        <v>109</v>
      </c>
      <c r="M27" s="244" t="s">
        <v>828</v>
      </c>
      <c r="N27" s="244" t="s">
        <v>109</v>
      </c>
      <c r="O27" s="244" t="s">
        <v>109</v>
      </c>
      <c r="P27" s="244" t="s">
        <v>715</v>
      </c>
      <c r="Q27" s="244" t="s">
        <v>109</v>
      </c>
      <c r="R27" s="244" t="s">
        <v>109</v>
      </c>
      <c r="S27" s="244" t="s">
        <v>109</v>
      </c>
      <c r="T27" s="244" t="s">
        <v>692</v>
      </c>
      <c r="U27" s="244" t="s">
        <v>109</v>
      </c>
      <c r="V27" s="244" t="s">
        <v>109</v>
      </c>
      <c r="W27" s="244" t="s">
        <v>109</v>
      </c>
      <c r="X27" s="244" t="s">
        <v>743</v>
      </c>
      <c r="Y27" s="244" t="s">
        <v>109</v>
      </c>
      <c r="Z27" s="244" t="s">
        <v>109</v>
      </c>
      <c r="AA27" s="244" t="s">
        <v>109</v>
      </c>
      <c r="AB27" s="244" t="s">
        <v>696</v>
      </c>
      <c r="AC27" s="244">
        <v>2019</v>
      </c>
      <c r="AD27" s="244" t="s">
        <v>109</v>
      </c>
      <c r="AE27" s="244" t="s">
        <v>719</v>
      </c>
      <c r="AF27" s="244" t="s">
        <v>109</v>
      </c>
      <c r="AG27" s="244" t="s">
        <v>109</v>
      </c>
      <c r="AH27" s="244" t="s">
        <v>109</v>
      </c>
      <c r="AI27" s="244" t="s">
        <v>819</v>
      </c>
      <c r="AJ27" s="142" t="s">
        <v>838</v>
      </c>
      <c r="AK27" s="244" t="s">
        <v>109</v>
      </c>
      <c r="AL27" s="244" t="s">
        <v>109</v>
      </c>
      <c r="AM27" s="244" t="s">
        <v>109</v>
      </c>
      <c r="AN27" s="244" t="s">
        <v>830</v>
      </c>
      <c r="AO27" s="244" t="s">
        <v>109</v>
      </c>
      <c r="AP27" s="244" t="s">
        <v>109</v>
      </c>
      <c r="AQ27" s="244" t="s">
        <v>831</v>
      </c>
      <c r="AR27" s="244" t="s">
        <v>109</v>
      </c>
      <c r="AS27" s="244" t="s">
        <v>109</v>
      </c>
      <c r="AT27" s="244" t="s">
        <v>109</v>
      </c>
      <c r="AU27" s="244" t="s">
        <v>109</v>
      </c>
      <c r="AV27" s="244" t="s">
        <v>109</v>
      </c>
      <c r="AW27" s="244" t="s">
        <v>786</v>
      </c>
      <c r="AX27" s="244" t="s">
        <v>109</v>
      </c>
      <c r="AY27" s="244" t="s">
        <v>109</v>
      </c>
      <c r="AZ27" s="244" t="s">
        <v>832</v>
      </c>
      <c r="BA27" s="244" t="s">
        <v>109</v>
      </c>
      <c r="BB27" s="244" t="s">
        <v>109</v>
      </c>
      <c r="BC27" s="244" t="s">
        <v>109</v>
      </c>
      <c r="BD27" s="244" t="s">
        <v>109</v>
      </c>
      <c r="BE27" s="244" t="s">
        <v>109</v>
      </c>
      <c r="BF27" s="244" t="s">
        <v>109</v>
      </c>
      <c r="BG27" s="244" t="s">
        <v>109</v>
      </c>
      <c r="BH27" s="244" t="s">
        <v>109</v>
      </c>
      <c r="BI27" s="244" t="s">
        <v>109</v>
      </c>
      <c r="BJ27" s="244" t="s">
        <v>109</v>
      </c>
      <c r="BK27" s="244" t="s">
        <v>109</v>
      </c>
      <c r="BL27" s="244" t="s">
        <v>109</v>
      </c>
      <c r="BM27" s="244" t="s">
        <v>109</v>
      </c>
      <c r="BN27" s="244" t="s">
        <v>109</v>
      </c>
      <c r="BO27" s="244" t="s">
        <v>109</v>
      </c>
      <c r="BP27" s="244" t="s">
        <v>109</v>
      </c>
      <c r="BQ27" s="244" t="s">
        <v>109</v>
      </c>
      <c r="BR27" s="244" t="s">
        <v>109</v>
      </c>
      <c r="BS27" s="244" t="s">
        <v>109</v>
      </c>
      <c r="BT27" s="244" t="s">
        <v>109</v>
      </c>
      <c r="BU27" s="244" t="s">
        <v>109</v>
      </c>
      <c r="BV27" s="244" t="s">
        <v>109</v>
      </c>
      <c r="BW27" s="244" t="s">
        <v>109</v>
      </c>
      <c r="BX27" s="244" t="s">
        <v>109</v>
      </c>
      <c r="BY27" s="244" t="s">
        <v>109</v>
      </c>
      <c r="BZ27" s="244" t="s">
        <v>109</v>
      </c>
      <c r="CA27" s="244" t="s">
        <v>109</v>
      </c>
    </row>
    <row r="28" spans="1:79" x14ac:dyDescent="0.35">
      <c r="A28" s="243" t="s">
        <v>839</v>
      </c>
      <c r="B28" s="244" t="s">
        <v>840</v>
      </c>
      <c r="C28" s="244" t="s">
        <v>81</v>
      </c>
      <c r="D28" s="244" t="s">
        <v>81</v>
      </c>
      <c r="E28" s="244" t="s">
        <v>81</v>
      </c>
      <c r="F28" s="244" t="s">
        <v>81</v>
      </c>
      <c r="G28" s="244" t="s">
        <v>81</v>
      </c>
      <c r="H28" s="244" t="s">
        <v>81</v>
      </c>
      <c r="I28" s="244" t="s">
        <v>81</v>
      </c>
      <c r="J28" s="244" t="s">
        <v>81</v>
      </c>
      <c r="K28" s="244" t="s">
        <v>687</v>
      </c>
      <c r="L28" s="244" t="s">
        <v>109</v>
      </c>
      <c r="M28" s="244" t="s">
        <v>828</v>
      </c>
      <c r="N28" s="244" t="s">
        <v>109</v>
      </c>
      <c r="O28" s="244" t="s">
        <v>109</v>
      </c>
      <c r="P28" s="244" t="s">
        <v>715</v>
      </c>
      <c r="Q28" s="244" t="s">
        <v>109</v>
      </c>
      <c r="R28" s="244" t="s">
        <v>109</v>
      </c>
      <c r="S28" s="244" t="s">
        <v>109</v>
      </c>
      <c r="T28" s="244" t="s">
        <v>692</v>
      </c>
      <c r="U28" s="244" t="s">
        <v>109</v>
      </c>
      <c r="V28" s="244" t="s">
        <v>109</v>
      </c>
      <c r="W28" s="244" t="s">
        <v>109</v>
      </c>
      <c r="X28" s="244" t="s">
        <v>743</v>
      </c>
      <c r="Y28" s="244" t="s">
        <v>109</v>
      </c>
      <c r="Z28" s="244" t="s">
        <v>109</v>
      </c>
      <c r="AA28" s="244" t="s">
        <v>109</v>
      </c>
      <c r="AB28" s="244" t="s">
        <v>696</v>
      </c>
      <c r="AC28" s="244">
        <v>2020</v>
      </c>
      <c r="AD28" s="244" t="s">
        <v>109</v>
      </c>
      <c r="AE28" s="244" t="s">
        <v>719</v>
      </c>
      <c r="AF28" s="244" t="s">
        <v>109</v>
      </c>
      <c r="AG28" s="244" t="s">
        <v>109</v>
      </c>
      <c r="AH28" s="244" t="s">
        <v>109</v>
      </c>
      <c r="AI28" s="244" t="s">
        <v>819</v>
      </c>
      <c r="AJ28" s="139" t="s">
        <v>841</v>
      </c>
      <c r="AK28" s="243" t="s">
        <v>109</v>
      </c>
      <c r="AL28" s="244" t="s">
        <v>109</v>
      </c>
      <c r="AM28" s="244" t="s">
        <v>109</v>
      </c>
      <c r="AN28" s="244" t="s">
        <v>830</v>
      </c>
      <c r="AO28" s="244" t="s">
        <v>109</v>
      </c>
      <c r="AP28" s="244" t="s">
        <v>109</v>
      </c>
      <c r="AQ28" s="244" t="s">
        <v>831</v>
      </c>
      <c r="AR28" s="244" t="s">
        <v>109</v>
      </c>
      <c r="AS28" s="244" t="s">
        <v>109</v>
      </c>
      <c r="AT28" s="244" t="s">
        <v>109</v>
      </c>
      <c r="AU28" s="244" t="s">
        <v>109</v>
      </c>
      <c r="AV28" s="244" t="s">
        <v>109</v>
      </c>
      <c r="AW28" s="244" t="s">
        <v>786</v>
      </c>
      <c r="AX28" s="244" t="s">
        <v>109</v>
      </c>
      <c r="AY28" s="244" t="s">
        <v>109</v>
      </c>
      <c r="AZ28" s="244" t="s">
        <v>832</v>
      </c>
      <c r="BA28" s="244" t="s">
        <v>109</v>
      </c>
      <c r="BB28" s="244" t="s">
        <v>109</v>
      </c>
      <c r="BC28" s="244" t="s">
        <v>109</v>
      </c>
      <c r="BD28" s="244" t="s">
        <v>109</v>
      </c>
      <c r="BE28" s="244" t="s">
        <v>109</v>
      </c>
      <c r="BF28" s="244" t="s">
        <v>109</v>
      </c>
      <c r="BG28" s="244" t="s">
        <v>109</v>
      </c>
      <c r="BH28" s="244" t="s">
        <v>109</v>
      </c>
      <c r="BI28" s="244" t="s">
        <v>109</v>
      </c>
      <c r="BJ28" s="244" t="s">
        <v>109</v>
      </c>
      <c r="BK28" s="244" t="s">
        <v>109</v>
      </c>
      <c r="BL28" s="244" t="s">
        <v>109</v>
      </c>
      <c r="BM28" s="244" t="s">
        <v>109</v>
      </c>
      <c r="BN28" s="244" t="s">
        <v>109</v>
      </c>
      <c r="BO28" s="244" t="s">
        <v>109</v>
      </c>
      <c r="BP28" s="244" t="s">
        <v>109</v>
      </c>
      <c r="BQ28" s="244" t="s">
        <v>109</v>
      </c>
      <c r="BR28" s="244" t="s">
        <v>109</v>
      </c>
      <c r="BS28" s="244" t="s">
        <v>109</v>
      </c>
      <c r="BT28" s="244" t="s">
        <v>109</v>
      </c>
      <c r="BU28" s="244" t="s">
        <v>109</v>
      </c>
      <c r="BV28" s="244" t="s">
        <v>109</v>
      </c>
      <c r="BW28" s="244" t="s">
        <v>109</v>
      </c>
      <c r="BX28" s="244" t="s">
        <v>109</v>
      </c>
      <c r="BY28" s="244" t="s">
        <v>109</v>
      </c>
      <c r="BZ28" s="244" t="s">
        <v>109</v>
      </c>
      <c r="CA28" s="244" t="s">
        <v>109</v>
      </c>
    </row>
    <row r="29" spans="1:79" x14ac:dyDescent="0.35">
      <c r="A29" s="243" t="s">
        <v>842</v>
      </c>
      <c r="B29" s="244" t="s">
        <v>843</v>
      </c>
      <c r="C29" s="244" t="s">
        <v>686</v>
      </c>
      <c r="D29" s="244" t="s">
        <v>686</v>
      </c>
      <c r="E29" s="244" t="s">
        <v>686</v>
      </c>
      <c r="F29" s="244" t="s">
        <v>81</v>
      </c>
      <c r="G29" s="244" t="s">
        <v>81</v>
      </c>
      <c r="H29" s="244" t="s">
        <v>81</v>
      </c>
      <c r="I29" s="244" t="s">
        <v>81</v>
      </c>
      <c r="J29" s="244" t="s">
        <v>81</v>
      </c>
      <c r="K29" s="244" t="s">
        <v>726</v>
      </c>
      <c r="L29" s="244" t="s">
        <v>109</v>
      </c>
      <c r="M29" s="244" t="s">
        <v>714</v>
      </c>
      <c r="N29" s="244" t="s">
        <v>109</v>
      </c>
      <c r="O29" s="244" t="s">
        <v>109</v>
      </c>
      <c r="P29" s="244" t="s">
        <v>715</v>
      </c>
      <c r="Q29" s="244" t="s">
        <v>109</v>
      </c>
      <c r="R29" s="244" t="s">
        <v>109</v>
      </c>
      <c r="S29" s="244" t="s">
        <v>109</v>
      </c>
      <c r="T29" s="244" t="s">
        <v>803</v>
      </c>
      <c r="U29" s="244" t="s">
        <v>109</v>
      </c>
      <c r="V29" s="244" t="s">
        <v>109</v>
      </c>
      <c r="W29" s="244" t="s">
        <v>109</v>
      </c>
      <c r="X29" s="244" t="s">
        <v>743</v>
      </c>
      <c r="Y29" s="244" t="s">
        <v>109</v>
      </c>
      <c r="Z29" s="244" t="s">
        <v>109</v>
      </c>
      <c r="AA29" s="244" t="s">
        <v>109</v>
      </c>
      <c r="AB29" s="244" t="s">
        <v>844</v>
      </c>
      <c r="AC29" s="244">
        <v>2017</v>
      </c>
      <c r="AD29" s="244" t="s">
        <v>109</v>
      </c>
      <c r="AE29" s="244" t="s">
        <v>719</v>
      </c>
      <c r="AF29" s="244" t="s">
        <v>109</v>
      </c>
      <c r="AG29" s="244" t="s">
        <v>109</v>
      </c>
      <c r="AH29" s="244" t="s">
        <v>109</v>
      </c>
      <c r="AI29" s="244" t="s">
        <v>845</v>
      </c>
      <c r="AJ29" s="143" t="s">
        <v>846</v>
      </c>
      <c r="AK29" s="243" t="s">
        <v>109</v>
      </c>
      <c r="AL29" s="244" t="s">
        <v>109</v>
      </c>
      <c r="AM29" s="244" t="s">
        <v>109</v>
      </c>
      <c r="AN29" s="244" t="s">
        <v>109</v>
      </c>
      <c r="AO29" s="244" t="s">
        <v>109</v>
      </c>
      <c r="AP29" s="244" t="s">
        <v>109</v>
      </c>
      <c r="AQ29" s="244" t="s">
        <v>109</v>
      </c>
      <c r="AR29" s="244" t="s">
        <v>109</v>
      </c>
      <c r="AS29" s="244" t="s">
        <v>109</v>
      </c>
      <c r="AT29" s="244" t="s">
        <v>109</v>
      </c>
      <c r="AU29" s="244" t="s">
        <v>109</v>
      </c>
      <c r="AV29" s="244" t="s">
        <v>109</v>
      </c>
      <c r="AW29" s="244" t="s">
        <v>786</v>
      </c>
      <c r="AX29" s="244" t="s">
        <v>109</v>
      </c>
      <c r="AY29" s="244" t="s">
        <v>109</v>
      </c>
      <c r="AZ29" s="244" t="s">
        <v>847</v>
      </c>
      <c r="BA29" s="244" t="s">
        <v>776</v>
      </c>
      <c r="BB29" s="244" t="s">
        <v>109</v>
      </c>
      <c r="BC29" s="244" t="s">
        <v>109</v>
      </c>
      <c r="BD29" s="244" t="s">
        <v>109</v>
      </c>
      <c r="BE29" s="244" t="s">
        <v>109</v>
      </c>
      <c r="BF29" s="244" t="s">
        <v>109</v>
      </c>
      <c r="BG29" s="249" t="s">
        <v>848</v>
      </c>
      <c r="BH29" s="249" t="s">
        <v>848</v>
      </c>
      <c r="BI29" s="249" t="s">
        <v>848</v>
      </c>
      <c r="BJ29" s="243" t="s">
        <v>109</v>
      </c>
      <c r="BK29" s="244" t="s">
        <v>109</v>
      </c>
      <c r="BL29" s="244" t="s">
        <v>109</v>
      </c>
      <c r="BM29" s="244" t="s">
        <v>109</v>
      </c>
      <c r="BN29" s="244" t="s">
        <v>109</v>
      </c>
      <c r="BO29" s="249" t="s">
        <v>848</v>
      </c>
      <c r="BP29" s="249" t="s">
        <v>848</v>
      </c>
      <c r="BQ29" s="249" t="s">
        <v>848</v>
      </c>
      <c r="BR29" s="243" t="s">
        <v>109</v>
      </c>
      <c r="BS29" s="244" t="s">
        <v>109</v>
      </c>
      <c r="BT29" s="244" t="s">
        <v>109</v>
      </c>
      <c r="BU29" s="244" t="s">
        <v>109</v>
      </c>
      <c r="BV29" s="244" t="s">
        <v>109</v>
      </c>
      <c r="BW29" s="244" t="s">
        <v>848</v>
      </c>
      <c r="BX29" s="244" t="s">
        <v>849</v>
      </c>
      <c r="BY29" s="244" t="s">
        <v>850</v>
      </c>
      <c r="BZ29" s="244" t="s">
        <v>109</v>
      </c>
      <c r="CA29" s="244" t="s">
        <v>109</v>
      </c>
    </row>
    <row r="30" spans="1:79" x14ac:dyDescent="0.35">
      <c r="A30" s="243" t="s">
        <v>851</v>
      </c>
      <c r="B30" s="244" t="s">
        <v>852</v>
      </c>
      <c r="C30" s="244" t="s">
        <v>686</v>
      </c>
      <c r="D30" s="244" t="s">
        <v>686</v>
      </c>
      <c r="E30" s="244" t="s">
        <v>686</v>
      </c>
      <c r="F30" s="244" t="s">
        <v>81</v>
      </c>
      <c r="G30" s="244" t="s">
        <v>81</v>
      </c>
      <c r="H30" s="244" t="s">
        <v>81</v>
      </c>
      <c r="I30" s="244" t="s">
        <v>81</v>
      </c>
      <c r="J30" s="244" t="s">
        <v>81</v>
      </c>
      <c r="K30" s="244" t="s">
        <v>726</v>
      </c>
      <c r="L30" s="244" t="s">
        <v>109</v>
      </c>
      <c r="M30" s="244" t="s">
        <v>714</v>
      </c>
      <c r="N30" s="244" t="s">
        <v>109</v>
      </c>
      <c r="O30" s="244" t="s">
        <v>109</v>
      </c>
      <c r="P30" s="244" t="s">
        <v>715</v>
      </c>
      <c r="Q30" s="244" t="s">
        <v>109</v>
      </c>
      <c r="R30" s="244" t="s">
        <v>109</v>
      </c>
      <c r="S30" s="244" t="s">
        <v>109</v>
      </c>
      <c r="T30" s="244" t="s">
        <v>786</v>
      </c>
      <c r="U30" s="244" t="s">
        <v>109</v>
      </c>
      <c r="V30" s="244" t="s">
        <v>109</v>
      </c>
      <c r="W30" s="244" t="s">
        <v>853</v>
      </c>
      <c r="X30" s="244" t="s">
        <v>818</v>
      </c>
      <c r="Y30" s="244" t="s">
        <v>109</v>
      </c>
      <c r="Z30" s="244" t="s">
        <v>109</v>
      </c>
      <c r="AA30" s="244" t="s">
        <v>109</v>
      </c>
      <c r="AB30" s="244" t="s">
        <v>844</v>
      </c>
      <c r="AC30" s="244" t="s">
        <v>109</v>
      </c>
      <c r="AD30" s="244" t="s">
        <v>109</v>
      </c>
      <c r="AE30" s="244" t="s">
        <v>698</v>
      </c>
      <c r="AF30" s="244" t="s">
        <v>109</v>
      </c>
      <c r="AG30" s="244" t="s">
        <v>109</v>
      </c>
      <c r="AH30" s="244" t="s">
        <v>109</v>
      </c>
      <c r="AI30" s="244" t="s">
        <v>854</v>
      </c>
      <c r="AJ30" s="143" t="s">
        <v>855</v>
      </c>
      <c r="AK30" s="243" t="s">
        <v>109</v>
      </c>
      <c r="AL30" s="244" t="s">
        <v>109</v>
      </c>
      <c r="AM30" s="244" t="s">
        <v>109</v>
      </c>
      <c r="AN30" s="244" t="s">
        <v>109</v>
      </c>
      <c r="AO30" s="244" t="s">
        <v>109</v>
      </c>
      <c r="AP30" s="244" t="s">
        <v>109</v>
      </c>
      <c r="AQ30" s="244" t="s">
        <v>109</v>
      </c>
      <c r="AR30" s="244" t="s">
        <v>109</v>
      </c>
      <c r="AS30" s="244" t="s">
        <v>109</v>
      </c>
      <c r="AT30" s="244" t="s">
        <v>109</v>
      </c>
      <c r="AU30" s="244" t="s">
        <v>109</v>
      </c>
      <c r="AV30" s="244" t="s">
        <v>109</v>
      </c>
      <c r="AW30" s="244" t="s">
        <v>774</v>
      </c>
      <c r="AX30" s="244" t="s">
        <v>109</v>
      </c>
      <c r="AY30" s="244" t="s">
        <v>109</v>
      </c>
      <c r="AZ30" s="244" t="s">
        <v>109</v>
      </c>
      <c r="BA30" s="244" t="s">
        <v>776</v>
      </c>
      <c r="BB30" s="244" t="s">
        <v>109</v>
      </c>
      <c r="BC30" s="244" t="s">
        <v>109</v>
      </c>
      <c r="BD30" s="244" t="s">
        <v>109</v>
      </c>
      <c r="BE30" s="244" t="s">
        <v>109</v>
      </c>
      <c r="BF30" s="244" t="s">
        <v>109</v>
      </c>
      <c r="BG30" s="242" t="s">
        <v>109</v>
      </c>
      <c r="BH30" s="249" t="s">
        <v>335</v>
      </c>
      <c r="BI30" s="249" t="s">
        <v>856</v>
      </c>
      <c r="BJ30" s="243" t="s">
        <v>109</v>
      </c>
      <c r="BK30" s="244" t="s">
        <v>109</v>
      </c>
      <c r="BL30" s="244" t="s">
        <v>109</v>
      </c>
      <c r="BM30" s="244" t="s">
        <v>109</v>
      </c>
      <c r="BN30" s="244" t="s">
        <v>109</v>
      </c>
      <c r="BO30" s="242" t="s">
        <v>109</v>
      </c>
      <c r="BP30" s="242" t="s">
        <v>335</v>
      </c>
      <c r="BQ30" s="242" t="s">
        <v>857</v>
      </c>
      <c r="BR30" s="244" t="s">
        <v>109</v>
      </c>
      <c r="BS30" s="244" t="s">
        <v>109</v>
      </c>
      <c r="BT30" s="244" t="s">
        <v>109</v>
      </c>
      <c r="BU30" s="244" t="s">
        <v>109</v>
      </c>
      <c r="BV30" s="244" t="s">
        <v>109</v>
      </c>
      <c r="BW30" s="244" t="s">
        <v>109</v>
      </c>
      <c r="BX30" s="244" t="s">
        <v>335</v>
      </c>
      <c r="BY30" s="244" t="s">
        <v>858</v>
      </c>
      <c r="BZ30" s="244" t="s">
        <v>109</v>
      </c>
      <c r="CA30" s="244" t="s">
        <v>109</v>
      </c>
    </row>
    <row r="31" spans="1:79" x14ac:dyDescent="0.35">
      <c r="A31" s="243" t="s">
        <v>859</v>
      </c>
      <c r="B31" s="244" t="s">
        <v>860</v>
      </c>
      <c r="C31" s="244" t="s">
        <v>81</v>
      </c>
      <c r="D31" s="244" t="s">
        <v>81</v>
      </c>
      <c r="E31" s="244" t="s">
        <v>81</v>
      </c>
      <c r="F31" s="244" t="s">
        <v>81</v>
      </c>
      <c r="G31" s="244" t="s">
        <v>686</v>
      </c>
      <c r="H31" s="244" t="s">
        <v>81</v>
      </c>
      <c r="I31" s="244" t="s">
        <v>81</v>
      </c>
      <c r="J31" s="244" t="s">
        <v>81</v>
      </c>
      <c r="K31" s="244" t="s">
        <v>713</v>
      </c>
      <c r="L31" s="244" t="s">
        <v>109</v>
      </c>
      <c r="M31" s="244" t="s">
        <v>828</v>
      </c>
      <c r="N31" s="244" t="s">
        <v>109</v>
      </c>
      <c r="O31" s="244" t="s">
        <v>109</v>
      </c>
      <c r="P31" s="244" t="s">
        <v>715</v>
      </c>
      <c r="Q31" s="244" t="s">
        <v>109</v>
      </c>
      <c r="R31" s="244" t="s">
        <v>109</v>
      </c>
      <c r="S31" s="244" t="s">
        <v>861</v>
      </c>
      <c r="T31" s="244" t="s">
        <v>692</v>
      </c>
      <c r="U31" s="244" t="s">
        <v>109</v>
      </c>
      <c r="V31" s="244" t="s">
        <v>109</v>
      </c>
      <c r="W31" s="244" t="s">
        <v>109</v>
      </c>
      <c r="X31" s="244" t="s">
        <v>862</v>
      </c>
      <c r="Y31" s="244" t="s">
        <v>863</v>
      </c>
      <c r="Z31" s="244" t="s">
        <v>717</v>
      </c>
      <c r="AA31" s="244" t="s">
        <v>109</v>
      </c>
      <c r="AB31" s="244" t="s">
        <v>696</v>
      </c>
      <c r="AC31" s="244">
        <v>2020</v>
      </c>
      <c r="AD31" s="244" t="s">
        <v>109</v>
      </c>
      <c r="AE31" s="244" t="s">
        <v>719</v>
      </c>
      <c r="AF31" s="244" t="s">
        <v>698</v>
      </c>
      <c r="AG31" s="244" t="s">
        <v>109</v>
      </c>
      <c r="AH31" s="244" t="s">
        <v>109</v>
      </c>
      <c r="AI31" s="244" t="s">
        <v>819</v>
      </c>
      <c r="AJ31" s="140" t="s">
        <v>864</v>
      </c>
      <c r="AK31" s="244" t="s">
        <v>865</v>
      </c>
      <c r="AL31" s="244" t="s">
        <v>109</v>
      </c>
      <c r="AM31" s="244" t="s">
        <v>109</v>
      </c>
      <c r="AN31" s="244" t="s">
        <v>722</v>
      </c>
      <c r="AO31" s="244" t="s">
        <v>109</v>
      </c>
      <c r="AP31" s="244" t="s">
        <v>109</v>
      </c>
      <c r="AQ31" s="244" t="s">
        <v>831</v>
      </c>
      <c r="AR31" s="244" t="s">
        <v>109</v>
      </c>
      <c r="AS31" s="244" t="s">
        <v>109</v>
      </c>
      <c r="AT31" s="244" t="s">
        <v>109</v>
      </c>
      <c r="AU31" s="244" t="s">
        <v>109</v>
      </c>
      <c r="AV31" s="244" t="s">
        <v>109</v>
      </c>
      <c r="AW31" s="244" t="s">
        <v>786</v>
      </c>
      <c r="AX31" s="244" t="s">
        <v>109</v>
      </c>
      <c r="AY31" s="244" t="s">
        <v>109</v>
      </c>
      <c r="AZ31" s="244" t="s">
        <v>866</v>
      </c>
      <c r="BA31" s="244" t="s">
        <v>109</v>
      </c>
      <c r="BB31" s="244" t="s">
        <v>109</v>
      </c>
      <c r="BC31" s="244" t="s">
        <v>109</v>
      </c>
      <c r="BD31" s="244" t="s">
        <v>109</v>
      </c>
      <c r="BE31" s="244" t="s">
        <v>109</v>
      </c>
      <c r="BF31" s="244" t="s">
        <v>109</v>
      </c>
      <c r="BG31" s="244" t="s">
        <v>109</v>
      </c>
      <c r="BH31" s="242" t="s">
        <v>109</v>
      </c>
      <c r="BI31" s="242" t="s">
        <v>109</v>
      </c>
      <c r="BJ31" s="244" t="s">
        <v>109</v>
      </c>
      <c r="BK31" s="244" t="s">
        <v>109</v>
      </c>
      <c r="BL31" s="244" t="s">
        <v>109</v>
      </c>
      <c r="BM31" s="244" t="s">
        <v>109</v>
      </c>
      <c r="BN31" s="244" t="s">
        <v>109</v>
      </c>
      <c r="BO31" s="244" t="s">
        <v>109</v>
      </c>
      <c r="BP31" s="244" t="s">
        <v>109</v>
      </c>
      <c r="BQ31" s="244" t="s">
        <v>109</v>
      </c>
      <c r="BR31" s="244" t="s">
        <v>109</v>
      </c>
      <c r="BS31" s="244" t="s">
        <v>109</v>
      </c>
      <c r="BT31" s="244" t="s">
        <v>109</v>
      </c>
      <c r="BU31" s="244" t="s">
        <v>109</v>
      </c>
      <c r="BV31" s="244" t="s">
        <v>109</v>
      </c>
      <c r="BW31" s="244" t="s">
        <v>109</v>
      </c>
      <c r="BX31" s="244" t="s">
        <v>109</v>
      </c>
      <c r="BY31" s="244" t="s">
        <v>109</v>
      </c>
      <c r="BZ31" s="244" t="s">
        <v>109</v>
      </c>
      <c r="CA31" s="244" t="s">
        <v>109</v>
      </c>
    </row>
    <row r="32" spans="1:79" x14ac:dyDescent="0.35">
      <c r="A32" s="243" t="s">
        <v>867</v>
      </c>
      <c r="B32" s="244" t="s">
        <v>868</v>
      </c>
      <c r="C32" s="244" t="s">
        <v>81</v>
      </c>
      <c r="D32" s="244" t="s">
        <v>81</v>
      </c>
      <c r="E32" s="244" t="s">
        <v>686</v>
      </c>
      <c r="F32" s="244" t="s">
        <v>81</v>
      </c>
      <c r="G32" s="244" t="s">
        <v>81</v>
      </c>
      <c r="H32" s="244" t="s">
        <v>81</v>
      </c>
      <c r="I32" s="244" t="s">
        <v>686</v>
      </c>
      <c r="J32" s="244" t="s">
        <v>686</v>
      </c>
      <c r="K32" s="244" t="s">
        <v>687</v>
      </c>
      <c r="L32" s="244" t="s">
        <v>109</v>
      </c>
      <c r="M32" s="244" t="s">
        <v>714</v>
      </c>
      <c r="N32" s="244" t="s">
        <v>109</v>
      </c>
      <c r="O32" s="244" t="s">
        <v>109</v>
      </c>
      <c r="P32" s="244" t="s">
        <v>715</v>
      </c>
      <c r="Q32" s="244" t="s">
        <v>109</v>
      </c>
      <c r="R32" s="244" t="s">
        <v>109</v>
      </c>
      <c r="S32" s="244" t="s">
        <v>109</v>
      </c>
      <c r="T32" s="244" t="s">
        <v>692</v>
      </c>
      <c r="U32" s="244" t="s">
        <v>109</v>
      </c>
      <c r="V32" s="244" t="s">
        <v>109</v>
      </c>
      <c r="W32" s="244" t="s">
        <v>109</v>
      </c>
      <c r="X32" s="244" t="s">
        <v>818</v>
      </c>
      <c r="Y32" s="244" t="s">
        <v>109</v>
      </c>
      <c r="Z32" s="244" t="s">
        <v>109</v>
      </c>
      <c r="AA32" s="244" t="s">
        <v>109</v>
      </c>
      <c r="AB32" s="244" t="s">
        <v>696</v>
      </c>
      <c r="AC32" s="244">
        <v>2020</v>
      </c>
      <c r="AD32" s="244" t="s">
        <v>109</v>
      </c>
      <c r="AE32" s="244" t="s">
        <v>719</v>
      </c>
      <c r="AF32" s="244" t="s">
        <v>109</v>
      </c>
      <c r="AG32" s="244" t="s">
        <v>109</v>
      </c>
      <c r="AH32" s="244" t="s">
        <v>109</v>
      </c>
      <c r="AI32" s="244" t="s">
        <v>819</v>
      </c>
      <c r="AJ32" s="142" t="s">
        <v>869</v>
      </c>
      <c r="AK32" s="244" t="s">
        <v>109</v>
      </c>
      <c r="AL32" s="244" t="s">
        <v>109</v>
      </c>
      <c r="AM32" s="244" t="s">
        <v>109</v>
      </c>
      <c r="AN32" s="244" t="s">
        <v>722</v>
      </c>
      <c r="AO32" s="244" t="s">
        <v>709</v>
      </c>
      <c r="AP32" s="244" t="s">
        <v>109</v>
      </c>
      <c r="AQ32" s="244" t="s">
        <v>831</v>
      </c>
      <c r="AR32" s="244" t="s">
        <v>109</v>
      </c>
      <c r="AS32" s="244" t="s">
        <v>109</v>
      </c>
      <c r="AT32" s="244" t="s">
        <v>109</v>
      </c>
      <c r="AU32" s="244" t="s">
        <v>109</v>
      </c>
      <c r="AV32" s="244" t="s">
        <v>109</v>
      </c>
      <c r="AW32" s="244" t="s">
        <v>774</v>
      </c>
      <c r="AX32" s="244" t="s">
        <v>109</v>
      </c>
      <c r="AY32" s="244" t="s">
        <v>109</v>
      </c>
      <c r="AZ32" s="244" t="s">
        <v>109</v>
      </c>
      <c r="BA32" s="244" t="s">
        <v>109</v>
      </c>
      <c r="BB32" s="244" t="s">
        <v>109</v>
      </c>
      <c r="BC32" s="244" t="s">
        <v>109</v>
      </c>
      <c r="BD32" s="244" t="s">
        <v>109</v>
      </c>
      <c r="BE32" s="244" t="s">
        <v>109</v>
      </c>
      <c r="BF32" s="244" t="s">
        <v>109</v>
      </c>
      <c r="BG32" s="244" t="s">
        <v>109</v>
      </c>
      <c r="BH32" s="244" t="s">
        <v>109</v>
      </c>
      <c r="BI32" s="244" t="s">
        <v>109</v>
      </c>
      <c r="BJ32" s="244" t="s">
        <v>109</v>
      </c>
      <c r="BK32" s="244" t="s">
        <v>109</v>
      </c>
      <c r="BL32" s="244" t="s">
        <v>109</v>
      </c>
      <c r="BM32" s="244" t="s">
        <v>109</v>
      </c>
      <c r="BN32" s="244" t="s">
        <v>109</v>
      </c>
      <c r="BO32" s="244" t="s">
        <v>109</v>
      </c>
      <c r="BP32" s="244" t="s">
        <v>109</v>
      </c>
      <c r="BQ32" s="244" t="s">
        <v>109</v>
      </c>
      <c r="BR32" s="244" t="s">
        <v>109</v>
      </c>
      <c r="BS32" s="244" t="s">
        <v>109</v>
      </c>
      <c r="BT32" s="244" t="s">
        <v>109</v>
      </c>
      <c r="BU32" s="244" t="s">
        <v>109</v>
      </c>
      <c r="BV32" s="244" t="s">
        <v>109</v>
      </c>
      <c r="BW32" s="244" t="s">
        <v>109</v>
      </c>
      <c r="BX32" s="244" t="s">
        <v>109</v>
      </c>
      <c r="BY32" s="244" t="s">
        <v>109</v>
      </c>
      <c r="BZ32" s="244" t="s">
        <v>109</v>
      </c>
      <c r="CA32" s="244" t="s">
        <v>109</v>
      </c>
    </row>
    <row r="33" spans="1:79" x14ac:dyDescent="0.35">
      <c r="A33" s="243" t="s">
        <v>870</v>
      </c>
      <c r="B33" s="244" t="s">
        <v>871</v>
      </c>
      <c r="C33" s="244" t="s">
        <v>81</v>
      </c>
      <c r="D33" s="244" t="s">
        <v>81</v>
      </c>
      <c r="E33" s="244" t="s">
        <v>81</v>
      </c>
      <c r="F33" s="244" t="s">
        <v>81</v>
      </c>
      <c r="G33" s="244" t="s">
        <v>81</v>
      </c>
      <c r="H33" s="244" t="s">
        <v>81</v>
      </c>
      <c r="I33" s="244" t="s">
        <v>81</v>
      </c>
      <c r="J33" s="244" t="s">
        <v>81</v>
      </c>
      <c r="K33" s="244" t="s">
        <v>872</v>
      </c>
      <c r="L33" s="244" t="s">
        <v>109</v>
      </c>
      <c r="M33" s="244" t="s">
        <v>714</v>
      </c>
      <c r="N33" s="244" t="s">
        <v>109</v>
      </c>
      <c r="O33" s="244" t="s">
        <v>109</v>
      </c>
      <c r="P33" s="244" t="s">
        <v>715</v>
      </c>
      <c r="Q33" s="244" t="s">
        <v>109</v>
      </c>
      <c r="R33" s="244" t="s">
        <v>109</v>
      </c>
      <c r="S33" s="244" t="s">
        <v>109</v>
      </c>
      <c r="T33" s="244" t="s">
        <v>693</v>
      </c>
      <c r="U33" s="244" t="s">
        <v>109</v>
      </c>
      <c r="V33" s="244" t="s">
        <v>109</v>
      </c>
      <c r="W33" s="244" t="s">
        <v>109</v>
      </c>
      <c r="X33" s="244" t="s">
        <v>818</v>
      </c>
      <c r="Y33" s="244" t="s">
        <v>109</v>
      </c>
      <c r="Z33" s="244" t="s">
        <v>109</v>
      </c>
      <c r="AA33" s="244" t="s">
        <v>109</v>
      </c>
      <c r="AB33" s="244" t="s">
        <v>844</v>
      </c>
      <c r="AC33" s="244">
        <v>2020</v>
      </c>
      <c r="AD33" s="244" t="s">
        <v>109</v>
      </c>
      <c r="AE33" s="244" t="s">
        <v>719</v>
      </c>
      <c r="AF33" s="244" t="s">
        <v>109</v>
      </c>
      <c r="AG33" s="244" t="s">
        <v>109</v>
      </c>
      <c r="AH33" s="244" t="s">
        <v>109</v>
      </c>
      <c r="AI33" s="244" t="s">
        <v>819</v>
      </c>
      <c r="AJ33" s="142" t="s">
        <v>873</v>
      </c>
      <c r="AK33" s="244" t="s">
        <v>109</v>
      </c>
      <c r="AL33" s="244" t="s">
        <v>109</v>
      </c>
      <c r="AM33" s="244" t="s">
        <v>109</v>
      </c>
      <c r="AN33" s="244" t="s">
        <v>722</v>
      </c>
      <c r="AO33" s="244" t="s">
        <v>109</v>
      </c>
      <c r="AP33" s="244" t="s">
        <v>109</v>
      </c>
      <c r="AQ33" s="244" t="s">
        <v>831</v>
      </c>
      <c r="AR33" s="244" t="s">
        <v>109</v>
      </c>
      <c r="AS33" s="244" t="s">
        <v>109</v>
      </c>
      <c r="AT33" s="244" t="s">
        <v>109</v>
      </c>
      <c r="AU33" s="244" t="s">
        <v>109</v>
      </c>
      <c r="AV33" s="244" t="s">
        <v>109</v>
      </c>
      <c r="AW33" s="244" t="s">
        <v>774</v>
      </c>
      <c r="AX33" s="244" t="s">
        <v>109</v>
      </c>
      <c r="AY33" s="244" t="s">
        <v>109</v>
      </c>
      <c r="AZ33" s="244" t="s">
        <v>109</v>
      </c>
      <c r="BA33" s="244" t="s">
        <v>109</v>
      </c>
      <c r="BB33" s="244" t="s">
        <v>109</v>
      </c>
      <c r="BC33" s="244" t="s">
        <v>109</v>
      </c>
      <c r="BD33" s="244" t="s">
        <v>109</v>
      </c>
      <c r="BE33" s="244" t="s">
        <v>109</v>
      </c>
      <c r="BF33" s="244" t="s">
        <v>109</v>
      </c>
      <c r="BG33" s="244" t="s">
        <v>109</v>
      </c>
      <c r="BH33" s="244" t="s">
        <v>109</v>
      </c>
      <c r="BI33" s="244" t="s">
        <v>109</v>
      </c>
      <c r="BJ33" s="244" t="s">
        <v>109</v>
      </c>
      <c r="BK33" s="244" t="s">
        <v>109</v>
      </c>
      <c r="BL33" s="244" t="s">
        <v>109</v>
      </c>
      <c r="BM33" s="244" t="s">
        <v>109</v>
      </c>
      <c r="BN33" s="244" t="s">
        <v>109</v>
      </c>
      <c r="BO33" s="244" t="s">
        <v>109</v>
      </c>
      <c r="BP33" s="244" t="s">
        <v>109</v>
      </c>
      <c r="BQ33" s="244" t="s">
        <v>109</v>
      </c>
      <c r="BR33" s="244" t="s">
        <v>109</v>
      </c>
      <c r="BS33" s="244" t="s">
        <v>109</v>
      </c>
      <c r="BT33" s="244" t="s">
        <v>109</v>
      </c>
      <c r="BU33" s="244" t="s">
        <v>109</v>
      </c>
      <c r="BV33" s="244" t="s">
        <v>109</v>
      </c>
      <c r="BW33" s="244" t="s">
        <v>109</v>
      </c>
      <c r="BX33" s="244" t="s">
        <v>109</v>
      </c>
      <c r="BY33" s="244" t="s">
        <v>109</v>
      </c>
      <c r="BZ33" s="244" t="s">
        <v>109</v>
      </c>
      <c r="CA33" s="244" t="s">
        <v>109</v>
      </c>
    </row>
    <row r="34" spans="1:79" x14ac:dyDescent="0.35">
      <c r="A34" s="243" t="s">
        <v>874</v>
      </c>
      <c r="B34" s="244" t="s">
        <v>875</v>
      </c>
      <c r="C34" s="244" t="s">
        <v>81</v>
      </c>
      <c r="D34" s="244" t="s">
        <v>81</v>
      </c>
      <c r="E34" s="244" t="s">
        <v>81</v>
      </c>
      <c r="F34" s="244" t="s">
        <v>81</v>
      </c>
      <c r="G34" s="244" t="s">
        <v>81</v>
      </c>
      <c r="H34" s="244" t="s">
        <v>81</v>
      </c>
      <c r="I34" s="244" t="s">
        <v>81</v>
      </c>
      <c r="J34" s="244" t="s">
        <v>81</v>
      </c>
      <c r="K34" s="244" t="s">
        <v>872</v>
      </c>
      <c r="L34" s="244" t="s">
        <v>109</v>
      </c>
      <c r="M34" s="244" t="s">
        <v>689</v>
      </c>
      <c r="N34" s="244" t="s">
        <v>109</v>
      </c>
      <c r="O34" s="244" t="s">
        <v>109</v>
      </c>
      <c r="P34" s="244" t="s">
        <v>715</v>
      </c>
      <c r="Q34" s="244" t="s">
        <v>109</v>
      </c>
      <c r="R34" s="244" t="s">
        <v>109</v>
      </c>
      <c r="S34" s="244" t="s">
        <v>109</v>
      </c>
      <c r="T34" s="244" t="s">
        <v>693</v>
      </c>
      <c r="U34" s="244" t="s">
        <v>109</v>
      </c>
      <c r="V34" s="244" t="s">
        <v>109</v>
      </c>
      <c r="W34" s="244" t="s">
        <v>109</v>
      </c>
      <c r="X34" s="244" t="s">
        <v>695</v>
      </c>
      <c r="Y34" s="244" t="s">
        <v>109</v>
      </c>
      <c r="Z34" s="244" t="s">
        <v>109</v>
      </c>
      <c r="AA34" s="244" t="s">
        <v>109</v>
      </c>
      <c r="AB34" s="244" t="s">
        <v>844</v>
      </c>
      <c r="AC34" s="244">
        <v>2019</v>
      </c>
      <c r="AD34" s="244" t="s">
        <v>109</v>
      </c>
      <c r="AE34" s="244" t="s">
        <v>719</v>
      </c>
      <c r="AF34" s="244" t="s">
        <v>109</v>
      </c>
      <c r="AG34" s="244" t="s">
        <v>109</v>
      </c>
      <c r="AH34" s="244" t="s">
        <v>109</v>
      </c>
      <c r="AI34" s="244" t="s">
        <v>819</v>
      </c>
      <c r="AJ34" s="142" t="s">
        <v>876</v>
      </c>
      <c r="AK34" s="244" t="s">
        <v>109</v>
      </c>
      <c r="AL34" s="244" t="s">
        <v>109</v>
      </c>
      <c r="AM34" s="244" t="s">
        <v>109</v>
      </c>
      <c r="AN34" s="244" t="s">
        <v>830</v>
      </c>
      <c r="AO34" s="244" t="s">
        <v>109</v>
      </c>
      <c r="AP34" s="244" t="s">
        <v>109</v>
      </c>
      <c r="AQ34" s="244" t="s">
        <v>831</v>
      </c>
      <c r="AR34" s="244" t="s">
        <v>109</v>
      </c>
      <c r="AS34" s="244" t="s">
        <v>109</v>
      </c>
      <c r="AT34" s="244" t="s">
        <v>109</v>
      </c>
      <c r="AU34" s="244" t="s">
        <v>109</v>
      </c>
      <c r="AV34" s="244" t="s">
        <v>109</v>
      </c>
      <c r="AW34" s="244" t="s">
        <v>786</v>
      </c>
      <c r="AX34" s="244" t="s">
        <v>109</v>
      </c>
      <c r="AY34" s="244" t="s">
        <v>109</v>
      </c>
      <c r="AZ34" s="244" t="s">
        <v>832</v>
      </c>
      <c r="BA34" s="244" t="s">
        <v>109</v>
      </c>
      <c r="BB34" s="244" t="s">
        <v>109</v>
      </c>
      <c r="BC34" s="244" t="s">
        <v>109</v>
      </c>
      <c r="BD34" s="244" t="s">
        <v>109</v>
      </c>
      <c r="BE34" s="244" t="s">
        <v>109</v>
      </c>
      <c r="BF34" s="244" t="s">
        <v>109</v>
      </c>
      <c r="BG34" s="244" t="s">
        <v>109</v>
      </c>
      <c r="BH34" s="244" t="s">
        <v>109</v>
      </c>
      <c r="BI34" s="244" t="s">
        <v>109</v>
      </c>
      <c r="BJ34" s="244" t="s">
        <v>109</v>
      </c>
      <c r="BK34" s="244" t="s">
        <v>109</v>
      </c>
      <c r="BL34" s="244" t="s">
        <v>109</v>
      </c>
      <c r="BM34" s="244" t="s">
        <v>109</v>
      </c>
      <c r="BN34" s="244" t="s">
        <v>109</v>
      </c>
      <c r="BO34" s="244" t="s">
        <v>109</v>
      </c>
      <c r="BP34" s="244" t="s">
        <v>109</v>
      </c>
      <c r="BQ34" s="244" t="s">
        <v>109</v>
      </c>
      <c r="BR34" s="244" t="s">
        <v>109</v>
      </c>
      <c r="BS34" s="244" t="s">
        <v>109</v>
      </c>
      <c r="BT34" s="244" t="s">
        <v>109</v>
      </c>
      <c r="BU34" s="244" t="s">
        <v>109</v>
      </c>
      <c r="BV34" s="244" t="s">
        <v>109</v>
      </c>
      <c r="BW34" s="244" t="s">
        <v>109</v>
      </c>
      <c r="BX34" s="244" t="s">
        <v>109</v>
      </c>
      <c r="BY34" s="244" t="s">
        <v>109</v>
      </c>
      <c r="BZ34" s="244" t="s">
        <v>109</v>
      </c>
      <c r="CA34" s="244" t="s">
        <v>109</v>
      </c>
    </row>
    <row r="35" spans="1:79" x14ac:dyDescent="0.35">
      <c r="A35" s="243" t="s">
        <v>877</v>
      </c>
      <c r="B35" s="244" t="s">
        <v>878</v>
      </c>
      <c r="C35" s="244" t="s">
        <v>81</v>
      </c>
      <c r="D35" s="244" t="s">
        <v>686</v>
      </c>
      <c r="E35" s="244" t="s">
        <v>686</v>
      </c>
      <c r="F35" s="244" t="s">
        <v>686</v>
      </c>
      <c r="G35" s="244" t="s">
        <v>81</v>
      </c>
      <c r="H35" s="244" t="s">
        <v>81</v>
      </c>
      <c r="I35" s="244" t="s">
        <v>81</v>
      </c>
      <c r="J35" s="244" t="s">
        <v>81</v>
      </c>
      <c r="K35" s="244" t="s">
        <v>713</v>
      </c>
      <c r="L35" s="244" t="s">
        <v>109</v>
      </c>
      <c r="M35" s="244" t="s">
        <v>714</v>
      </c>
      <c r="N35" s="244" t="s">
        <v>109</v>
      </c>
      <c r="O35" s="244" t="s">
        <v>109</v>
      </c>
      <c r="P35" s="244" t="s">
        <v>715</v>
      </c>
      <c r="Q35" s="244" t="s">
        <v>109</v>
      </c>
      <c r="R35" s="244" t="s">
        <v>109</v>
      </c>
      <c r="S35" s="244" t="s">
        <v>109</v>
      </c>
      <c r="T35" s="244" t="s">
        <v>742</v>
      </c>
      <c r="U35" s="244" t="s">
        <v>109</v>
      </c>
      <c r="V35" s="244" t="s">
        <v>109</v>
      </c>
      <c r="W35" s="244" t="s">
        <v>109</v>
      </c>
      <c r="X35" s="244" t="s">
        <v>818</v>
      </c>
      <c r="Y35" s="244" t="s">
        <v>109</v>
      </c>
      <c r="Z35" s="244" t="s">
        <v>109</v>
      </c>
      <c r="AA35" s="244" t="s">
        <v>109</v>
      </c>
      <c r="AB35" s="244" t="s">
        <v>844</v>
      </c>
      <c r="AC35" s="244">
        <v>2020</v>
      </c>
      <c r="AD35" s="244" t="s">
        <v>109</v>
      </c>
      <c r="AE35" s="244" t="s">
        <v>719</v>
      </c>
      <c r="AF35" s="244" t="s">
        <v>109</v>
      </c>
      <c r="AG35" s="244" t="s">
        <v>109</v>
      </c>
      <c r="AH35" s="244" t="s">
        <v>109</v>
      </c>
      <c r="AI35" s="244" t="s">
        <v>879</v>
      </c>
      <c r="AJ35" s="142" t="s">
        <v>880</v>
      </c>
      <c r="AK35" s="244" t="s">
        <v>109</v>
      </c>
      <c r="AL35" s="244" t="s">
        <v>109</v>
      </c>
      <c r="AM35" s="244" t="s">
        <v>109</v>
      </c>
      <c r="AN35" s="244" t="s">
        <v>722</v>
      </c>
      <c r="AO35" s="244" t="s">
        <v>109</v>
      </c>
      <c r="AP35" s="244" t="s">
        <v>109</v>
      </c>
      <c r="AQ35" s="244" t="s">
        <v>831</v>
      </c>
      <c r="AR35" s="244" t="s">
        <v>109</v>
      </c>
      <c r="AS35" s="244" t="s">
        <v>109</v>
      </c>
      <c r="AT35" s="244" t="s">
        <v>109</v>
      </c>
      <c r="AU35" s="244" t="s">
        <v>109</v>
      </c>
      <c r="AV35" s="244" t="s">
        <v>109</v>
      </c>
      <c r="AW35" s="244" t="s">
        <v>774</v>
      </c>
      <c r="AX35" s="244" t="s">
        <v>109</v>
      </c>
      <c r="AY35" s="244" t="s">
        <v>109</v>
      </c>
      <c r="AZ35" s="244" t="s">
        <v>109</v>
      </c>
      <c r="BA35" s="244" t="s">
        <v>109</v>
      </c>
      <c r="BB35" s="244" t="s">
        <v>109</v>
      </c>
      <c r="BC35" s="244" t="s">
        <v>109</v>
      </c>
      <c r="BD35" s="244" t="s">
        <v>109</v>
      </c>
      <c r="BE35" s="244" t="s">
        <v>109</v>
      </c>
      <c r="BF35" s="244" t="s">
        <v>109</v>
      </c>
      <c r="BG35" s="244" t="s">
        <v>109</v>
      </c>
      <c r="BH35" s="244" t="s">
        <v>109</v>
      </c>
      <c r="BI35" s="244" t="s">
        <v>109</v>
      </c>
      <c r="BJ35" s="244" t="s">
        <v>109</v>
      </c>
      <c r="BK35" s="244" t="s">
        <v>109</v>
      </c>
      <c r="BL35" s="244" t="s">
        <v>109</v>
      </c>
      <c r="BM35" s="244" t="s">
        <v>109</v>
      </c>
      <c r="BN35" s="244" t="s">
        <v>109</v>
      </c>
      <c r="BO35" s="244" t="s">
        <v>109</v>
      </c>
      <c r="BP35" s="244" t="s">
        <v>109</v>
      </c>
      <c r="BQ35" s="244" t="s">
        <v>109</v>
      </c>
      <c r="BR35" s="244" t="s">
        <v>109</v>
      </c>
      <c r="BS35" s="244" t="s">
        <v>109</v>
      </c>
      <c r="BT35" s="244" t="s">
        <v>109</v>
      </c>
      <c r="BU35" s="244" t="s">
        <v>109</v>
      </c>
      <c r="BV35" s="244" t="s">
        <v>109</v>
      </c>
      <c r="BW35" s="244" t="s">
        <v>109</v>
      </c>
      <c r="BX35" s="244" t="s">
        <v>109</v>
      </c>
      <c r="BY35" s="244" t="s">
        <v>109</v>
      </c>
      <c r="BZ35" s="244" t="s">
        <v>109</v>
      </c>
      <c r="CA35" s="244" t="s">
        <v>109</v>
      </c>
    </row>
    <row r="36" spans="1:79" x14ac:dyDescent="0.3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row>
    <row r="37" spans="1:79" x14ac:dyDescent="0.3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row>
    <row r="38" spans="1:79" x14ac:dyDescent="0.3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row>
    <row r="39" spans="1:79" x14ac:dyDescent="0.3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row>
    <row r="40" spans="1:79" x14ac:dyDescent="0.3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row>
    <row r="41" spans="1:79" x14ac:dyDescent="0.3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row>
    <row r="42" spans="1:79" x14ac:dyDescent="0.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row>
    <row r="43" spans="1:79" x14ac:dyDescent="0.3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row>
    <row r="44" spans="1:79" x14ac:dyDescent="0.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row>
    <row r="45" spans="1:79" x14ac:dyDescent="0.3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row>
    <row r="46" spans="1:79" x14ac:dyDescent="0.3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row>
    <row r="47" spans="1:79" x14ac:dyDescent="0.3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x14ac:dyDescent="0.3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x14ac:dyDescent="0.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x14ac:dyDescent="0.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x14ac:dyDescent="0.3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x14ac:dyDescent="0.3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x14ac:dyDescent="0.3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row>
    <row r="55" spans="1:79" x14ac:dyDescent="0.3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row>
    <row r="56" spans="1:79" x14ac:dyDescent="0.3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row>
    <row r="57" spans="1:79" x14ac:dyDescent="0.3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row>
    <row r="58" spans="1:79" x14ac:dyDescent="0.3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row>
    <row r="59" spans="1:79" x14ac:dyDescent="0.3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row>
    <row r="60" spans="1:79" x14ac:dyDescent="0.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row>
    <row r="61" spans="1:79" x14ac:dyDescent="0.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row>
    <row r="62" spans="1:79" x14ac:dyDescent="0.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row>
    <row r="63" spans="1:79" x14ac:dyDescent="0.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row>
    <row r="64" spans="1:79" x14ac:dyDescent="0.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row>
    <row r="65" spans="1:79" x14ac:dyDescent="0.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row>
    <row r="66" spans="1:79" x14ac:dyDescent="0.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row>
    <row r="67" spans="1:79" x14ac:dyDescent="0.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row>
    <row r="68" spans="1:79" x14ac:dyDescent="0.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row>
    <row r="69" spans="1:79" x14ac:dyDescent="0.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row>
    <row r="70" spans="1:79" x14ac:dyDescent="0.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row>
    <row r="71" spans="1:79" x14ac:dyDescent="0.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row>
    <row r="72" spans="1:79" x14ac:dyDescent="0.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row>
    <row r="73" spans="1:79" x14ac:dyDescent="0.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row>
    <row r="74" spans="1:79" x14ac:dyDescent="0.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row>
    <row r="75" spans="1:79" x14ac:dyDescent="0.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row>
    <row r="76" spans="1:79" x14ac:dyDescent="0.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row>
    <row r="77" spans="1:79" x14ac:dyDescent="0.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row>
    <row r="78" spans="1:79" x14ac:dyDescent="0.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row>
  </sheetData>
  <mergeCells count="4">
    <mergeCell ref="BC4:BI4"/>
    <mergeCell ref="BK4:BQ4"/>
    <mergeCell ref="BS4:BY4"/>
    <mergeCell ref="A1:V4"/>
  </mergeCells>
  <hyperlinks>
    <hyperlink ref="AJ23" r:id="rId1" xr:uid="{D0CBEA40-5E0C-412E-8E7E-9829C47BE438}"/>
    <hyperlink ref="AJ25" r:id="rId2" xr:uid="{3F117DA1-9398-480B-AD36-FBA89244911F}"/>
    <hyperlink ref="AJ26" r:id="rId3" xr:uid="{80DC0E8E-3CE8-4B61-BC0C-F77682CFC3D0}"/>
    <hyperlink ref="AJ27" r:id="rId4" xr:uid="{299F8254-06DC-47EA-95F9-9EE7AE60DBFD}"/>
    <hyperlink ref="AJ28" r:id="rId5" xr:uid="{EF63E28A-677A-466E-A557-D0C4D1441C4C}"/>
    <hyperlink ref="AJ31" r:id="rId6" xr:uid="{8596F4E8-E3EF-46B7-B920-2284BAFCDB26}"/>
    <hyperlink ref="AJ32" r:id="rId7" xr:uid="{F77419D1-E5E4-41F7-87C2-2FF4F322A43D}"/>
    <hyperlink ref="AJ33" r:id="rId8" xr:uid="{712AF050-90F4-4ABB-9E4B-922063FDD86F}"/>
    <hyperlink ref="AJ34" r:id="rId9" xr:uid="{E2FBE584-925C-4DBD-9089-071BB2AB5A07}"/>
    <hyperlink ref="AJ35" r:id="rId10" xr:uid="{2EE03A7A-3E69-4ECA-8BC5-9782E50FF1E5}"/>
    <hyperlink ref="AJ14" r:id="rId11" xr:uid="{99A51AC4-E5D9-45E6-83D1-41F8F696749C}"/>
  </hyperlinks>
  <pageMargins left="0.7" right="0.7" top="0.75" bottom="0.75" header="0.3" footer="0.3"/>
  <pageSetup paperSize="9" orientation="portrait" verticalDpi="0" r:id="rId12"/>
  <extLst>
    <ext xmlns:x14="http://schemas.microsoft.com/office/spreadsheetml/2009/9/main" uri="{CCE6A557-97BC-4b89-ADB6-D9C93CAAB3DF}">
      <x14:dataValidations xmlns:xm="http://schemas.microsoft.com/office/excel/2006/main" count="13">
        <x14:dataValidation type="list" allowBlank="1" showInputMessage="1" showErrorMessage="1" xr:uid="{67901C9E-C2A9-46B1-937A-A00088713B3D}">
          <x14:formula1>
            <xm:f>Selectors!$A$18:$A$26</xm:f>
          </x14:formula1>
          <xm:sqref>K17:K22 K36:K78</xm:sqref>
        </x14:dataValidation>
        <x14:dataValidation type="list" allowBlank="1" showInputMessage="1" showErrorMessage="1" xr:uid="{5D121292-7BF5-4487-9204-34CA08F8AA8A}">
          <x14:formula1>
            <xm:f>Selectors!$A$29:$A$32</xm:f>
          </x14:formula1>
          <xm:sqref>AB17:AB22 AB36:AB78</xm:sqref>
        </x14:dataValidation>
        <x14:dataValidation type="list" allowBlank="1" showInputMessage="1" showErrorMessage="1" xr:uid="{31CB9C73-5AA7-4A20-85BB-51027470B1DC}">
          <x14:formula1>
            <xm:f>Selectors!$A$35:$A$37</xm:f>
          </x14:formula1>
          <xm:sqref>BA17:BA22 BA36:BA78</xm:sqref>
        </x14:dataValidation>
        <x14:dataValidation type="list" allowBlank="1" showInputMessage="1" showErrorMessage="1" xr:uid="{2254CA17-08C0-4E5B-829F-24C124C5F15C}">
          <x14:formula1>
            <xm:f>Selectors!$A$40:$A$41</xm:f>
          </x14:formula1>
          <xm:sqref>BB17:BB22 BB36:BB78</xm:sqref>
        </x14:dataValidation>
        <x14:dataValidation type="list" allowBlank="1" showInputMessage="1" showErrorMessage="1" xr:uid="{A23B2E24-CC05-4983-829D-F76838CEE198}">
          <x14:formula1>
            <xm:f>Selectors!$A$44:$A$45</xm:f>
          </x14:formula1>
          <xm:sqref>C17:J22 C36:J78 C16 G16:J16</xm:sqref>
        </x14:dataValidation>
        <x14:dataValidation type="list" allowBlank="1" showInputMessage="1" showErrorMessage="1" xr:uid="{1E60A6B9-1C11-409C-A04D-AC50591E512B}">
          <x14:formula1>
            <xm:f>Selectors!$A$48:$A$52</xm:f>
          </x14:formula1>
          <xm:sqref>M17:O22 M36:O78</xm:sqref>
        </x14:dataValidation>
        <x14:dataValidation type="list" allowBlank="1" showInputMessage="1" showErrorMessage="1" xr:uid="{6A833B0B-9C39-4109-A824-FD65F28AC9D0}">
          <x14:formula1>
            <xm:f>Selectors!$A$55:$A$58</xm:f>
          </x14:formula1>
          <xm:sqref>P17:R22 P36:R78</xm:sqref>
        </x14:dataValidation>
        <x14:dataValidation type="list" allowBlank="1" showInputMessage="1" showErrorMessage="1" xr:uid="{CBAB1D99-E31B-403F-AC96-E6BA0418CB04}">
          <x14:formula1>
            <xm:f>Selectors!$A$61:$A$69</xm:f>
          </x14:formula1>
          <xm:sqref>T17:V22 T36:V78</xm:sqref>
        </x14:dataValidation>
        <x14:dataValidation type="list" allowBlank="1" showInputMessage="1" showErrorMessage="1" xr:uid="{17FA6423-5EAB-4F24-899A-87262A7B2B9A}">
          <x14:formula1>
            <xm:f>Selectors!$A$72:$A$99</xm:f>
          </x14:formula1>
          <xm:sqref>X17:Z22 X36:Z78</xm:sqref>
        </x14:dataValidation>
        <x14:dataValidation type="list" allowBlank="1" showInputMessage="1" showErrorMessage="1" xr:uid="{4B7B276A-F085-4370-9EBC-BBF19C0E6595}">
          <x14:formula1>
            <xm:f>Selectors!$A$102:$A$108</xm:f>
          </x14:formula1>
          <xm:sqref>AE17:AG22 AE36:AG78</xm:sqref>
        </x14:dataValidation>
        <x14:dataValidation type="list" allowBlank="1" showInputMessage="1" showErrorMessage="1" xr:uid="{E957F208-6F8B-47B9-BED9-7B44971210D9}">
          <x14:formula1>
            <xm:f>Selectors!$A$111:$A$114</xm:f>
          </x14:formula1>
          <xm:sqref>AN17:AP22 AN36:AP78</xm:sqref>
        </x14:dataValidation>
        <x14:dataValidation type="list" allowBlank="1" showInputMessage="1" showErrorMessage="1" xr:uid="{E1C72B55-BF7A-4705-BECC-9BB26682D984}">
          <x14:formula1>
            <xm:f>Selectors!$A$117:$A$124</xm:f>
          </x14:formula1>
          <xm:sqref>AQ17:AS22 AQ36:AS78</xm:sqref>
        </x14:dataValidation>
        <x14:dataValidation type="list" allowBlank="1" showInputMessage="1" showErrorMessage="1" xr:uid="{B19A6FC0-5FD9-48D9-90E6-89F3EC8E4C26}">
          <x14:formula1>
            <xm:f>Selectors!$A$127:$A$131</xm:f>
          </x14:formula1>
          <xm:sqref>AW17:AY22 AW36:AY78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31"/>
  <sheetViews>
    <sheetView workbookViewId="0">
      <selection activeCell="E55" sqref="E55"/>
    </sheetView>
  </sheetViews>
  <sheetFormatPr defaultRowHeight="14.5" x14ac:dyDescent="0.35"/>
  <cols>
    <col min="1" max="1" width="24.1796875" customWidth="1"/>
  </cols>
  <sheetData>
    <row r="1" spans="1:1" x14ac:dyDescent="0.35">
      <c r="A1" s="33" t="s">
        <v>881</v>
      </c>
    </row>
    <row r="2" spans="1:1" x14ac:dyDescent="0.35">
      <c r="A2" s="28" t="s">
        <v>539</v>
      </c>
    </row>
    <row r="3" spans="1:1" x14ac:dyDescent="0.35">
      <c r="A3" s="27" t="s">
        <v>882</v>
      </c>
    </row>
    <row r="4" spans="1:1" x14ac:dyDescent="0.35">
      <c r="A4" s="27" t="s">
        <v>883</v>
      </c>
    </row>
    <row r="5" spans="1:1" x14ac:dyDescent="0.35">
      <c r="A5" s="27" t="s">
        <v>884</v>
      </c>
    </row>
    <row r="6" spans="1:1" x14ac:dyDescent="0.35">
      <c r="A6" s="27" t="s">
        <v>885</v>
      </c>
    </row>
    <row r="7" spans="1:1" x14ac:dyDescent="0.35">
      <c r="A7" s="27" t="s">
        <v>886</v>
      </c>
    </row>
    <row r="8" spans="1:1" x14ac:dyDescent="0.35">
      <c r="A8" s="27" t="s">
        <v>887</v>
      </c>
    </row>
    <row r="9" spans="1:1" x14ac:dyDescent="0.35">
      <c r="A9" s="27" t="s">
        <v>888</v>
      </c>
    </row>
    <row r="10" spans="1:1" x14ac:dyDescent="0.35">
      <c r="A10" s="27" t="s">
        <v>889</v>
      </c>
    </row>
    <row r="11" spans="1:1" x14ac:dyDescent="0.35">
      <c r="A11" s="27" t="s">
        <v>890</v>
      </c>
    </row>
    <row r="12" spans="1:1" x14ac:dyDescent="0.35">
      <c r="A12" s="27" t="s">
        <v>891</v>
      </c>
    </row>
    <row r="13" spans="1:1" x14ac:dyDescent="0.35">
      <c r="A13" s="27" t="s">
        <v>892</v>
      </c>
    </row>
    <row r="14" spans="1:1" x14ac:dyDescent="0.35">
      <c r="A14" s="27" t="s">
        <v>893</v>
      </c>
    </row>
    <row r="15" spans="1:1" x14ac:dyDescent="0.35">
      <c r="A15" s="27" t="s">
        <v>894</v>
      </c>
    </row>
    <row r="17" spans="1:1" x14ac:dyDescent="0.35">
      <c r="A17" s="33" t="s">
        <v>659</v>
      </c>
    </row>
    <row r="18" spans="1:1" x14ac:dyDescent="0.35">
      <c r="A18" t="s">
        <v>713</v>
      </c>
    </row>
    <row r="19" spans="1:1" x14ac:dyDescent="0.35">
      <c r="A19" t="s">
        <v>726</v>
      </c>
    </row>
    <row r="20" spans="1:1" x14ac:dyDescent="0.35">
      <c r="A20" t="s">
        <v>895</v>
      </c>
    </row>
    <row r="21" spans="1:1" x14ac:dyDescent="0.35">
      <c r="A21" t="s">
        <v>896</v>
      </c>
    </row>
    <row r="22" spans="1:1" x14ac:dyDescent="0.35">
      <c r="A22" t="s">
        <v>687</v>
      </c>
    </row>
    <row r="23" spans="1:1" x14ac:dyDescent="0.35">
      <c r="A23" t="s">
        <v>897</v>
      </c>
    </row>
    <row r="24" spans="1:1" x14ac:dyDescent="0.35">
      <c r="A24" t="s">
        <v>737</v>
      </c>
    </row>
    <row r="25" spans="1:1" x14ac:dyDescent="0.35">
      <c r="A25" t="s">
        <v>872</v>
      </c>
    </row>
    <row r="26" spans="1:1" x14ac:dyDescent="0.35">
      <c r="A26" t="s">
        <v>894</v>
      </c>
    </row>
    <row r="28" spans="1:1" x14ac:dyDescent="0.35">
      <c r="A28" s="17" t="s">
        <v>668</v>
      </c>
    </row>
    <row r="29" spans="1:1" x14ac:dyDescent="0.35">
      <c r="A29" s="37" t="s">
        <v>898</v>
      </c>
    </row>
    <row r="30" spans="1:1" x14ac:dyDescent="0.35">
      <c r="A30" s="37" t="s">
        <v>844</v>
      </c>
    </row>
    <row r="31" spans="1:1" x14ac:dyDescent="0.35">
      <c r="A31" s="37" t="s">
        <v>696</v>
      </c>
    </row>
    <row r="32" spans="1:1" x14ac:dyDescent="0.35">
      <c r="A32" s="37" t="s">
        <v>899</v>
      </c>
    </row>
    <row r="34" spans="1:1" x14ac:dyDescent="0.35">
      <c r="A34" s="39" t="s">
        <v>900</v>
      </c>
    </row>
    <row r="35" spans="1:1" x14ac:dyDescent="0.35">
      <c r="A35" s="38" t="s">
        <v>901</v>
      </c>
    </row>
    <row r="36" spans="1:1" x14ac:dyDescent="0.35">
      <c r="A36" s="38" t="s">
        <v>821</v>
      </c>
    </row>
    <row r="37" spans="1:1" x14ac:dyDescent="0.35">
      <c r="A37" s="38" t="s">
        <v>776</v>
      </c>
    </row>
    <row r="39" spans="1:1" x14ac:dyDescent="0.35">
      <c r="A39" s="40" t="s">
        <v>902</v>
      </c>
    </row>
    <row r="40" spans="1:1" x14ac:dyDescent="0.35">
      <c r="A40" s="38" t="s">
        <v>808</v>
      </c>
    </row>
    <row r="41" spans="1:1" x14ac:dyDescent="0.35">
      <c r="A41" s="38" t="s">
        <v>788</v>
      </c>
    </row>
    <row r="43" spans="1:1" x14ac:dyDescent="0.35">
      <c r="A43" s="17" t="s">
        <v>903</v>
      </c>
    </row>
    <row r="44" spans="1:1" x14ac:dyDescent="0.35">
      <c r="A44" t="s">
        <v>686</v>
      </c>
    </row>
    <row r="45" spans="1:1" x14ac:dyDescent="0.35">
      <c r="A45" t="s">
        <v>81</v>
      </c>
    </row>
    <row r="47" spans="1:1" x14ac:dyDescent="0.35">
      <c r="A47" s="17" t="s">
        <v>904</v>
      </c>
    </row>
    <row r="48" spans="1:1" x14ac:dyDescent="0.35">
      <c r="A48" t="s">
        <v>689</v>
      </c>
    </row>
    <row r="49" spans="1:1" x14ac:dyDescent="0.35">
      <c r="A49" t="s">
        <v>714</v>
      </c>
    </row>
    <row r="50" spans="1:1" x14ac:dyDescent="0.35">
      <c r="A50" t="s">
        <v>688</v>
      </c>
    </row>
    <row r="51" spans="1:1" x14ac:dyDescent="0.35">
      <c r="A51" t="s">
        <v>828</v>
      </c>
    </row>
    <row r="52" spans="1:1" x14ac:dyDescent="0.35">
      <c r="A52" t="s">
        <v>905</v>
      </c>
    </row>
    <row r="54" spans="1:1" x14ac:dyDescent="0.35">
      <c r="A54" s="17" t="s">
        <v>906</v>
      </c>
    </row>
    <row r="55" spans="1:1" x14ac:dyDescent="0.35">
      <c r="A55" t="s">
        <v>907</v>
      </c>
    </row>
    <row r="56" spans="1:1" x14ac:dyDescent="0.35">
      <c r="A56" t="s">
        <v>690</v>
      </c>
    </row>
    <row r="57" spans="1:1" x14ac:dyDescent="0.35">
      <c r="A57" t="s">
        <v>715</v>
      </c>
    </row>
    <row r="58" spans="1:1" x14ac:dyDescent="0.35">
      <c r="A58" t="s">
        <v>908</v>
      </c>
    </row>
    <row r="60" spans="1:1" x14ac:dyDescent="0.35">
      <c r="A60" s="17" t="s">
        <v>909</v>
      </c>
    </row>
    <row r="61" spans="1:1" x14ac:dyDescent="0.35">
      <c r="A61" s="38" t="s">
        <v>742</v>
      </c>
    </row>
    <row r="62" spans="1:1" x14ac:dyDescent="0.35">
      <c r="A62" s="38" t="s">
        <v>770</v>
      </c>
    </row>
    <row r="63" spans="1:1" ht="29" x14ac:dyDescent="0.35">
      <c r="A63" s="38" t="s">
        <v>803</v>
      </c>
    </row>
    <row r="64" spans="1:1" x14ac:dyDescent="0.35">
      <c r="A64" s="38" t="s">
        <v>692</v>
      </c>
    </row>
    <row r="65" spans="1:1" x14ac:dyDescent="0.35">
      <c r="A65" s="38" t="s">
        <v>694</v>
      </c>
    </row>
    <row r="66" spans="1:1" x14ac:dyDescent="0.35">
      <c r="A66" s="38" t="s">
        <v>910</v>
      </c>
    </row>
    <row r="67" spans="1:1" x14ac:dyDescent="0.35">
      <c r="A67" s="38" t="s">
        <v>911</v>
      </c>
    </row>
    <row r="68" spans="1:1" x14ac:dyDescent="0.35">
      <c r="A68" s="38" t="s">
        <v>693</v>
      </c>
    </row>
    <row r="69" spans="1:1" x14ac:dyDescent="0.35">
      <c r="A69" s="38" t="s">
        <v>786</v>
      </c>
    </row>
    <row r="71" spans="1:1" x14ac:dyDescent="0.35">
      <c r="A71" s="40" t="s">
        <v>912</v>
      </c>
    </row>
    <row r="72" spans="1:1" x14ac:dyDescent="0.35">
      <c r="A72" t="s">
        <v>913</v>
      </c>
    </row>
    <row r="73" spans="1:1" x14ac:dyDescent="0.35">
      <c r="A73" t="s">
        <v>914</v>
      </c>
    </row>
    <row r="74" spans="1:1" x14ac:dyDescent="0.35">
      <c r="A74" t="s">
        <v>772</v>
      </c>
    </row>
    <row r="75" spans="1:1" x14ac:dyDescent="0.35">
      <c r="A75" t="s">
        <v>915</v>
      </c>
    </row>
    <row r="76" spans="1:1" x14ac:dyDescent="0.35">
      <c r="A76" t="s">
        <v>804</v>
      </c>
    </row>
    <row r="77" spans="1:1" x14ac:dyDescent="0.35">
      <c r="A77" t="s">
        <v>916</v>
      </c>
    </row>
    <row r="78" spans="1:1" x14ac:dyDescent="0.35">
      <c r="A78" t="s">
        <v>862</v>
      </c>
    </row>
    <row r="79" spans="1:1" x14ac:dyDescent="0.35">
      <c r="A79" t="s">
        <v>863</v>
      </c>
    </row>
    <row r="80" spans="1:1" x14ac:dyDescent="0.35">
      <c r="A80" t="s">
        <v>917</v>
      </c>
    </row>
    <row r="81" spans="1:1" x14ac:dyDescent="0.35">
      <c r="A81" t="s">
        <v>717</v>
      </c>
    </row>
    <row r="82" spans="1:1" x14ac:dyDescent="0.35">
      <c r="A82" t="s">
        <v>918</v>
      </c>
    </row>
    <row r="83" spans="1:1" x14ac:dyDescent="0.35">
      <c r="A83" t="s">
        <v>919</v>
      </c>
    </row>
    <row r="84" spans="1:1" x14ac:dyDescent="0.35">
      <c r="A84" t="s">
        <v>920</v>
      </c>
    </row>
    <row r="85" spans="1:1" x14ac:dyDescent="0.35">
      <c r="A85" t="s">
        <v>921</v>
      </c>
    </row>
    <row r="86" spans="1:1" x14ac:dyDescent="0.35">
      <c r="A86" t="s">
        <v>922</v>
      </c>
    </row>
    <row r="87" spans="1:1" x14ac:dyDescent="0.35">
      <c r="A87" t="s">
        <v>923</v>
      </c>
    </row>
    <row r="88" spans="1:1" x14ac:dyDescent="0.35">
      <c r="A88" t="s">
        <v>818</v>
      </c>
    </row>
    <row r="89" spans="1:1" x14ac:dyDescent="0.35">
      <c r="A89" t="s">
        <v>924</v>
      </c>
    </row>
    <row r="90" spans="1:1" x14ac:dyDescent="0.35">
      <c r="A90" t="s">
        <v>925</v>
      </c>
    </row>
    <row r="91" spans="1:1" x14ac:dyDescent="0.35">
      <c r="A91" t="s">
        <v>926</v>
      </c>
    </row>
    <row r="92" spans="1:1" x14ac:dyDescent="0.35">
      <c r="A92" t="s">
        <v>927</v>
      </c>
    </row>
    <row r="93" spans="1:1" x14ac:dyDescent="0.35">
      <c r="A93" t="s">
        <v>928</v>
      </c>
    </row>
    <row r="94" spans="1:1" x14ac:dyDescent="0.35">
      <c r="A94" t="s">
        <v>929</v>
      </c>
    </row>
    <row r="95" spans="1:1" x14ac:dyDescent="0.35">
      <c r="A95" t="s">
        <v>930</v>
      </c>
    </row>
    <row r="96" spans="1:1" x14ac:dyDescent="0.35">
      <c r="A96" t="s">
        <v>743</v>
      </c>
    </row>
    <row r="97" spans="1:1" x14ac:dyDescent="0.35">
      <c r="A97" t="s">
        <v>728</v>
      </c>
    </row>
    <row r="98" spans="1:1" x14ac:dyDescent="0.35">
      <c r="A98" t="s">
        <v>718</v>
      </c>
    </row>
    <row r="99" spans="1:1" x14ac:dyDescent="0.35">
      <c r="A99" t="s">
        <v>695</v>
      </c>
    </row>
    <row r="101" spans="1:1" x14ac:dyDescent="0.35">
      <c r="A101" s="17" t="s">
        <v>931</v>
      </c>
    </row>
    <row r="102" spans="1:1" x14ac:dyDescent="0.35">
      <c r="A102" t="s">
        <v>932</v>
      </c>
    </row>
    <row r="103" spans="1:1" x14ac:dyDescent="0.35">
      <c r="A103" t="s">
        <v>697</v>
      </c>
    </row>
    <row r="104" spans="1:1" x14ac:dyDescent="0.35">
      <c r="A104" t="s">
        <v>719</v>
      </c>
    </row>
    <row r="105" spans="1:1" x14ac:dyDescent="0.35">
      <c r="A105" t="s">
        <v>933</v>
      </c>
    </row>
    <row r="106" spans="1:1" x14ac:dyDescent="0.35">
      <c r="A106" t="s">
        <v>698</v>
      </c>
    </row>
    <row r="107" spans="1:1" x14ac:dyDescent="0.35">
      <c r="A107" t="s">
        <v>934</v>
      </c>
    </row>
    <row r="108" spans="1:1" x14ac:dyDescent="0.35">
      <c r="A108" t="s">
        <v>935</v>
      </c>
    </row>
    <row r="110" spans="1:1" x14ac:dyDescent="0.35">
      <c r="A110" s="17" t="s">
        <v>936</v>
      </c>
    </row>
    <row r="111" spans="1:1" x14ac:dyDescent="0.35">
      <c r="A111" t="s">
        <v>830</v>
      </c>
    </row>
    <row r="112" spans="1:1" x14ac:dyDescent="0.35">
      <c r="A112" t="s">
        <v>702</v>
      </c>
    </row>
    <row r="113" spans="1:1" x14ac:dyDescent="0.35">
      <c r="A113" t="s">
        <v>722</v>
      </c>
    </row>
    <row r="114" spans="1:1" x14ac:dyDescent="0.35">
      <c r="A114" t="s">
        <v>709</v>
      </c>
    </row>
    <row r="116" spans="1:1" x14ac:dyDescent="0.35">
      <c r="A116" s="2" t="s">
        <v>937</v>
      </c>
    </row>
    <row r="117" spans="1:1" x14ac:dyDescent="0.35">
      <c r="A117" t="s">
        <v>831</v>
      </c>
    </row>
    <row r="118" spans="1:1" x14ac:dyDescent="0.35">
      <c r="A118" t="s">
        <v>938</v>
      </c>
    </row>
    <row r="119" spans="1:1" x14ac:dyDescent="0.35">
      <c r="A119" t="s">
        <v>723</v>
      </c>
    </row>
    <row r="120" spans="1:1" x14ac:dyDescent="0.35">
      <c r="A120" t="s">
        <v>747</v>
      </c>
    </row>
    <row r="121" spans="1:1" x14ac:dyDescent="0.35">
      <c r="A121" t="s">
        <v>939</v>
      </c>
    </row>
    <row r="122" spans="1:1" x14ac:dyDescent="0.35">
      <c r="A122" t="s">
        <v>703</v>
      </c>
    </row>
    <row r="123" spans="1:1" x14ac:dyDescent="0.35">
      <c r="A123" t="s">
        <v>710</v>
      </c>
    </row>
    <row r="124" spans="1:1" x14ac:dyDescent="0.35">
      <c r="A124" t="s">
        <v>761</v>
      </c>
    </row>
    <row r="126" spans="1:1" x14ac:dyDescent="0.35">
      <c r="A126" s="17" t="s">
        <v>940</v>
      </c>
    </row>
    <row r="127" spans="1:1" x14ac:dyDescent="0.35">
      <c r="A127" t="s">
        <v>941</v>
      </c>
    </row>
    <row r="128" spans="1:1" x14ac:dyDescent="0.35">
      <c r="A128" t="s">
        <v>942</v>
      </c>
    </row>
    <row r="129" spans="1:1" x14ac:dyDescent="0.35">
      <c r="A129" t="s">
        <v>775</v>
      </c>
    </row>
    <row r="130" spans="1:1" x14ac:dyDescent="0.35">
      <c r="A130" t="s">
        <v>774</v>
      </c>
    </row>
    <row r="131" spans="1:1" x14ac:dyDescent="0.35">
      <c r="A131" t="s">
        <v>786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116EDB56F6563459F98F678B3D96BD3" ma:contentTypeVersion="6" ma:contentTypeDescription="Een nieuw document maken." ma:contentTypeScope="" ma:versionID="8d7d758e464c1c7b6fa33fbeb565b46f">
  <xsd:schema xmlns:xsd="http://www.w3.org/2001/XMLSchema" xmlns:xs="http://www.w3.org/2001/XMLSchema" xmlns:p="http://schemas.microsoft.com/office/2006/metadata/properties" xmlns:ns2="97d5ca20-6ba9-44e3-9f49-1e0ff57023c2" xmlns:ns3="06696cd5-aa26-4bb5-a718-ae389102c071" targetNamespace="http://schemas.microsoft.com/office/2006/metadata/properties" ma:root="true" ma:fieldsID="aa0cd60b8df500b7905ff0bccc9c2466" ns2:_="" ns3:_="">
    <xsd:import namespace="97d5ca20-6ba9-44e3-9f49-1e0ff57023c2"/>
    <xsd:import namespace="06696cd5-aa26-4bb5-a718-ae389102c07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5ca20-6ba9-44e3-9f49-1e0ff57023c2"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696cd5-aa26-4bb5-a718-ae389102c07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7d5ca20-6ba9-44e3-9f49-1e0ff57023c2">DP6ZHYVVT2MC-1341208801-21</_dlc_DocId>
    <_dlc_DocIdUrl xmlns="97d5ca20-6ba9-44e3-9f49-1e0ff57023c2">
      <Url>https://vlaamseoverheid.sharepoint.com/sites/vea-extern/_layouts/15/DocIdRedir.aspx?ID=DP6ZHYVVT2MC-1341208801-21</Url>
      <Description>DP6ZHYVVT2MC-1341208801-21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D72CE-0C2B-4497-8E63-8EA482806B67}">
  <ds:schemaRefs>
    <ds:schemaRef ds:uri="http://schemas.microsoft.com/sharepoint/events"/>
  </ds:schemaRefs>
</ds:datastoreItem>
</file>

<file path=customXml/itemProps2.xml><?xml version="1.0" encoding="utf-8"?>
<ds:datastoreItem xmlns:ds="http://schemas.openxmlformats.org/officeDocument/2006/customXml" ds:itemID="{7B43D0D4-DBC8-452B-B4DA-1B8B45A2F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5ca20-6ba9-44e3-9f49-1e0ff57023c2"/>
    <ds:schemaRef ds:uri="06696cd5-aa26-4bb5-a718-ae389102c0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03881C-29CE-4AF4-AF19-02CACF36ADE5}">
  <ds:schemaRefs>
    <ds:schemaRef ds:uri="http://schemas.microsoft.com/office/2006/metadata/properties"/>
    <ds:schemaRef ds:uri="http://schemas.microsoft.com/office/infopath/2007/PartnerControls"/>
    <ds:schemaRef ds:uri="97d5ca20-6ba9-44e3-9f49-1e0ff57023c2"/>
  </ds:schemaRefs>
</ds:datastoreItem>
</file>

<file path=customXml/itemProps4.xml><?xml version="1.0" encoding="utf-8"?>
<ds:datastoreItem xmlns:ds="http://schemas.openxmlformats.org/officeDocument/2006/customXml" ds:itemID="{D9493B82-8118-4F11-A5EE-703284421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Introduction</vt:lpstr>
      <vt:lpstr>Renewable Energy</vt:lpstr>
      <vt:lpstr>Energy Efficiency</vt:lpstr>
      <vt:lpstr>Policies and Measures</vt:lpstr>
      <vt:lpstr>Selectors</vt:lpstr>
      <vt:lpstr>'Policies and Measures'!_Hlk91073655</vt:lpstr>
      <vt:lpstr>'Energy Efficiency'!Afdrukbereik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2022-10-24T15:33:49Z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2021-12-22T12:28:20Z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2373bd18-0213-4b1a-9959-4e76e4b10b7c</vt:lpwstr>
  </property>
  <property fmtid="{D5CDD505-2E9C-101B-9397-08002B2CF9AE}" pid="8" name="MSIP_Label_6bd9ddd1-4d20-43f6-abfa-fc3c07406f94_ContentBits">
    <vt:lpwstr>0</vt:lpwstr>
  </property>
  <property fmtid="{D5CDD505-2E9C-101B-9397-08002B2CF9AE}" pid="9" name="ContentTypeId">
    <vt:lpwstr>0x0101009116EDB56F6563459F98F678B3D96BD3</vt:lpwstr>
  </property>
  <property fmtid="{D5CDD505-2E9C-101B-9397-08002B2CF9AE}" pid="10" name="_dlc_DocIdItemGuid">
    <vt:lpwstr>3119f2c0-19d7-4ac6-9cb2-f53aa3a1e7af</vt:lpwstr>
  </property>
</Properties>
</file>