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0" yWindow="-450" windowWidth="19410" windowHeight="11010"/>
  </bookViews>
  <sheets>
    <sheet name="EED AR Template 2016" sheetId="1" r:id="rId1"/>
    <sheet name="Measure Cat" sheetId="2" state="hidden" r:id="rId2"/>
    <sheet name="Indicator trends" sheetId="3" r:id="rId3"/>
    <sheet name="AnnexeW1" sheetId="4" r:id="rId4"/>
  </sheets>
  <definedNames>
    <definedName name="_xlnm.Print_Area" localSheetId="0">'EED AR Template 2016'!$A$1:$K$210</definedName>
  </definedNames>
  <calcPr calcId="145621"/>
</workbook>
</file>

<file path=xl/calcChain.xml><?xml version="1.0" encoding="utf-8"?>
<calcChain xmlns="http://schemas.openxmlformats.org/spreadsheetml/2006/main">
  <c r="C134" i="1" l="1"/>
  <c r="J131" i="1"/>
  <c r="S4" i="3"/>
  <c r="S3" i="3"/>
  <c r="H32" i="4" l="1"/>
  <c r="H13" i="4"/>
  <c r="H33" i="4" s="1"/>
  <c r="H31" i="4"/>
  <c r="H27" i="4"/>
  <c r="H29" i="4"/>
  <c r="H25" i="4"/>
  <c r="H23" i="4"/>
  <c r="H21" i="4"/>
  <c r="H19" i="4"/>
  <c r="H17" i="4"/>
  <c r="H15" i="4"/>
  <c r="H37" i="4"/>
  <c r="I37" i="4" s="1"/>
  <c r="J37" i="4" s="1"/>
  <c r="K37" i="4" s="1"/>
  <c r="L37" i="4" s="1"/>
  <c r="G36" i="4"/>
  <c r="C8" i="4"/>
  <c r="C7" i="4"/>
  <c r="M37" i="4" l="1"/>
  <c r="N37" i="4" s="1"/>
  <c r="K38" i="4"/>
  <c r="N38" i="4" l="1"/>
  <c r="N39" i="4"/>
  <c r="C145" i="1"/>
  <c r="C166" i="1" l="1"/>
  <c r="C160" i="1" s="1"/>
  <c r="D160" i="1" s="1"/>
  <c r="C168" i="1"/>
  <c r="C167" i="1" s="1"/>
  <c r="D149" i="1" l="1"/>
  <c r="D148" i="1"/>
  <c r="D147" i="1"/>
  <c r="J210" i="1" l="1"/>
  <c r="I54" i="3"/>
  <c r="I55" i="3"/>
  <c r="I56" i="3"/>
  <c r="I57" i="3"/>
  <c r="H57" i="3" l="1"/>
  <c r="J57" i="3" s="1"/>
  <c r="G57" i="3"/>
  <c r="F57" i="3"/>
  <c r="K57" i="3" s="1"/>
  <c r="H56" i="3"/>
  <c r="J56" i="3" s="1"/>
  <c r="G56" i="3"/>
  <c r="F56" i="3"/>
  <c r="K56" i="3" s="1"/>
  <c r="H55" i="3"/>
  <c r="J55" i="3" s="1"/>
  <c r="G55" i="3"/>
  <c r="F55" i="3"/>
  <c r="K55" i="3" s="1"/>
  <c r="H54" i="3"/>
  <c r="J54" i="3" s="1"/>
  <c r="G54" i="3"/>
  <c r="F54" i="3"/>
  <c r="K54" i="3" s="1"/>
  <c r="J85" i="1" l="1"/>
  <c r="J51" i="1"/>
</calcChain>
</file>

<file path=xl/sharedStrings.xml><?xml version="1.0" encoding="utf-8"?>
<sst xmlns="http://schemas.openxmlformats.org/spreadsheetml/2006/main" count="879" uniqueCount="558">
  <si>
    <t>AR Indicator</t>
  </si>
  <si>
    <t>field/product(s)</t>
  </si>
  <si>
    <t>SWD(2013)180, Annex A</t>
  </si>
  <si>
    <t>(i) primary energy consumption</t>
  </si>
  <si>
    <t>Primary Energy Consumption</t>
  </si>
  <si>
    <t>Energy saving - annual data  [nrg_ind_334a]</t>
  </si>
  <si>
    <t>B_100910</t>
  </si>
  <si>
    <t>-</t>
  </si>
  <si>
    <t>Mtoe</t>
  </si>
  <si>
    <t>(ii) total final energy consumption</t>
  </si>
  <si>
    <t>Final Energy Consumption</t>
  </si>
  <si>
    <t>Supply, transformation, consumption - all products - annual data [nrg_100a]</t>
  </si>
  <si>
    <t>B_101700</t>
  </si>
  <si>
    <t>All products</t>
  </si>
  <si>
    <t>ktoe</t>
  </si>
  <si>
    <t>No climate adjustment, see p. 39 SWD(2013)180, Annex A</t>
  </si>
  <si>
    <t>(iii) final energy consumption - industry</t>
  </si>
  <si>
    <t>Final Energy Consumption - Industry</t>
  </si>
  <si>
    <t>B_101800</t>
  </si>
  <si>
    <t>(iii) final energy consumption - transport</t>
  </si>
  <si>
    <t>Final Energy Consumption - Transport</t>
  </si>
  <si>
    <t>B_101900</t>
  </si>
  <si>
    <t>Consumption in Pipeline transport</t>
  </si>
  <si>
    <t>B_101945</t>
  </si>
  <si>
    <t>(iii) final energy consumption - households</t>
  </si>
  <si>
    <t>Residential</t>
  </si>
  <si>
    <t>B_102010</t>
  </si>
  <si>
    <t>(iii) final energy consumption - services</t>
  </si>
  <si>
    <t>Services</t>
  </si>
  <si>
    <t>B_102035</t>
  </si>
  <si>
    <t>(iv) gross value added - industry</t>
  </si>
  <si>
    <t>- Industry (except construction)
- Construction</t>
  </si>
  <si>
    <t>Gross value added and income by A*10 industry breakdowns [nama_10_a10]</t>
  </si>
  <si>
    <t>- B-E
- F</t>
  </si>
  <si>
    <t>Value added, gross</t>
  </si>
  <si>
    <t>Million euro, chain-linked volumes, reference year 2005 (at 2005 exchange rates)</t>
  </si>
  <si>
    <t>(iv) gross value added - services</t>
  </si>
  <si>
    <t>- Wholesale and retail trade, transport, accomodation and food service activities
- Information and communication
- Financial and insurance activities 
- Real estate activities 
- Professional, scientific and technical activities; administrative and support service activities 
- Public administration, defence, education, human health and social work activities 
- Arts, entertainment and recreation; other service activities; activities of household and extra-territorial organizations and bodies</t>
  </si>
  <si>
    <t>- G-I
- J
- K
- L
- M_N
- O-Q
- R-U</t>
  </si>
  <si>
    <t>(v) disposable income for households</t>
  </si>
  <si>
    <t>Gross disposable income</t>
  </si>
  <si>
    <t>Non-financial transactions [nasa_nf_tr]</t>
  </si>
  <si>
    <t>Million euro</t>
  </si>
  <si>
    <t>(vi) gross domestic product (GDP)</t>
  </si>
  <si>
    <t>Gross domestic product at market prices</t>
  </si>
  <si>
    <t>GDP and main components - volumes [nama_gdp_k]</t>
  </si>
  <si>
    <t>B1GM</t>
  </si>
  <si>
    <t>- Gross electricity generation Main activity electricity only - Nuclear
- Gross electricity generation Main activity CHP plants - Nuclear
- Gross electricity generation Autoproducer electricity only - Nuclear
- Gross electricity generation Autoproducer CHP plants - Nuclear
- Gross electricity generation Main activity electricity only - Geothermal
- Gross electricity generation Main activity electricity only - Combustible Fuels
- Gross electricity generation Main activity electricity only - Other Sources
- Gross electricity generation Main activity CHP plants - Geothermal
- Gross electricity generation Main activity CHP plants - Combustible Fuels
- Gross electricity generation Main activity CHP plants - Other Sources
- Gross electricity generation Main activity electricity only - Solar Thermal
- Gross electricity generation Autoproducer electricity only - Geothermal
- Gross electricity generation Autoproducer electricity only - Combustible Fuels
- Gross electricity generation Autoproducer electricity only - Heat from Chemical Sources
- Gross electricity generation Autoproducer electricity only - Other Sources
- Gross electricity generation Autoproducer CHP plants - Geothermal
- Gross electricity generation Autoproducer CHP plants - Combustible Fuels
- Gross electricity generation Autoproducer CHP plants - Heat from Chemical Sources
- Gross electricity generation Autoproducer CHP plants - Other Sources
- Gross electricity generation Autoproducer electricity only - Solar Thermal</t>
  </si>
  <si>
    <t>Supply, transformation, consumption - electricity - annual data [nrg_105a]</t>
  </si>
  <si>
    <t>- 15_107030
- 15_107031
- 15_107032
- 15_107033
- 15_107038
- 15_107048
- 15_107054
- 15_107039
- 15_107049
- 15_107055
- 14_1070422
- 15_107040
- 15_107050
- 15_107052
- 15_107056
- 15_107041
- 15_107051
- 15_107053
- 15_107057
- 14_1070432</t>
  </si>
  <si>
    <t>Electrical energy</t>
  </si>
  <si>
    <t>- Gross electricity generation Main activity CHP plants - Nuclear
- Gross electricity generation Autoproducer CHP plants - Nuclear
- Gross electricity generation Main activity CHP plants - Geothermal
- Gross electricity generation Main activity CHP plants - Combustible Fuels
- Gross electricity generation Main activity CHP plants - Other Sources
- Gross electricity generation Autoproducer CHP plants - Geothermal
- Gross electricity generation Autoproducer CHP plants - Combustible Fuels
- Gross electricity generation Autoproducer CHP plants - Heat from Chemical Sources
- Gross electricity generation Autoproducer CHP plants - Other Sources</t>
  </si>
  <si>
    <t>- 15_107031
- 15_107033
- 15_107039
- 15_107049
- 15_107055
- 15_107041
- 15_107051
- 15_107053
- 15_107057</t>
  </si>
  <si>
    <t>- Gross heat production Main activity CHP plants - Nuclear
- Gross heat production Main activity heat only plants - Nuclear
- Gross heat production Autoproducer CHP plants - Nuclear
- Gross heat production Autoproducer heat only plants - Nuclear
- Gross heat production Main activity CHP plants - Geothermal
- Gross heat production Main activity CHP plants - Combustible Fuels
- Gross heat production Main activity CHP plants - Heat Pumps
- Gross heat production Main activity CHP plants - Electric Boilers
- Gross heat production Main activity CHP plants - Other Sources
- Gross heat production Main activity CHP plants - Solar
- Gross heat production Autoproducer CHP plants - Geothermal
- Gross heat production Autoproducer CHP plants - Combustible Fuels
- Gross heat production Autoproducer CHP plants - Heat Pumps
- Gross heat production Autoproducer CHP plants - Electric Boilers
- Gross heat production Autoproducer CHP plants - Heat from Chemical Sources
- Gross heat production Autoproducer CHP plants - Other Sources
- Gross heat production Autoproducer CHP plants - Solar
- Gross heat production Main activity heat only plants - Geothermal
- Gross heat production Main activity heat only plants - Solar
- Gross heat production Main activity heat only plants - Combustible Fuels
- Gross heat production Main activity heat only plants - Heat Pumps
- Gross heat production Main activity heat only plants - Electric Boilers
- Gross heat production Main activity heat only plants - Other Sources
- Gross heat production Autoproducer heat only plants - Geothermal
- Gross heat production Autoproducer heat only plants - Solar
- Gross heat production Autoproducer heat only plants - Combustible Fuels
- Gross heat production Autoproducer heat only plants - Heat Pumps
- Gross heat production Autoproducer heat only plants - Electric Boilers
- Gross heat production Autoproducer heat only plants - Heat from Chemical Sources
- Gross heat production Autoproducer heat only plants - Other Sources</t>
  </si>
  <si>
    <t>Supply, transformation, consumption - heat - annual data [nrg_106a]</t>
  </si>
  <si>
    <t>- 15_107060
- 15_107061
- 15_107062
- 15_107063
- 15_107064
- 15_107072
- 15_107076
- 15_107080
- 15_107086
- 15_107068
- 15_107066
- 15_107074
- 15_107078
- 15_107082
- 15_107084
- 15_107088
- 15_107070
- 15_107065
- 15_107069
- 15_107073
- 15_107077
- 15_107081
- 15_107087
- 15_107067
- 15_107071
- 15_107075
- 15_107079
- 15_107083
- 15_107085
- 15_107089</t>
  </si>
  <si>
    <t>Derived heat</t>
  </si>
  <si>
    <t>Waste heat produced in industrial installations</t>
  </si>
  <si>
    <t>Waste heat recovered from industrial installations</t>
  </si>
  <si>
    <t>- B_101002
- B_101001
- B_101009</t>
  </si>
  <si>
    <t>Railway transport - Total annual passenger transport (1 000 pass., million pkm) [rail_pa_total]</t>
  </si>
  <si>
    <t>Passenger road transport on national territory, by type of vehicles registered in the reporting country [road_pa_mov]</t>
  </si>
  <si>
    <t>Railway transport - Goods transported, by type of transport (1 000 t, million tkm) [rail_go_typeall]</t>
  </si>
  <si>
    <t>- TOTAL</t>
  </si>
  <si>
    <t>Summary of annual road freight transport by type of operation and type of transport (1 000 t, Mio Tkm, Mio Veh-km) [road_go_ta_tot]</t>
  </si>
  <si>
    <t>Transport by type of good (from 2007 onwards with NST2007) [iww_go_atygo]</t>
  </si>
  <si>
    <t>(xv) population</t>
  </si>
  <si>
    <t xml:space="preserve">Population on 1 January - total </t>
  </si>
  <si>
    <t>Demographic balance and crude rates [demo_gind]</t>
  </si>
  <si>
    <t>JAN</t>
  </si>
  <si>
    <t>Persons</t>
  </si>
  <si>
    <t>Distribution Losses</t>
  </si>
  <si>
    <t>B_101400</t>
  </si>
  <si>
    <t>Voluntary - see p. 39 SWD(2013)180, Annex A</t>
  </si>
  <si>
    <t>Heat generation  from district heating plants</t>
  </si>
  <si>
    <t>Transformation output - District Heating Plants</t>
  </si>
  <si>
    <t>B_101109</t>
  </si>
  <si>
    <t>Fuel input in district heating plants</t>
  </si>
  <si>
    <t>Transformation input - District Heating Plants</t>
  </si>
  <si>
    <t>B_101009</t>
  </si>
  <si>
    <t>- Transformation input - Nuclear Power Stations
- Transformation input - Conventional Thermal Power Stations
- Transformation input - District Heating Plants</t>
  </si>
  <si>
    <t>final energy consumprtion in pipeline transport</t>
  </si>
  <si>
    <t>Energy transmission and distribution losses (all fuels)</t>
  </si>
  <si>
    <t>(x) heat generation from CHP</t>
  </si>
  <si>
    <t>Number</t>
  </si>
  <si>
    <t>Data field</t>
  </si>
  <si>
    <t xml:space="preserve">Annual Report </t>
  </si>
  <si>
    <t>Reporting year</t>
  </si>
  <si>
    <t>Member State</t>
  </si>
  <si>
    <t>Additional requirments  Article 24 (1), Annex XIV, Part 1 (a) Energy Efficiency Directive</t>
  </si>
  <si>
    <t>Industry</t>
  </si>
  <si>
    <t>Transport</t>
  </si>
  <si>
    <t>final energy consumption - agriculture</t>
  </si>
  <si>
    <t xml:space="preserve">Voluntary </t>
  </si>
  <si>
    <t>Total number of households</t>
  </si>
  <si>
    <t>Households</t>
  </si>
  <si>
    <t>Major legislative in the previous year</t>
  </si>
  <si>
    <t>Major non-legislative in the previous year</t>
  </si>
  <si>
    <t>Additional requirments  Article 24 (1), Annex XIV, Part 1 (b) Energy Efficiency Directive</t>
  </si>
  <si>
    <t>Policy measure (notified)</t>
  </si>
  <si>
    <t>EEOS</t>
  </si>
  <si>
    <t xml:space="preserve">Total savings </t>
  </si>
  <si>
    <t>Article 24 (1) and Annex XIV Energy Efficiency Directive 2012/27/EU</t>
  </si>
  <si>
    <t>Agriculture/Forestry</t>
  </si>
  <si>
    <t>B_102030</t>
  </si>
  <si>
    <t>Railway TRA_COV: Total transport</t>
  </si>
  <si>
    <t>Road VEHICLE: Total</t>
  </si>
  <si>
    <t xml:space="preserve">Road TRA_OPER: Total - Total transport
</t>
  </si>
  <si>
    <t>Waterway TRA_COV: Total transport</t>
  </si>
  <si>
    <t>CARRIAGE: Total</t>
  </si>
  <si>
    <t>NSTO7: Total transported goods (TOTAL)
TYPPACK: All types of packaging (TOTAL)</t>
  </si>
  <si>
    <r>
      <t xml:space="preserve">In sectors where energy consumption </t>
    </r>
    <r>
      <rPr>
        <u/>
        <sz val="12"/>
        <rFont val="Calibri"/>
        <family val="2"/>
        <scheme val="minor"/>
      </rPr>
      <t>remains stable or is growing</t>
    </r>
    <r>
      <rPr>
        <sz val="12"/>
        <rFont val="Calibri"/>
        <family val="2"/>
        <scheme val="minor"/>
      </rPr>
      <t xml:space="preserve">, Member States shall </t>
    </r>
    <r>
      <rPr>
        <u/>
        <sz val="12"/>
        <rFont val="Calibri"/>
        <family val="2"/>
        <scheme val="minor"/>
      </rPr>
      <t>analyse</t>
    </r>
    <r>
      <rPr>
        <sz val="12"/>
        <rFont val="Calibri"/>
        <family val="2"/>
        <scheme val="minor"/>
      </rPr>
      <t xml:space="preserve"> the reasons for it and attach their appraisal to the estimates.</t>
    </r>
  </si>
  <si>
    <r>
      <t>Until 2017:</t>
    </r>
    <r>
      <rPr>
        <sz val="10"/>
        <rFont val="Calibri"/>
        <family val="2"/>
        <scheme val="minor"/>
      </rPr>
      <t xml:space="preserve"> S14 (if available) or S14_S15;
</t>
    </r>
    <r>
      <rPr>
        <u/>
        <sz val="10"/>
        <rFont val="Calibri"/>
        <family val="2"/>
        <scheme val="minor"/>
      </rPr>
      <t xml:space="preserve">From 2017 on: </t>
    </r>
    <r>
      <rPr>
        <sz val="10"/>
        <rFont val="Calibri"/>
        <family val="2"/>
        <scheme val="minor"/>
      </rPr>
      <t>S14 only</t>
    </r>
  </si>
  <si>
    <t>final energy consumption – other sectors</t>
  </si>
  <si>
    <t>Other sectors</t>
  </si>
  <si>
    <t>B_102000</t>
  </si>
  <si>
    <t>Unit</t>
  </si>
  <si>
    <t>Source</t>
  </si>
  <si>
    <t>(viii) electricity generation from CHP</t>
  </si>
  <si>
    <t>(vii) electricity generation from thermal power generation</t>
  </si>
  <si>
    <t>(ix) heat generation from thermal power generation</t>
  </si>
  <si>
    <t>(xi) fuel input for thermal power generation</t>
  </si>
  <si>
    <t>Voluntary - See p. 39 SWD(2013)180, Annex A</t>
  </si>
  <si>
    <t>Page 1/4</t>
  </si>
  <si>
    <t>Page 2/4</t>
  </si>
  <si>
    <t>Page 3/4</t>
  </si>
  <si>
    <t>Page 4/4</t>
  </si>
  <si>
    <t>- Gross heat production Main activity CHP plants - Nuclear
- Gross heat production Autoproducer CHP plants - Nuclear
- Gross heat production Main activity CHP plants - Geothermal
- Gross heat production Main activity CHP plants - Combustible Fuels
- Gross heat production Main activity CHP plants - Heat Pumps
- Gross heat production Main activity CHP plants - Electric Boilers
- Gross heat production Main activity CHP plants - Other Sources
- Gross heat production Main activity CHP plants - Solar
- Gross heat production Autoproducer CHP plants - Geothermal
- Gross heat production Autoproducer CHP plants - Combustible Fuels
- Gross heat production Autoproducer CHP plants - Heat Pumps
- Gross heat production Autoproducer CHP plants - Electric Boilers
- Gross heat production Autoproducer CHP plants - Heat from Chemical Sources
- Gross heat production Autoproducer CHP plants - Other Sources
- Gross heat production Autoproducer CHP plants - Solar</t>
  </si>
  <si>
    <t>- 15_107060
- 15_107062
- 15_107064
- 15_107072
- 15_107076
- 15_107080
- 15_107086
- 15_107068
- 15_107066
- 15_107074
- 15_107078
- 15_107082
- 15_107084
- 15_107088
- 15_107070</t>
  </si>
  <si>
    <t>A1</t>
  </si>
  <si>
    <t>Table A - Eurostat data</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</si>
  <si>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</si>
  <si>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</si>
  <si>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</si>
  <si>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</si>
  <si>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</si>
  <si>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</si>
  <si>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</si>
  <si>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</si>
  <si>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</si>
  <si>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</si>
  <si>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</si>
  <si>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</si>
  <si>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</si>
  <si>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</si>
  <si>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</si>
  <si>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</si>
  <si>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</si>
  <si>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</si>
  <si>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</si>
  <si>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</si>
  <si>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</si>
  <si>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</si>
  <si>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</si>
  <si>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</si>
  <si>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</si>
  <si>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</si>
  <si>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</si>
  <si>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</si>
  <si>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</si>
  <si>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</si>
  <si>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</si>
  <si>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</si>
  <si>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</si>
  <si>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</si>
  <si>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</si>
  <si>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</si>
  <si>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</si>
  <si>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</si>
  <si>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</si>
  <si>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</si>
  <si>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</si>
  <si>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</si>
  <si>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</si>
  <si>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</si>
  <si>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</si>
  <si>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</si>
  <si>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</si>
  <si>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</si>
  <si>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</si>
  <si>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</si>
  <si>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</si>
  <si>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</si>
  <si>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</si>
  <si>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</si>
  <si>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</si>
  <si>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</si>
  <si>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</si>
  <si>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</si>
  <si>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</si>
  <si>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(xii) passenger kilometres</t>
  </si>
  <si>
    <t>Millions of pkm</t>
  </si>
  <si>
    <t>Eurostat data not available. Please, provide national data with definitions/explanations in column J.</t>
  </si>
  <si>
    <t>(xiii) tonnes kilometres</t>
  </si>
  <si>
    <t>Millions of tkm</t>
  </si>
  <si>
    <t>domestic maritime tonnes kilometres</t>
  </si>
  <si>
    <t>total national aviation tonnes kilometres</t>
  </si>
  <si>
    <t>total international aviation tonnes kilometres</t>
  </si>
  <si>
    <t>domestic maritime passenger kilometres</t>
  </si>
  <si>
    <t>total national aviation passenger kilometres</t>
  </si>
  <si>
    <t>total international aviation passenger kilometres</t>
  </si>
  <si>
    <t>Unit(s)</t>
  </si>
  <si>
    <t>Eurostat Indicator(s)</t>
  </si>
  <si>
    <t>Eurostat database table</t>
  </si>
  <si>
    <t>Eurostat Code</t>
  </si>
  <si>
    <t>and/or</t>
  </si>
  <si>
    <t>Please, insert explanations or provide an extra/additional document:</t>
  </si>
  <si>
    <t>42-1</t>
  </si>
  <si>
    <t>42-2</t>
  </si>
  <si>
    <t>Agriculture (voluntary)</t>
  </si>
  <si>
    <t>"Households" (if available) or "Households; non-profit institutions serving households" (Until 2017)</t>
  </si>
  <si>
    <t xml:space="preserve">Due to derogation for some MS granted by Eurostat </t>
  </si>
  <si>
    <t>pkm</t>
  </si>
  <si>
    <t>tkm</t>
  </si>
  <si>
    <t>Last update (date of the data)</t>
  </si>
  <si>
    <t>Annual Report 2016</t>
  </si>
  <si>
    <r>
      <t xml:space="preserve">Updates on major legislative and non-legislative measures implemented in the </t>
    </r>
    <r>
      <rPr>
        <u/>
        <sz val="11"/>
        <rFont val="Calibri"/>
        <family val="2"/>
        <scheme val="minor"/>
      </rPr>
      <t xml:space="preserve">previous year </t>
    </r>
    <r>
      <rPr>
        <sz val="11"/>
        <rFont val="Calibri"/>
        <family val="2"/>
        <scheme val="minor"/>
      </rPr>
      <t>which contribute towards the overall national energy efficiency targets for 2020:</t>
    </r>
  </si>
  <si>
    <r>
      <t xml:space="preserve">Total building floor area of the buildings with a total useful floor area over 500 m2 and as of 9 July 2015 over 250 m2 owned and occupied by the Member States’ central government that, </t>
    </r>
    <r>
      <rPr>
        <u/>
        <sz val="12"/>
        <rFont val="Calibri"/>
        <family val="2"/>
        <scheme val="minor"/>
      </rPr>
      <t>on 1 January of the year in which the report is due</t>
    </r>
    <r>
      <rPr>
        <sz val="12"/>
        <rFont val="Calibri"/>
        <family val="2"/>
        <scheme val="minor"/>
      </rPr>
      <t xml:space="preserve">, did </t>
    </r>
    <r>
      <rPr>
        <u/>
        <sz val="12"/>
        <rFont val="Calibri"/>
        <family val="2"/>
        <scheme val="minor"/>
      </rPr>
      <t>not</t>
    </r>
    <r>
      <rPr>
        <sz val="12"/>
        <rFont val="Calibri"/>
        <family val="2"/>
        <scheme val="minor"/>
      </rPr>
      <t xml:space="preserve"> meet the energy performance requirements referred to in Article 5(1):</t>
    </r>
  </si>
  <si>
    <r>
      <t xml:space="preserve">Total building floor area of heated and/or cooled buildings owned and occupied by the Member States’ central government that was </t>
    </r>
    <r>
      <rPr>
        <u/>
        <sz val="12"/>
        <rFont val="Calibri"/>
        <family val="2"/>
        <scheme val="minor"/>
      </rPr>
      <t xml:space="preserve">renovated in the previous year </t>
    </r>
    <r>
      <rPr>
        <sz val="12"/>
        <rFont val="Calibri"/>
        <family val="2"/>
        <scheme val="minor"/>
      </rPr>
      <t>referred to in Article 5(1) or the amount of energy savings in eligible buildings owned and occupied by their central government as referred to in Article 5(6):</t>
    </r>
  </si>
  <si>
    <r>
      <t xml:space="preserve">Energy savings </t>
    </r>
    <r>
      <rPr>
        <u/>
        <sz val="12"/>
        <rFont val="Calibri"/>
        <family val="2"/>
        <scheme val="minor"/>
      </rPr>
      <t>achieved</t>
    </r>
    <r>
      <rPr>
        <sz val="12"/>
        <rFont val="Calibri"/>
        <family val="2"/>
        <scheme val="minor"/>
      </rPr>
      <t xml:space="preserve"> through the national energy efficiency obligation schemes referred to in Article 7(1) or the alternative measures adopted in application of Article 7(9):</t>
    </r>
  </si>
  <si>
    <t>41-1</t>
  </si>
  <si>
    <t>41-2</t>
  </si>
  <si>
    <t>Total building floor area [m2] of the buildings with a total useful floor area over 250 m2 owned and occupied by the Member States’ central government</t>
  </si>
  <si>
    <t>Regulations and legislative measures</t>
  </si>
  <si>
    <t>Other</t>
  </si>
  <si>
    <t>Other EED-related measures</t>
  </si>
  <si>
    <t>Nearly zero energy buildings</t>
  </si>
  <si>
    <t>Other EPBD-related measures</t>
  </si>
  <si>
    <t>Energy labelling</t>
  </si>
  <si>
    <t>Ecodesign</t>
  </si>
  <si>
    <t>Market-based instruments (e.g. EEOS)</t>
  </si>
  <si>
    <t>Funds, financial measures &amp; fiscal incentives</t>
  </si>
  <si>
    <t>Information, knowledge &amp; advice</t>
  </si>
  <si>
    <t>Competitions, pilot &amp; demonstration projects</t>
  </si>
  <si>
    <t>Voluntary agreements</t>
  </si>
  <si>
    <t>Measure Type</t>
  </si>
  <si>
    <t>Topic</t>
  </si>
  <si>
    <t>Adoption of a new measure, conclusion of agreement, publication of legislation, commencement/enforcement of a measure/programme</t>
  </si>
  <si>
    <t>Abolition/termination/completion of measure</t>
  </si>
  <si>
    <t>Amendments, implementation or design changes and extension of an on-going measure</t>
  </si>
  <si>
    <t>Continuation of existing measures/no significant updates</t>
  </si>
  <si>
    <t>Drafts, announcements, commitments, planned measures, discussions for a new measure</t>
  </si>
  <si>
    <t>Update type</t>
  </si>
  <si>
    <t>Please select</t>
  </si>
  <si>
    <t>Plans &amp; strategies</t>
  </si>
  <si>
    <t>Market surveillance</t>
  </si>
  <si>
    <t>Monitoring information, update on progress or impact assessment results</t>
  </si>
  <si>
    <t>Minimum energy performance requirements</t>
  </si>
  <si>
    <t>Renovation roadmap Art. 4 EED</t>
  </si>
  <si>
    <t>Alternative measure Art. 7 EED</t>
  </si>
  <si>
    <t>Exemplary role and purchasing by public bodies Art. 5 and 6 EED</t>
  </si>
  <si>
    <t>Metering Art. 9 EED</t>
  </si>
  <si>
    <t>Billing Art. 10 and 11 EED</t>
  </si>
  <si>
    <t>Efficiency in heating and cooling (cogeneration, district heating and cooling) Art. 14 EED</t>
  </si>
  <si>
    <t>Consumer information, empowering programme,  information and training Art. 12 and 17 EED</t>
  </si>
  <si>
    <t>Qualification, accreditation and certification schemes Art. 16 EED</t>
  </si>
  <si>
    <t>Other measures to promote energy efficiency Art. 19 EED</t>
  </si>
  <si>
    <t xml:space="preserve">Energy performance certificates </t>
  </si>
  <si>
    <t>Legal basis</t>
  </si>
  <si>
    <t>Type of update</t>
  </si>
  <si>
    <r>
      <t xml:space="preserve">Please, fill in the green fields (the grey ones are strong reccomended, but voluntary). It can be chosen if Eurostat data or data based on national statistics is provided. Please, fill in </t>
    </r>
    <r>
      <rPr>
        <u/>
        <sz val="18"/>
        <rFont val="Calibri"/>
        <family val="2"/>
        <scheme val="minor"/>
      </rPr>
      <t xml:space="preserve">Table A </t>
    </r>
    <r>
      <rPr>
        <sz val="18"/>
        <rFont val="Calibri"/>
        <family val="2"/>
        <scheme val="minor"/>
      </rPr>
      <t xml:space="preserve">if data from </t>
    </r>
    <r>
      <rPr>
        <u/>
        <sz val="18"/>
        <rFont val="Calibri"/>
        <family val="2"/>
        <scheme val="minor"/>
      </rPr>
      <t>Eurostat</t>
    </r>
    <r>
      <rPr>
        <sz val="18"/>
        <rFont val="Calibri"/>
        <family val="2"/>
        <scheme val="minor"/>
      </rPr>
      <t xml:space="preserve"> is reported. In case, the data is based on </t>
    </r>
    <r>
      <rPr>
        <u/>
        <sz val="18"/>
        <rFont val="Calibri"/>
        <family val="2"/>
        <scheme val="minor"/>
      </rPr>
      <t>national statistics, please,</t>
    </r>
    <r>
      <rPr>
        <sz val="18"/>
        <rFont val="Calibri"/>
        <family val="2"/>
        <scheme val="minor"/>
      </rPr>
      <t xml:space="preserve"> fill in </t>
    </r>
    <r>
      <rPr>
        <u/>
        <sz val="18"/>
        <rFont val="Calibri"/>
        <family val="2"/>
        <scheme val="minor"/>
      </rPr>
      <t>Table B</t>
    </r>
    <r>
      <rPr>
        <sz val="18"/>
        <rFont val="Calibri"/>
        <family val="2"/>
        <scheme val="minor"/>
      </rPr>
      <t xml:space="preserve"> and provide definitions. </t>
    </r>
  </si>
  <si>
    <t>Definition of provided national statistics for data fields not available in Eurostat</t>
  </si>
  <si>
    <t>Table B - Data based on national statistics</t>
  </si>
  <si>
    <t>Definition of provided national statistics (including differences respect the definitions of Eurostat indicators listed above)</t>
  </si>
  <si>
    <t>Additional requirements  Article 24 (1), Annex XIV, Part 1 (c) Energy Efficiency Directive</t>
  </si>
  <si>
    <t>Additional requirements  Article 24 (1), Annex XIV, Part 1 (d) Energy Efficiency Directive</t>
  </si>
  <si>
    <r>
      <t xml:space="preserve">Amount of energy savings [ktoe] </t>
    </r>
    <r>
      <rPr>
        <u/>
        <sz val="11"/>
        <rFont val="Calibri"/>
        <family val="2"/>
        <scheme val="minor"/>
      </rPr>
      <t>achieved</t>
    </r>
    <r>
      <rPr>
        <sz val="11"/>
        <rFont val="Calibri"/>
        <family val="2"/>
        <scheme val="minor"/>
      </rPr>
      <t xml:space="preserve"> in the previous year in eligible buildings owned and occupied by their central government as referred to in Article 5(6)</t>
    </r>
  </si>
  <si>
    <r>
      <t xml:space="preserve">Savings </t>
    </r>
    <r>
      <rPr>
        <u/>
        <sz val="11"/>
        <rFont val="Calibri"/>
        <family val="2"/>
        <scheme val="minor"/>
      </rPr>
      <t>achieved</t>
    </r>
    <r>
      <rPr>
        <sz val="11"/>
        <rFont val="Calibri"/>
        <family val="2"/>
        <scheme val="minor"/>
      </rPr>
      <t xml:space="preserve"> [ktoe] in 2014  </t>
    </r>
    <r>
      <rPr>
        <u/>
        <sz val="11"/>
        <rFont val="Calibri"/>
        <family val="2"/>
        <scheme val="minor"/>
      </rPr>
      <t>(n-2)</t>
    </r>
  </si>
  <si>
    <r>
      <t xml:space="preserve">Total </t>
    </r>
    <r>
      <rPr>
        <u/>
        <sz val="11"/>
        <rFont val="Calibri"/>
        <family val="2"/>
        <scheme val="minor"/>
      </rPr>
      <t>expected</t>
    </r>
    <r>
      <rPr>
        <sz val="11"/>
        <rFont val="Calibri"/>
        <family val="2"/>
        <scheme val="minor"/>
      </rPr>
      <t xml:space="preserve"> savings [ktoe] by 2020 (voluntary)</t>
    </r>
  </si>
  <si>
    <t>Type of measure</t>
  </si>
  <si>
    <t>General transposition: Energy Efficiency Directive EED</t>
  </si>
  <si>
    <t>Energy Efficiency Obligation Scheme Art. 7 EED</t>
  </si>
  <si>
    <t xml:space="preserve">Public sector renovations Art. 5 EED </t>
  </si>
  <si>
    <t>Energy audits in large enterprises Art. 8 EED</t>
  </si>
  <si>
    <t>Demand response and efficiency in transformation and distribution networks Art. 15 EED</t>
  </si>
  <si>
    <t>Energy services &amp; performance contracting Art. 18 EED</t>
  </si>
  <si>
    <t>National Energy Efficiency Fund Art. 19 EED</t>
  </si>
  <si>
    <t>Belgium</t>
  </si>
  <si>
    <t>Table 1: National Energy Indicators required according to article 24.1 and annex XIV part I of the EE Directive 2012/27/EU</t>
  </si>
  <si>
    <r>
      <t>(i)</t>
    </r>
    <r>
      <rPr>
        <sz val="7"/>
        <color theme="1"/>
        <rFont val="Times New Roman"/>
        <family val="1"/>
      </rPr>
      <t xml:space="preserve">            </t>
    </r>
    <r>
      <rPr>
        <sz val="8"/>
        <color theme="1"/>
        <rFont val="Trebuchet MS"/>
        <family val="2"/>
      </rPr>
      <t>Primary energy consumption</t>
    </r>
  </si>
  <si>
    <r>
      <t>(ii)</t>
    </r>
    <r>
      <rPr>
        <sz val="7"/>
        <color theme="1"/>
        <rFont val="Times New Roman"/>
        <family val="1"/>
      </rPr>
      <t xml:space="preserve">           </t>
    </r>
    <r>
      <rPr>
        <sz val="8"/>
        <color theme="1"/>
        <rFont val="Trebuchet MS"/>
        <family val="2"/>
      </rPr>
      <t>Total final energy consumption</t>
    </r>
  </si>
  <si>
    <r>
      <t>(iii)</t>
    </r>
    <r>
      <rPr>
        <sz val="7"/>
        <color theme="1"/>
        <rFont val="Times New Roman"/>
        <family val="1"/>
      </rPr>
      <t xml:space="preserve">          </t>
    </r>
    <r>
      <rPr>
        <sz val="8"/>
        <color theme="1"/>
        <rFont val="Trebuchet MS"/>
        <family val="2"/>
      </rPr>
      <t>Final energy consumption by sector</t>
    </r>
  </si>
  <si>
    <r>
      <t>-</t>
    </r>
    <r>
      <rPr>
        <sz val="7"/>
        <color theme="1"/>
        <rFont val="Times New Roman"/>
        <family val="1"/>
      </rPr>
      <t xml:space="preserve">       </t>
    </r>
    <r>
      <rPr>
        <sz val="8"/>
        <color theme="1"/>
        <rFont val="Trebuchet MS"/>
        <family val="2"/>
      </rPr>
      <t>Industry</t>
    </r>
  </si>
  <si>
    <r>
      <t>-</t>
    </r>
    <r>
      <rPr>
        <sz val="7"/>
        <color theme="1"/>
        <rFont val="Times New Roman"/>
        <family val="1"/>
      </rPr>
      <t xml:space="preserve">       </t>
    </r>
    <r>
      <rPr>
        <sz val="8"/>
        <color theme="1"/>
        <rFont val="Trebuchet MS"/>
        <family val="2"/>
      </rPr>
      <t>Transport (incl. aviation)</t>
    </r>
  </si>
  <si>
    <r>
      <t>-</t>
    </r>
    <r>
      <rPr>
        <sz val="7"/>
        <color theme="1"/>
        <rFont val="Times New Roman"/>
        <family val="1"/>
      </rPr>
      <t xml:space="preserve">       </t>
    </r>
    <r>
      <rPr>
        <sz val="8"/>
        <color theme="1"/>
        <rFont val="Trebuchet MS"/>
        <family val="2"/>
      </rPr>
      <t>Households</t>
    </r>
  </si>
  <si>
    <r>
      <t>-</t>
    </r>
    <r>
      <rPr>
        <sz val="7"/>
        <color theme="1"/>
        <rFont val="Times New Roman"/>
        <family val="1"/>
      </rPr>
      <t xml:space="preserve">       </t>
    </r>
    <r>
      <rPr>
        <sz val="8"/>
        <color theme="1"/>
        <rFont val="Trebuchet MS"/>
        <family val="2"/>
      </rPr>
      <t>Services</t>
    </r>
  </si>
  <si>
    <r>
      <t>(iv)</t>
    </r>
    <r>
      <rPr>
        <sz val="7"/>
        <color theme="1"/>
        <rFont val="Times New Roman"/>
        <family val="1"/>
      </rPr>
      <t xml:space="preserve">           </t>
    </r>
    <r>
      <rPr>
        <sz val="8"/>
        <color theme="1"/>
        <rFont val="Trebuchet MS"/>
        <family val="2"/>
      </rPr>
      <t>Gross value added by sector</t>
    </r>
  </si>
  <si>
    <r>
      <t>-</t>
    </r>
    <r>
      <rPr>
        <sz val="7"/>
        <color theme="1"/>
        <rFont val="Times New Roman"/>
        <family val="1"/>
      </rPr>
      <t xml:space="preserve">       </t>
    </r>
    <r>
      <rPr>
        <sz val="8"/>
        <color theme="1"/>
        <rFont val="Trebuchet MS"/>
        <family val="2"/>
      </rPr>
      <t>industry</t>
    </r>
  </si>
  <si>
    <t>billion euro (*)</t>
  </si>
  <si>
    <r>
      <t>-</t>
    </r>
    <r>
      <rPr>
        <sz val="7"/>
        <color theme="1"/>
        <rFont val="Times New Roman"/>
        <family val="1"/>
      </rPr>
      <t xml:space="preserve">       </t>
    </r>
    <r>
      <rPr>
        <sz val="8"/>
        <color theme="1"/>
        <rFont val="Trebuchet MS"/>
        <family val="2"/>
      </rPr>
      <t>services</t>
    </r>
  </si>
  <si>
    <r>
      <t>(v)</t>
    </r>
    <r>
      <rPr>
        <sz val="7"/>
        <color theme="1"/>
        <rFont val="Times New Roman"/>
        <family val="1"/>
      </rPr>
      <t xml:space="preserve">            </t>
    </r>
    <r>
      <rPr>
        <sz val="8"/>
        <color theme="1"/>
        <rFont val="Trebuchet MS"/>
        <family val="2"/>
      </rPr>
      <t>Disposable income of households</t>
    </r>
  </si>
  <si>
    <t>billion euro</t>
  </si>
  <si>
    <r>
      <t>(vi)</t>
    </r>
    <r>
      <rPr>
        <sz val="7"/>
        <color theme="1"/>
        <rFont val="Times New Roman"/>
        <family val="1"/>
      </rPr>
      <t xml:space="preserve">           </t>
    </r>
    <r>
      <rPr>
        <sz val="8"/>
        <color theme="1"/>
        <rFont val="Trebuchet MS"/>
        <family val="2"/>
      </rPr>
      <t>Gross domestic product (GDP)</t>
    </r>
  </si>
  <si>
    <r>
      <t>(vii)</t>
    </r>
    <r>
      <rPr>
        <sz val="7"/>
        <color theme="1"/>
        <rFont val="Times New Roman"/>
        <family val="1"/>
      </rPr>
      <t xml:space="preserve">          </t>
    </r>
    <r>
      <rPr>
        <sz val="8"/>
        <color theme="1"/>
        <rFont val="Trebuchet MS"/>
        <family val="2"/>
      </rPr>
      <t xml:space="preserve">Electricity generation from CONVENTIONAL thermal power generation </t>
    </r>
    <r>
      <rPr>
        <sz val="8"/>
        <color theme="9"/>
        <rFont val="Trebuchet MS"/>
        <family val="2"/>
      </rPr>
      <t>(excluding CHP)</t>
    </r>
  </si>
  <si>
    <t>TWh</t>
  </si>
  <si>
    <r>
      <t>(viii)</t>
    </r>
    <r>
      <rPr>
        <sz val="7"/>
        <color theme="1"/>
        <rFont val="Times New Roman"/>
        <family val="1"/>
      </rPr>
      <t xml:space="preserve">         </t>
    </r>
    <r>
      <rPr>
        <sz val="8"/>
        <color theme="1"/>
        <rFont val="Trebuchet MS"/>
        <family val="2"/>
      </rPr>
      <t>Electricity generation from combined heat and power</t>
    </r>
  </si>
  <si>
    <r>
      <t>(ix)</t>
    </r>
    <r>
      <rPr>
        <sz val="7"/>
        <color theme="1"/>
        <rFont val="Times New Roman"/>
        <family val="1"/>
      </rPr>
      <t xml:space="preserve">          </t>
    </r>
    <r>
      <rPr>
        <sz val="8"/>
        <color theme="1"/>
        <rFont val="Trebuchet MS"/>
        <family val="2"/>
      </rPr>
      <t xml:space="preserve">Heat generation from thermal power plants </t>
    </r>
    <r>
      <rPr>
        <sz val="8"/>
        <color theme="9"/>
        <rFont val="Trebuchet MS"/>
        <family val="2"/>
      </rPr>
      <t>(excluding CHP)</t>
    </r>
  </si>
  <si>
    <r>
      <t>(x)</t>
    </r>
    <r>
      <rPr>
        <sz val="7"/>
        <color theme="1"/>
        <rFont val="Times New Roman"/>
        <family val="1"/>
      </rPr>
      <t xml:space="preserve">           </t>
    </r>
    <r>
      <rPr>
        <sz val="8"/>
        <color theme="1"/>
        <rFont val="Trebuchet MS"/>
        <family val="2"/>
      </rPr>
      <t>Heat generation from combined heat and power plants</t>
    </r>
  </si>
  <si>
    <r>
      <t>(xi)</t>
    </r>
    <r>
      <rPr>
        <sz val="7"/>
        <color theme="1"/>
        <rFont val="Times New Roman"/>
        <family val="1"/>
      </rPr>
      <t xml:space="preserve">          </t>
    </r>
    <r>
      <rPr>
        <sz val="8"/>
        <color theme="1"/>
        <rFont val="Trebuchet MS"/>
        <family val="2"/>
      </rPr>
      <t xml:space="preserve">Fuel input for </t>
    </r>
    <r>
      <rPr>
        <sz val="8"/>
        <color theme="9"/>
        <rFont val="Trebuchet MS"/>
        <family val="2"/>
      </rPr>
      <t>CONVENTIONAL</t>
    </r>
    <r>
      <rPr>
        <sz val="8"/>
        <color theme="1"/>
        <rFont val="Trebuchet MS"/>
        <family val="2"/>
      </rPr>
      <t xml:space="preserve"> thermal power generation</t>
    </r>
  </si>
  <si>
    <r>
      <t>(xii)</t>
    </r>
    <r>
      <rPr>
        <sz val="7"/>
        <color theme="1"/>
        <rFont val="Times New Roman"/>
        <family val="1"/>
      </rPr>
      <t xml:space="preserve">         </t>
    </r>
    <r>
      <rPr>
        <sz val="8"/>
        <color theme="1"/>
        <rFont val="Trebuchet MS"/>
        <family val="2"/>
      </rPr>
      <t>Passenger kilometres (road and rail) (**)</t>
    </r>
  </si>
  <si>
    <t>billion pkm</t>
  </si>
  <si>
    <r>
      <t>-</t>
    </r>
    <r>
      <rPr>
        <sz val="7"/>
        <color theme="1"/>
        <rFont val="Times New Roman"/>
        <family val="1"/>
      </rPr>
      <t xml:space="preserve">       </t>
    </r>
    <r>
      <rPr>
        <sz val="8"/>
        <color theme="1"/>
        <rFont val="Trebuchet MS"/>
        <family val="2"/>
      </rPr>
      <t>Number of passengers (public transport)</t>
    </r>
  </si>
  <si>
    <t>billion passengers</t>
  </si>
  <si>
    <r>
      <t>(xiii)</t>
    </r>
    <r>
      <rPr>
        <sz val="7"/>
        <color theme="1"/>
        <rFont val="Times New Roman"/>
        <family val="1"/>
      </rPr>
      <t xml:space="preserve">        </t>
    </r>
    <r>
      <rPr>
        <sz val="8"/>
        <color theme="1"/>
        <rFont val="Trebuchet MS"/>
        <family val="2"/>
      </rPr>
      <t>Tonnes kilometres (**)</t>
    </r>
  </si>
  <si>
    <t>billion tkm</t>
  </si>
  <si>
    <r>
      <t>(xiv)</t>
    </r>
    <r>
      <rPr>
        <sz val="7"/>
        <color theme="1"/>
        <rFont val="Times New Roman"/>
        <family val="1"/>
      </rPr>
      <t xml:space="preserve">         </t>
    </r>
    <r>
      <rPr>
        <sz val="8"/>
        <color theme="1"/>
        <rFont val="Trebuchet MS"/>
        <family val="2"/>
      </rPr>
      <t>Combined transport kilometres</t>
    </r>
  </si>
  <si>
    <r>
      <t>(xv)</t>
    </r>
    <r>
      <rPr>
        <sz val="7"/>
        <color theme="1"/>
        <rFont val="Times New Roman"/>
        <family val="1"/>
      </rPr>
      <t xml:space="preserve">          </t>
    </r>
    <r>
      <rPr>
        <sz val="8"/>
        <color theme="1"/>
        <rFont val="Trebuchet MS"/>
        <family val="2"/>
      </rPr>
      <t>population</t>
    </r>
  </si>
  <si>
    <t>thousand</t>
  </si>
  <si>
    <t>Trend n-1</t>
  </si>
  <si>
    <t>Global trend</t>
  </si>
  <si>
    <t>n.a.</t>
  </si>
  <si>
    <r>
      <t>Sources: Eurostat, BNB/NBB, Statistical pocket book 20</t>
    </r>
    <r>
      <rPr>
        <sz val="7"/>
        <color rgb="FFFF0000"/>
        <rFont val="Trebuchet MS"/>
        <family val="2"/>
      </rPr>
      <t>15</t>
    </r>
    <r>
      <rPr>
        <sz val="7"/>
        <color rgb="FF000000"/>
        <rFont val="Trebuchet MS"/>
        <family val="2"/>
      </rPr>
      <t xml:space="preserve"> (EC), FPB (transport data base and scoreboard), </t>
    </r>
    <r>
      <rPr>
        <sz val="7"/>
        <color rgb="FFFF0000"/>
        <rFont val="Trebuchet MS"/>
        <family val="2"/>
      </rPr>
      <t>DGS</t>
    </r>
    <r>
      <rPr>
        <sz val="7"/>
        <color rgb="FF000000"/>
        <rFont val="Trebuchet MS"/>
        <family val="2"/>
      </rPr>
      <t>.</t>
    </r>
  </si>
  <si>
    <r>
      <t xml:space="preserve">(*): chained euros, reference year </t>
    </r>
    <r>
      <rPr>
        <b/>
        <u/>
        <sz val="7"/>
        <color rgb="FFFF0000"/>
        <rFont val="Trebuchet MS"/>
        <family val="2"/>
      </rPr>
      <t>2013</t>
    </r>
  </si>
  <si>
    <t>(**): on the Belgian territory.</t>
  </si>
  <si>
    <t>(***): figures on 1st January (FPB/DGS)</t>
  </si>
  <si>
    <t>39-1 Wallonia</t>
  </si>
  <si>
    <t>39-2 Wallonia</t>
  </si>
  <si>
    <t>39-3 Wallonia</t>
  </si>
  <si>
    <t>39-4 Wallonia</t>
  </si>
  <si>
    <t>39-5 Wallonia</t>
  </si>
  <si>
    <t>mise à disposition d'information</t>
  </si>
  <si>
    <t>Décret du 21 mai 2015 modifiant le décret du 19 décembre 2002 relatif à l’organisation du marché régional du gaz (MB 16/06/15)</t>
  </si>
  <si>
    <t>amélioration des services des GRD</t>
  </si>
  <si>
    <t>insertion de la possibilité de communiquer des relevés d'index à des fins d'information et de simulation des consommation ou d'adaptation des accomptes</t>
  </si>
  <si>
    <t>obligation d'information</t>
  </si>
  <si>
    <t xml:space="preserve">Arrêté du Gouvernement wallon du 24 septembre 2015 modifiant l’arrêté du Gouvernement wallon du 30 mars 2006 relatif aux obligations de service public dans le marché de l’électricité (MB 13/10/15)
</t>
  </si>
  <si>
    <t>modification des informations relatives à la facturation de l'électricité</t>
  </si>
  <si>
    <t>les coordonnées de contact d'associations de défense des consommateurs et de d'agences de l'énergie ou d'organisation similaires (y compris les adresses email) ont été rendues obligatoire sur les sites internet des fournisseurs, les contrats de fourniture et sur les factures</t>
  </si>
  <si>
    <t>Arrêté du Gouvernement wallon du 24 septembre 2015 modifiant l’arrêté du Gouvernement wallon du 30 mars 2006 relatif aux obligations de service public dans le marché du gaz (MB 13/10/15)</t>
  </si>
  <si>
    <t>modification des informations relatives à la facturation du gaz</t>
  </si>
  <si>
    <t>mesures de soutien</t>
  </si>
  <si>
    <t>Arrêté du Gouvernement wallon du 30 avril 2015 instaurant un régime de primes aux particuliers favorisant les économies d’énergies et la rénovation des logements</t>
  </si>
  <si>
    <t>primes pour les investissements économiseurs d'énergies</t>
  </si>
  <si>
    <t>mise en place d'un mécanisme de primes pour les investissement des particuleirs en faveur de l'efficacité énergétique notamment</t>
  </si>
  <si>
    <t>modalités des mesures de soutien</t>
  </si>
  <si>
    <t>Arrêté ministériel du 30 avril 2015 portant exécution de l’arrêté du Gouvernement wallon du 26 mars 2015 instaurant un régime de primes aux particuliers favorisant les économies d’énergies et la rénovation des logements</t>
  </si>
  <si>
    <t>modalités d'application du mécanisme de primes aux investissements économiseurs d'énergie</t>
  </si>
  <si>
    <t>41-1-FWB</t>
  </si>
  <si>
    <t>Inventory 2015 for "federation Wallonie-Bruxelles"</t>
  </si>
  <si>
    <t>41-1-DG</t>
  </si>
  <si>
    <t>Inventory 2015 for "Deutsche Gemeinschaft"</t>
  </si>
  <si>
    <t>41-1-Wallonia</t>
  </si>
  <si>
    <t>Inventory 2015 for "Service Public de Wallonie"</t>
  </si>
  <si>
    <t>41-2-FWB</t>
  </si>
  <si>
    <t>Non conform area for "federation Wallonie-Bruxelles"</t>
  </si>
  <si>
    <t>41-2_DG</t>
  </si>
  <si>
    <t>Non conform area for "Deutsche Gemeinschaft"</t>
  </si>
  <si>
    <t>41-2-Wallonia</t>
  </si>
  <si>
    <t>Non conform area for "Service Public de Wallonie"</t>
  </si>
  <si>
    <t>42-1-FWB</t>
  </si>
  <si>
    <t>Taken out of use area for "federation Wallonie-Bruxelles"</t>
  </si>
  <si>
    <t>42-1-DG</t>
  </si>
  <si>
    <t>Renovated, new or taken out of use area for "Deutsche Gemeinschaft"</t>
  </si>
  <si>
    <t>not available</t>
  </si>
  <si>
    <t>42-1-Wallonia</t>
  </si>
  <si>
    <t>Renovated, new or taken out of use areafor "Service Public de Wallonie"</t>
  </si>
  <si>
    <t>42-2-FWB</t>
  </si>
  <si>
    <t>Savings 2014 for "federation Wallonie-Bruxelles"</t>
  </si>
  <si>
    <t>42-2-DG</t>
  </si>
  <si>
    <t>Savings 2014 for "Deutsche Gemeinschaft"</t>
  </si>
  <si>
    <t>42-2-Wallonia</t>
  </si>
  <si>
    <t>Savings 2014 for "Service Public de Wallonie"</t>
  </si>
  <si>
    <t>43-Wallonia</t>
  </si>
  <si>
    <t>Not applicable</t>
  </si>
  <si>
    <t>44-Wallonia</t>
  </si>
  <si>
    <t>Accords de Branche 2</t>
  </si>
  <si>
    <r>
      <rPr>
        <b/>
        <sz val="11"/>
        <rFont val="Calibri"/>
        <family val="2"/>
        <scheme val="minor"/>
      </rPr>
      <t>9.800 GWhcum</t>
    </r>
    <r>
      <rPr>
        <sz val="11"/>
        <rFont val="Calibri"/>
        <family val="2"/>
        <scheme val="minor"/>
      </rPr>
      <t>, according to notification  revsion B dated 21/05/2014</t>
    </r>
  </si>
  <si>
    <t>45 - Wallonia</t>
  </si>
  <si>
    <t>Nouveaux Accords Volontaires</t>
  </si>
  <si>
    <r>
      <rPr>
        <b/>
        <sz val="11"/>
        <rFont val="Calibri"/>
        <family val="2"/>
        <scheme val="minor"/>
      </rPr>
      <t>2.940 GWhcum</t>
    </r>
    <r>
      <rPr>
        <sz val="11"/>
        <rFont val="Calibri"/>
        <family val="2"/>
        <scheme val="minor"/>
      </rPr>
      <t>, according to notification  revsion B dated 21/05/2014</t>
    </r>
  </si>
  <si>
    <t>46 - Wallonia</t>
  </si>
  <si>
    <t>UREBA ordinaire</t>
  </si>
  <si>
    <r>
      <rPr>
        <b/>
        <sz val="11"/>
        <rFont val="Calibri"/>
        <family val="2"/>
        <scheme val="minor"/>
      </rPr>
      <t>898 GWhcum</t>
    </r>
    <r>
      <rPr>
        <sz val="11"/>
        <rFont val="Calibri"/>
        <family val="2"/>
        <scheme val="minor"/>
      </rPr>
      <t>,  according to notification  revsion B dated 21/05/2014</t>
    </r>
  </si>
  <si>
    <t>47 - Wallonia</t>
  </si>
  <si>
    <t>UREBA exceptionnel</t>
  </si>
  <si>
    <r>
      <rPr>
        <b/>
        <sz val="11"/>
        <rFont val="Calibri"/>
        <family val="2"/>
        <scheme val="minor"/>
      </rPr>
      <t>198 GWhcum</t>
    </r>
    <r>
      <rPr>
        <sz val="11"/>
        <rFont val="Calibri"/>
        <family val="2"/>
        <scheme val="minor"/>
      </rPr>
      <t>,  according to notification  revsion B dated 21/05/2014</t>
    </r>
  </si>
  <si>
    <t>48 - Wallonia</t>
  </si>
  <si>
    <t>Ecopack</t>
  </si>
  <si>
    <r>
      <rPr>
        <b/>
        <sz val="11"/>
        <rFont val="Calibri"/>
        <family val="2"/>
        <scheme val="minor"/>
      </rPr>
      <t>198 GWhcum</t>
    </r>
    <r>
      <rPr>
        <sz val="11"/>
        <rFont val="Calibri"/>
        <family val="2"/>
        <scheme val="minor"/>
      </rPr>
      <t>, according to notification  revsion B dated 21/05/2014</t>
    </r>
  </si>
  <si>
    <t>49 - Wallonia</t>
  </si>
  <si>
    <t>Primes à la réhabilitation</t>
  </si>
  <si>
    <r>
      <rPr>
        <b/>
        <sz val="11"/>
        <rFont val="Calibri"/>
        <family val="2"/>
        <scheme val="minor"/>
      </rPr>
      <t>2.744 GWhcum</t>
    </r>
    <r>
      <rPr>
        <sz val="11"/>
        <rFont val="Calibri"/>
        <family val="2"/>
        <scheme val="minor"/>
      </rPr>
      <t>, according to notification  revsion B dated 21/05/2014</t>
    </r>
  </si>
  <si>
    <t>50 - Wallonia</t>
  </si>
  <si>
    <t>Primes énergie citoyens</t>
  </si>
  <si>
    <r>
      <rPr>
        <b/>
        <sz val="11"/>
        <rFont val="Calibri"/>
        <family val="2"/>
        <scheme val="minor"/>
      </rPr>
      <t>8.288 GWhcum</t>
    </r>
    <r>
      <rPr>
        <sz val="11"/>
        <rFont val="Calibri"/>
        <family val="2"/>
        <scheme val="minor"/>
      </rPr>
      <t>,  according to notification  revsion B dated 21/05/2014</t>
    </r>
  </si>
  <si>
    <t>51 - Wallonia</t>
  </si>
  <si>
    <t>Primes énergie industrie</t>
  </si>
  <si>
    <r>
      <rPr>
        <b/>
        <sz val="11"/>
        <rFont val="Calibri"/>
        <family val="2"/>
        <scheme val="minor"/>
      </rPr>
      <t>140 GWhcum</t>
    </r>
    <r>
      <rPr>
        <sz val="11"/>
        <rFont val="Calibri"/>
        <family val="2"/>
        <scheme val="minor"/>
      </rPr>
      <t>, according to notification  revsion B dated 21/05/2014</t>
    </r>
  </si>
  <si>
    <t>52 - Wallonia</t>
  </si>
  <si>
    <t>PIVERT</t>
  </si>
  <si>
    <t>Pivert is a renovation measure in public housing buildings, that was not notified, but fullfills art7 requirements</t>
  </si>
  <si>
    <t>54 - Wallonia</t>
  </si>
  <si>
    <t>PEB - contrôle périodique des chaudières</t>
  </si>
  <si>
    <t>23,25 GWh (2,0 ktoe)</t>
  </si>
  <si>
    <t>Audits énergétiques</t>
  </si>
  <si>
    <t>24,20 GWh (2,08ktoe)</t>
  </si>
  <si>
    <t>Maisons de l'Energie</t>
  </si>
  <si>
    <t>0,66 GWh (0,057ktoe)</t>
  </si>
  <si>
    <t>Primes (early actions)</t>
  </si>
  <si>
    <t>196 GWh (16,85ktoe)</t>
  </si>
  <si>
    <t>Primes 2014</t>
  </si>
  <si>
    <t>69 GWh (5,93ktoe)</t>
  </si>
  <si>
    <t>PLAGE obligatoire</t>
  </si>
  <si>
    <t>pas encore mis en œuvre</t>
  </si>
  <si>
    <t>Obligation à l'égard des fournisseurs de mazout</t>
  </si>
  <si>
    <t xml:space="preserve">Répercussion du coût d'occupation </t>
  </si>
  <si>
    <t>BATEX</t>
  </si>
  <si>
    <t>pas encore de données 2014</t>
  </si>
  <si>
    <t>313 GWh (26,91ktoe)</t>
  </si>
  <si>
    <t>42-1 - Brussels</t>
  </si>
  <si>
    <t>Total building floor area [m2] of buildings renovated in the previous year as referred to in Article 5(6)</t>
  </si>
  <si>
    <t>NO DATA</t>
  </si>
  <si>
    <t>41-2 Brussels</t>
  </si>
  <si>
    <t>French commision community</t>
  </si>
  <si>
    <t xml:space="preserve">Commune commission community </t>
  </si>
  <si>
    <t>41-1-Brussels</t>
  </si>
  <si>
    <t>39-6 Brussels</t>
  </si>
  <si>
    <t>39-7 Brussels</t>
  </si>
  <si>
    <t>39-8 Brussels</t>
  </si>
  <si>
    <t>39-9 Brussels</t>
  </si>
  <si>
    <t xml:space="preserve">Ordonnance du 18 DECEMBRE 2015 modifiant l'ordonnance du 2 mai 2013 portant le Code bruxellois de l'Air, du Climat et de la Maîtrise de l'Energie (MB 13/01/2016) ; </t>
  </si>
  <si>
    <t>Adoption du Plan Air-climat-énergie en deuxième lecture</t>
  </si>
  <si>
    <t>Arrêté du Gouvernement de la Région de Bruxelles-Capitale du 19juin 2015 modifiant l'arrêté du Gouvernement de la Région de Bruxelles-Capitale du 21 décembre 2007 déterminant des exigences en matière de performance énergétique et de climat intérieur des bâtiments (MB 31/07/2015) ;</t>
  </si>
  <si>
    <t>Arrêté du Gouvernement de la Région de Bruxelles-Capitale du 17 décembre 2015 relatif à la promotion de l'électricité verte (MB 08/01/2016);
Arrêté du Gouvernement de la Région de Bruxelles-Capitale du 18 décembre 2015 modifiant l'arrêté du Gouvernement de la Région de Bruxelles-Capitale du 29 novembre 2012 fixant les quotas de certificats verts pour les années 2013 et suivantes (MB 13/01/2016)</t>
  </si>
  <si>
    <t>La Maison de l’énergie a fait l’objet d’une réforme. La nouvelle ASBL unique est opérationnelle depuis le 1er novembre 2015</t>
  </si>
  <si>
    <r>
      <rPr>
        <b/>
        <sz val="11"/>
        <rFont val="Calibri"/>
        <family val="2"/>
        <scheme val="minor"/>
      </rPr>
      <t>Le régime des primes a été adapté pour l'année 2015.</t>
    </r>
    <r>
      <rPr>
        <sz val="11"/>
        <rFont val="Calibri"/>
        <family val="2"/>
        <scheme val="minor"/>
      </rPr>
      <t xml:space="preserve">
Le régime des primes énergies incite à la mise en œuvre de travaux de rénovation dans le secteur privé comme dans le secteur public. Les primes énergie sont des aides régionales disponibles pour toute personne physique ou morale possédant un droit réel ou de location ou de gestion sur un bien immobilier implanté en Région de Bruxelles-Capitale, pour des travaux qui concernent l'amélioration de l’efficacité énergétique ou le recours à une source d'énergie renouvelable
Ces primes sont modulées selon les revenus des ménages et stimulent notamment les travaux d’isolation, les investissements en systèmes de régulation thermique performant, les toitures vertes, le placement de panneaux solaires, l’acquisition d’équipements électroménagers non énergivores, la rénovation en bâtiments basse énergie. Pour le logement collectif et les secteurs tertiaire et industriel, ces primes visent également des investissements supplémentaires (réseau de chaleur, système d’éclairage…) qui touchent l'ensemble du bâtiment.</t>
    </r>
    <r>
      <rPr>
        <b/>
        <sz val="11"/>
        <rFont val="Calibri"/>
        <family val="2"/>
        <scheme val="minor"/>
      </rPr>
      <t xml:space="preserve"> Le budget dédié aux primes énergie en 2015 était de 21,6 millions d'euros.</t>
    </r>
  </si>
  <si>
    <t xml:space="preserve">Réalisation d’une étude du potentiel d’efficacité en matière de chaleur et de froid en RBC tel que requis par l'article 14,1 de la directive </t>
  </si>
  <si>
    <t>Mise en oeuvre d'un projet pilote validant la répartition du remboursement d’un investissement énergétique dans un logement sous le système du double plafond auprès de binômes de propriétaires et de leurs locataires en Région de Bruxelles-Capitale : lancement</t>
  </si>
  <si>
    <t>Réalisation d’un outil de comptabilisation énergétique et d’émissions permettant l’établissement de scénarios bas–carbone à l’horizon 2050 pour la Région de Bruxelles-Capitale : lancement</t>
  </si>
  <si>
    <t>40-1 Brussels</t>
  </si>
  <si>
    <t>40-2 Brussels</t>
  </si>
  <si>
    <t>40-3 Brussels</t>
  </si>
  <si>
    <t>40-4 Brussels</t>
  </si>
  <si>
    <t>40-5 Brussels</t>
  </si>
  <si>
    <t>42-2-Brussels</t>
  </si>
  <si>
    <t>Brussels-Capital region</t>
  </si>
  <si>
    <t>41-2-Brussels</t>
  </si>
  <si>
    <t>Additional requirements  Article 24 (1), Annex XIV, Part 1 (e) Energy Efficiency Directive</t>
  </si>
  <si>
    <t>55 - Brussels</t>
  </si>
  <si>
    <t>56 - Brussels</t>
  </si>
  <si>
    <t>57 - Brussels</t>
  </si>
  <si>
    <t>58 - Brussels</t>
  </si>
  <si>
    <t>59 - Brussels</t>
  </si>
  <si>
    <t>60 - Brussels</t>
  </si>
  <si>
    <t>61 - Brussels</t>
  </si>
  <si>
    <t>62 - Brussels</t>
  </si>
  <si>
    <t>63 - Brussels</t>
  </si>
  <si>
    <t>65 - Brussels</t>
  </si>
  <si>
    <t>64 - Brussels</t>
  </si>
  <si>
    <t>66 - Flanders</t>
  </si>
  <si>
    <t>67 - Flanders</t>
  </si>
  <si>
    <t>68 - Flanders</t>
  </si>
  <si>
    <t>REG-openbaredienst-verplichtingen opgelegd aan de netbeheerders</t>
  </si>
  <si>
    <t>Nieuwe energiebeleidsovereenkomsten met de bedrijven</t>
  </si>
  <si>
    <t>190 GWh (46,78 ktoe)</t>
  </si>
  <si>
    <t>544 GWh (16,34 ktoe)</t>
  </si>
  <si>
    <r>
      <t>436,57 GWh</t>
    </r>
    <r>
      <rPr>
        <sz val="11"/>
        <rFont val="Calibri"/>
        <family val="2"/>
        <scheme val="minor"/>
      </rPr>
      <t xml:space="preserve"> according to EC notification 5 December 2013</t>
    </r>
  </si>
  <si>
    <r>
      <t>353,47 GWh</t>
    </r>
    <r>
      <rPr>
        <sz val="11"/>
        <rFont val="Calibri"/>
        <family val="2"/>
        <scheme val="minor"/>
      </rPr>
      <t xml:space="preserve">  according to EC notification 5 December 2013</t>
    </r>
  </si>
  <si>
    <r>
      <t>184,56 GWh</t>
    </r>
    <r>
      <rPr>
        <sz val="11"/>
        <rFont val="Calibri"/>
        <family val="2"/>
        <scheme val="minor"/>
      </rPr>
      <t xml:space="preserve"> according to EC notification 5 December 2013</t>
    </r>
  </si>
  <si>
    <r>
      <t>1835,62 GWh</t>
    </r>
    <r>
      <rPr>
        <sz val="11"/>
        <rFont val="Calibri"/>
        <family val="2"/>
        <scheme val="minor"/>
      </rPr>
      <t xml:space="preserve">  according to EC notification 5 December 2013</t>
    </r>
  </si>
  <si>
    <r>
      <t>3430,25 GWh</t>
    </r>
    <r>
      <rPr>
        <sz val="11"/>
        <rFont val="Calibri"/>
        <family val="2"/>
        <scheme val="minor"/>
      </rPr>
      <t xml:space="preserve">  according to EC notification 5 December 2013</t>
    </r>
  </si>
  <si>
    <r>
      <t>360,10 GWh</t>
    </r>
    <r>
      <rPr>
        <sz val="11"/>
        <rFont val="Calibri"/>
        <family val="2"/>
        <scheme val="minor"/>
      </rPr>
      <t xml:space="preserve">  according to EC notification 5 December 2013</t>
    </r>
  </si>
  <si>
    <r>
      <t>392,51 GWh</t>
    </r>
    <r>
      <rPr>
        <sz val="11"/>
        <rFont val="Calibri"/>
        <family val="2"/>
        <scheme val="minor"/>
      </rPr>
      <t xml:space="preserve">  according to EC notification 5 December 2013</t>
    </r>
  </si>
  <si>
    <r>
      <t>379,46 GWh</t>
    </r>
    <r>
      <rPr>
        <sz val="11"/>
        <rFont val="Calibri"/>
        <family val="2"/>
        <scheme val="minor"/>
      </rPr>
      <t xml:space="preserve">  according to EC notification 5 December 2013</t>
    </r>
  </si>
  <si>
    <r>
      <t>54,02 GWh</t>
    </r>
    <r>
      <rPr>
        <sz val="11"/>
        <rFont val="Calibri"/>
        <family val="2"/>
        <scheme val="minor"/>
      </rPr>
      <t xml:space="preserve">   according to EC notification 5 December 2013</t>
    </r>
  </si>
  <si>
    <r>
      <t xml:space="preserve">18.422 GWhcum, </t>
    </r>
    <r>
      <rPr>
        <sz val="11"/>
        <rFont val="Calibri"/>
        <family val="2"/>
        <scheme val="minor"/>
      </rPr>
      <t>according to EC notification 5 December 2013</t>
    </r>
    <r>
      <rPr>
        <b/>
        <sz val="11"/>
        <rFont val="Calibri"/>
        <family val="2"/>
        <scheme val="minor"/>
      </rPr>
      <t xml:space="preserve"> </t>
    </r>
  </si>
  <si>
    <t>734 GWh (63,12 ktoe)</t>
  </si>
  <si>
    <r>
      <t xml:space="preserve">51.767 Gwhcum, </t>
    </r>
    <r>
      <rPr>
        <sz val="11"/>
        <rFont val="Calibri"/>
        <family val="2"/>
        <scheme val="minor"/>
      </rPr>
      <t>according to EC notification 5 December 2013</t>
    </r>
    <r>
      <rPr>
        <b/>
        <sz val="11"/>
        <rFont val="Calibri"/>
        <family val="2"/>
        <scheme val="minor"/>
      </rPr>
      <t xml:space="preserve"> </t>
    </r>
  </si>
  <si>
    <t>14-1-FPS</t>
  </si>
  <si>
    <t>Inventory 2015 for the Federal Public Services</t>
  </si>
  <si>
    <t>41-2-FPS</t>
  </si>
  <si>
    <t>Federal Public Services</t>
  </si>
  <si>
    <t>42-1-FPS</t>
  </si>
  <si>
    <t>42-2-FPS</t>
  </si>
  <si>
    <t>No data available</t>
  </si>
  <si>
    <t>5.412 MWh</t>
  </si>
  <si>
    <t>Savings 2014 Federal Public Services</t>
  </si>
  <si>
    <t>Due to the anciennity of the building stock a big part of the stock doesn't meet the energy performance requirements.</t>
  </si>
  <si>
    <t>41-1-Flanders</t>
  </si>
  <si>
    <t>Inventory 2015 "Vlaamse Gemeenschap en Vlaams Gewest"</t>
  </si>
  <si>
    <t>41-2-Flanders</t>
  </si>
  <si>
    <t>Non conform area for the "Vlaamse Gemeenschap en het Vlaams Gewest"</t>
  </si>
  <si>
    <t>42-2-Flanders</t>
  </si>
  <si>
    <t>Renovated, new or taken out of use area for the "Vlaamse Gemeenschap en het Vlaams Gewest"</t>
  </si>
  <si>
    <t>42-1-Flanders</t>
  </si>
  <si>
    <t xml:space="preserve">Energy  consumtpion data is still partially missing. Avalaible 2013 &amp; 2014 energy consumption leads to negative savings, probably due to data reliability to be improved and also  to imperfect climate correction,(2013 is a particularly cold year, and 2014 a particularly hot year). </t>
  </si>
  <si>
    <r>
      <t xml:space="preserve">Amount of energy savings [ktoe] </t>
    </r>
    <r>
      <rPr>
        <b/>
        <u/>
        <sz val="11"/>
        <rFont val="Calibri"/>
        <family val="2"/>
        <scheme val="minor"/>
      </rPr>
      <t>achieved</t>
    </r>
    <r>
      <rPr>
        <b/>
        <sz val="11"/>
        <rFont val="Calibri"/>
        <family val="2"/>
        <scheme val="minor"/>
      </rPr>
      <t xml:space="preserve"> in the previous year in eligible buildings owned and occupied by their central government as referred to in Article 5(6)</t>
    </r>
  </si>
  <si>
    <r>
      <t xml:space="preserve">Total building floor area [m2] of buildings </t>
    </r>
    <r>
      <rPr>
        <b/>
        <u/>
        <sz val="11"/>
        <rFont val="Calibri"/>
        <family val="2"/>
        <scheme val="minor"/>
      </rPr>
      <t>renovated</t>
    </r>
    <r>
      <rPr>
        <b/>
        <sz val="11"/>
        <rFont val="Calibri"/>
        <family val="2"/>
        <scheme val="minor"/>
      </rPr>
      <t xml:space="preserve"> in the previous year as referred to in Article 5(6)</t>
    </r>
  </si>
  <si>
    <t>69 - BELGIUM</t>
  </si>
  <si>
    <r>
      <t xml:space="preserve">Total building floor area [m2] of the buildings which did </t>
    </r>
    <r>
      <rPr>
        <b/>
        <u/>
        <sz val="11"/>
        <rFont val="Calibri"/>
        <family val="2"/>
        <scheme val="minor"/>
      </rPr>
      <t xml:space="preserve">not meet </t>
    </r>
    <r>
      <rPr>
        <b/>
        <sz val="11"/>
        <rFont val="Calibri"/>
        <family val="2"/>
        <scheme val="minor"/>
      </rPr>
      <t>the energy performance requirements referred to in Article 5(1) on 1 January of the year in which the report is due</t>
    </r>
  </si>
  <si>
    <r>
      <t xml:space="preserve">Million euro, chain-linked volumes, reference year </t>
    </r>
    <r>
      <rPr>
        <b/>
        <u/>
        <sz val="11"/>
        <color rgb="FFFF0000"/>
        <rFont val="Calibri"/>
        <family val="2"/>
        <scheme val="minor"/>
      </rPr>
      <t>2013</t>
    </r>
    <r>
      <rPr>
        <sz val="11"/>
        <rFont val="Calibri"/>
        <family val="2"/>
        <scheme val="minor"/>
      </rPr>
      <t xml:space="preserve"> (at 2013 exchange rates)</t>
    </r>
  </si>
  <si>
    <t xml:space="preserve"> Not mandatory in Annex XIV </t>
  </si>
  <si>
    <t>The historical sectorial data have been revised (for instance, raffineries use of gas were incorrectely reported in final use (industry) and are now correctely reported in the energy sector). Accurate data for previous year can be found in next sheet "Indicator trends". With accurate data, industry consumption remains stable in regards to 2013 (-1%)  and are slightly growing since 2011 (+2%). This slight growth is comparible to the growth of added value in industry (+2% between 2011 and 2014).</t>
  </si>
  <si>
    <t>The historical sectorial data have been revised. Accurate data for previous year can be found in next sheet "Indicator trends". With accurate data, transport consumption is slightly growing in regards to 2013 (+3%). This can be explained by the low prices of oil products. This consumption is however decreasing in regards to 2011 (-6%).</t>
  </si>
  <si>
    <t>The historical sectorial data have been revised (for instance, the agriculture and fishing were count in 2011 and 2012 and are not anymore in accordance to this file definitions). Accurate data for previous year can be found in next sheet "Indicator trends". With accurate data, service consumption is decreasing in regards to 2013 (-12%) and to 2011 (-2%). We have to mention that 2014 has been a very hot year, which influenced the services energy consumption.</t>
  </si>
  <si>
    <t>The historical sectorial data have been revised. Accurate data for previous year can be found in next sheet "Indicator trends". With accurate data, household consumption is decreasing in regards to 2013 (-18%) and to 2011 (-6%). We have to mention that 2014 has been a very hot year, which influenced the household energy consumption.</t>
  </si>
  <si>
    <t>53 - Wallonia</t>
  </si>
  <si>
    <t>Early actions</t>
  </si>
  <si>
    <r>
      <t xml:space="preserve">Early action before 2013 largely exceeded the 25% max attenuation level, and were </t>
    </r>
    <r>
      <rPr>
        <b/>
        <sz val="11"/>
        <rFont val="Calibri"/>
        <family val="2"/>
        <scheme val="minor"/>
      </rPr>
      <t>capped at 1.223 GWh/year</t>
    </r>
    <r>
      <rPr>
        <sz val="11"/>
        <rFont val="Calibri"/>
        <family val="2"/>
        <scheme val="minor"/>
      </rPr>
      <t>, as notified in previous 2015 annuel EED report.</t>
    </r>
  </si>
  <si>
    <r>
      <rPr>
        <sz val="11"/>
        <rFont val="Calibri"/>
        <family val="2"/>
        <scheme val="minor"/>
      </rPr>
      <t xml:space="preserve">Even if new voluntary agreements are not yet contributing, results for 2014  overpass estimations from notification rev B dated 21/05/2014 : </t>
    </r>
    <r>
      <rPr>
        <b/>
        <sz val="11"/>
        <rFont val="Calibri"/>
        <family val="2"/>
        <scheme val="minor"/>
      </rPr>
      <t>1240 GWh achieved vs 918GWh expected (excl. early actions)
Target = 25.675 GWhcum excluding</t>
    </r>
    <r>
      <rPr>
        <sz val="11"/>
        <rFont val="Calibri"/>
        <family val="2"/>
        <scheme val="minor"/>
      </rPr>
      <t xml:space="preserve"> </t>
    </r>
    <r>
      <rPr>
        <b/>
        <sz val="11"/>
        <rFont val="Calibri"/>
        <family val="2"/>
        <scheme val="minor"/>
      </rPr>
      <t>early action</t>
    </r>
    <r>
      <rPr>
        <sz val="11"/>
        <rFont val="Calibri"/>
        <family val="2"/>
        <scheme val="minor"/>
      </rPr>
      <t>,  according to notification  revsion B dated 21/05/2014</t>
    </r>
  </si>
  <si>
    <r>
      <t xml:space="preserve">Belgium target is 80.377 Gwhcum, making use of 25% flexibility, </t>
    </r>
    <r>
      <rPr>
        <sz val="11"/>
        <rFont val="Calibri"/>
        <family val="2"/>
        <scheme val="minor"/>
      </rPr>
      <t xml:space="preserve">according to EC notification 5 December 2013 </t>
    </r>
  </si>
  <si>
    <t xml:space="preserve">Annexe pour la Wallonie au rapport annuel belge sur l'article 7 de la directive EED 2012/27/EU </t>
  </si>
  <si>
    <t>Objectif à atteindre</t>
  </si>
  <si>
    <t>Sans exemption</t>
  </si>
  <si>
    <t>GWhcum</t>
  </si>
  <si>
    <t>Exemption (25%)</t>
  </si>
  <si>
    <t>Solde après exemption (75%)</t>
  </si>
  <si>
    <t>Actions précoces</t>
  </si>
  <si>
    <t>1ère période</t>
  </si>
  <si>
    <t>2ème période</t>
  </si>
  <si>
    <t>Accords de Branche 1</t>
  </si>
  <si>
    <t>EE additionnelle annuelle</t>
  </si>
  <si>
    <t>GWh/an</t>
  </si>
  <si>
    <t>EE totale annuelle</t>
  </si>
  <si>
    <t>GWhcum/an</t>
  </si>
  <si>
    <t>ECOPACK</t>
  </si>
  <si>
    <t>Primes Energie</t>
  </si>
  <si>
    <t>Primes Industrie</t>
  </si>
  <si>
    <t>REHA</t>
  </si>
  <si>
    <t>UREBA</t>
  </si>
  <si>
    <t>UREBA2008</t>
  </si>
  <si>
    <t>Ensemble des mesures</t>
  </si>
  <si>
    <t>EE annuelle total actions précoces</t>
  </si>
  <si>
    <t>EE annuelle plafonnée actions précoces</t>
  </si>
  <si>
    <t>Périodes intermédiaires actions précoces plafonnées</t>
  </si>
  <si>
    <t>Contribution globale actions précoces plafonnées</t>
  </si>
  <si>
    <t>UREBA2013</t>
  </si>
  <si>
    <r>
      <t>33.345 GWhcum</t>
    </r>
    <r>
      <rPr>
        <sz val="11"/>
        <rFont val="Calibri"/>
        <family val="2"/>
        <scheme val="minor"/>
      </rPr>
      <t xml:space="preserve">, according to EC notification 5 December 2013 </t>
    </r>
  </si>
  <si>
    <t>EE annuelle total actions hors précoces</t>
  </si>
  <si>
    <t>EE annuelle plafonnée actions hors  précoces</t>
  </si>
  <si>
    <t>Périodes intermédiaires actions hors précoces plafonnées</t>
  </si>
  <si>
    <t>Contribution globale actions hors précoces plafonnées</t>
  </si>
  <si>
    <t xml:space="preserve">Met het besluit van de Vlaamse Regering van 18 december 2015, werd een E-peileis ingevoerd voor alle niet-residentiële gebouwen vanaf 1 januari 2017. Het kader rond externe warmtelevering in EPB werd geoptimaliseerd en diverse aanpassingen werden aangebracht aan de EPB-rekenmethode vanaf 1 januari 2016. </t>
  </si>
  <si>
    <t xml:space="preserve">Na een evaluatie in 2014 van het energieprestatiecertificaat (EPC), werd een wijzigingsdecreet en wijzigingsbesluit voorbereid. Het wijzigingsdecreet van 27 november 2015 bevat hoofdzakelijk aanpassingen aan de administratieve geldboetes wegens het niet-naleven van de verplichtingen inzake het EPC. De focus van het ontwerp wijzigingsbesluit ligt op de verbetering van de kwaliteit van het EPC, door in te zetten op vorming en opleiding. </t>
  </si>
  <si>
    <t xml:space="preserve">In het kader van het institutioneel akkoord over de zesde staatshervorming heeft de Vlaamse regering vanaf 1 januari 2015 de energielening (vroeger toegekend door het intussen vereffende federale Fonds voor de Reductie van de Globale Energiekost) geoperationaliseerd. Deze energieleningen financieren energiebesparende investeringen in woningen. De lening is intussen beschikbaar in zowat alle steden en gemeenten en de lijst met energie-investeringen waarvoor de lening kan worden aangewend, is uitgebreid en geharmoniseerd.   </t>
  </si>
  <si>
    <t xml:space="preserve">Vanaf 2015 wordt het ontbreken van dakisolatie in de woningen bestraft in de Vlaamse Wooncode. </t>
  </si>
  <si>
    <t xml:space="preserve">De Vlaamse Regering voerde op 16 mei 2014 in VLAREM (leefmilieuregelgeving) de verplichting in voor bedrijven die geen KMO zijn om uiterlijk op 1 december 2015 en daarna om de 4 jaar over een energieaudit te beschikken, in uitvoering van artikel 8 van de richtlijn energie-efficiëntie. Op 13 juli 2015 werd de webapplicatie gelanceerd die de bedrijven moet toelaten de vereiste auditgegevens ter beschikking te stellen.                                                                                                                                                                                                                                                                                                                                                                                                                                                                                                                                                                                                                                                                                                                                                                                                                                                                                                                                                                                                          •  </t>
  </si>
  <si>
    <t xml:space="preserve">Op 28 augustus 2015 trad het ministerieel besluit in werking dat de uitvoeringsvoorwaarden vastlegt voor de individuele kosten-batenanalyses van WKK of restwarmtebenutting die, in uitvoering van artikel 14 en annex IX-deel 2 van de richtlijn energie-efficiëntie, verplicht is bij een nieuwe energieproductie-installatie van meer dan 20 MW of renovatie ervan.   
</t>
  </si>
  <si>
    <t xml:space="preserve">In de loop van 2015 werden in overleg met de stakeholders de prioriteiten voor een regulerend kader voor warmte- en koudenetten bepaald en eind 2015 uitgewerkt in een ontwerp van wijzigingsdecreet.  </t>
  </si>
  <si>
    <t>39-10 Flanders</t>
  </si>
  <si>
    <t>39-11 Flanders</t>
  </si>
  <si>
    <t>39-12 Flanders</t>
  </si>
  <si>
    <t>39-13 Flanders</t>
  </si>
  <si>
    <t>39-14 Flanders</t>
  </si>
  <si>
    <t>39-15 Flanders</t>
  </si>
  <si>
    <t>39-16 Flanders</t>
  </si>
  <si>
    <t>De nieuwe energiebeleidsovereenkomsten met de industrie traden in werking op 1 januari 2015. Hierin engageren de bedrijven zich om rendabele investeringen uit te voeren,  om het potentieel van kostenefficiënte maatregelen te onderzoeken, om een WKK-haalbaarheidstudie uit te voeren en om een energiemanagementsysteem te implementeren.  De federale overheid verlaagt vanaf 1 januari 2016 voor de convenantbedrijven de aardgasaccijnzen tot het Europees minimum.</t>
  </si>
  <si>
    <t xml:space="preserve">In uitvoering van artikel 14 van de richtlijn energie-efficiëntie werd een warmtekaart ontwikkeld waarop via een GIS-toepassing het warmte-aanbod en warmtevraag binnen een fijn raster voor heel Vlaanderen wordt aangegeven. Op basis van deze gegevens werd een algemene kosten-batenanalyse voor efficiënte warmtebenutting uitgevoerd. In heel Vlaanderen werden de zones aangeduid waar het minder of meer rendabel is om een warmtenet aan te leggen en/of een (micro)-WKK-installatie te bouwen. </t>
  </si>
  <si>
    <t xml:space="preserve">In oktober 2015 werd het vierde evaluatierapport inzake de de EPB-regelgeving aan de stakeholders bezorgd. Dit behelsde actualisatie van het onderzoek van de kostenoptimale energieprestatieniveaus met aftoetsing van de BEN-niveaus, het aanscherpingspad en het minimumaandeel hernieuwbare energie voor woningen, kantoren en scholen aan het voortschrijdend kostenoptimum. Daarnaast werden de kostenoptimale energieprestatieniveaus en het kostenoptimale minimumaandeel hernieuwbare energie voor alle niet-residentiële gebouwen, andere dan industrie, bepaald. Ook de procedures en administratieve lasten werden geëvalueerd. </t>
  </si>
  <si>
    <t>In het kader van artikel 4 van de richtlijn energie-efficiëntie, is in december 2014 het Renovatiepact gelanceerd. Het Renovatiepact moet leiden tot het opzetten van een partnerorganisatie waarin middelen, informatie, activiteiten en competenties worden gedeeld ten behoeve van de realisatie van de gemeenschappelijke doelstelling om een belangrijke toename van de renovatiegraad van ons gebouwenbestand te bewerkstelligen en de energieprestatie te optimaliseren tot het bijna-energieneutraal niveau. 
Ongeveer 30 Vlaamse organisaties ondertekenden een verklaring waarin zij zich engageerden om het Renovatiepact mee uit te werken tijdens de eerste helft van 2015. Op voorstel van de werkgroepen, legde de Vlaamse Regering op 17 juli 2015 het strategische beleidskader en de prioritaire hefboomacties vast. In het najaar van 2015 werden de werkgroepen voor de verdere concretisering van de hefboomacties opgestart. De thema's zijn ondermeer: het concretiseren van de langetermijndoelstelling voor de energieperformantie van de bestaande woningen, het uitwerken van de woningpas als uniek digitaal loket met de gegevens over de toestand van elke woning, het vastleggen van de inhoud van het renovatieadvies, het voorstellen van nieuwe mogelijke business modellen en demonstratieprojecten, het opzetten van een stappenplan voor het invoeren van verplichtingen.</t>
  </si>
  <si>
    <t xml:space="preserve">Een voorstel voor hervorming van de premies van de netbeheerders werd in de loop van 2015 uitgewerkt. Dit zal ingaan vanaf 2017 en heeft o.a.  betrekking op het instellen van een afbouwtraject voor een aantal premies van woongebouwen, het invoeren van een premie voor totaalrenovatie en het voorzien van ondersteuning voor collectieve renovatieprojecten.  </t>
  </si>
  <si>
    <t xml:space="preserve">Eind 2015 werd een Energiearmoedeprogramma aan de stakeholders voorgelegd waarin sterk wordt ingezet op een structurele verlaging van het energieverbruik in woningen van de kwetsbare gezinnen. Er zijn concrete voorstellen opgenomen over de uitbouw van sociale energie-efficiëntieprogramma's op vlak van hoogrendementsbeglazing en spouwmuurisolatie. In 2015 is eveneens een evaluatie opgestart van de energiescans met als doel de optimale manier te vinden om de meest kwetsbare gezinnen te bereiken en hen met gerichte ondersteuning op weg te helpen naar een energiezuinigere woning. </t>
  </si>
  <si>
    <t>40-6 Flanders</t>
  </si>
  <si>
    <t>40-7 Flanders</t>
  </si>
  <si>
    <t>40-8 Flanders</t>
  </si>
  <si>
    <t>40-9 Flanders</t>
  </si>
  <si>
    <t>40-10 Flanders</t>
  </si>
  <si>
    <t>40-11 Flanders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</si>
</sst>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dd\.mm\.yy"/>
    <numFmt numFmtId="165" formatCode="0.0"/>
    <numFmt numFmtId="166" formatCode="_ * #,##0_ ;_ * \-#,##0_ ;_ * &quot;-&quot;??_ ;_ @_ "/>
    <numFmt numFmtId="167" formatCode="_-* #,##0.00\ _€_-;\-* #,##0.00\ _€_-;_-* &quot;-&quot;??\ _€_-;_-@_-"/>
    <numFmt numFmtId="168" formatCode="_ * #,##0.000_ ;_ * \-#,##0.000_ ;_ * &quot;-&quot;??_ ;_ @_ "/>
    <numFmt numFmtId="169" formatCode="_-* #,##0\ _€_-;\-* #,##0\ _€_-;_-* &quot;-&quot;??\ _€_-;_-@_-"/>
  </numFmts>
  <fonts count="40" x14ac:knownFonts="1">
    <font>
      <sz val="11"/>
      <color theme="1"/>
      <name val="Calibri"/>
      <family val="2"/>
      <scheme val="minor"/>
    </font>
    <font>
      <sz val="10"/>
      <name val="Calibri"/>
      <family val="2"/>
      <scheme val="minor"/>
    </font>
    <font>
      <sz val="11"/>
      <name val="Arial"/>
      <family val="2"/>
    </font>
    <font>
      <sz val="10"/>
      <color rgb="FF000000"/>
      <name val="Calibri"/>
      <family val="2"/>
    </font>
    <font>
      <sz val="11"/>
      <name val="Calibri"/>
      <family val="2"/>
      <scheme val="minor"/>
    </font>
    <font>
      <u/>
      <sz val="11"/>
      <name val="Calibri"/>
      <family val="2"/>
      <scheme val="minor"/>
    </font>
    <font>
      <u/>
      <sz val="12"/>
      <name val="Calibri"/>
      <family val="2"/>
      <scheme val="minor"/>
    </font>
    <font>
      <sz val="48"/>
      <name val="Calibri"/>
      <family val="2"/>
      <scheme val="minor"/>
    </font>
    <font>
      <sz val="18"/>
      <name val="Calibri"/>
      <family val="2"/>
      <scheme val="minor"/>
    </font>
    <font>
      <sz val="12"/>
      <name val="Calibri"/>
      <family val="2"/>
      <scheme val="minor"/>
    </font>
    <font>
      <b/>
      <sz val="11"/>
      <name val="Calibri"/>
      <family val="2"/>
      <scheme val="minor"/>
    </font>
    <font>
      <u/>
      <sz val="10"/>
      <name val="Calibri"/>
      <family val="2"/>
      <scheme val="minor"/>
    </font>
    <font>
      <u/>
      <sz val="18"/>
      <name val="Calibri"/>
      <family val="2"/>
      <scheme val="minor"/>
    </font>
    <font>
      <u/>
      <sz val="11"/>
      <color theme="10"/>
      <name val="Calibri"/>
      <family val="2"/>
      <scheme val="minor"/>
    </font>
    <font>
      <u/>
      <sz val="11"/>
      <color theme="11"/>
      <name val="Calibri"/>
      <family val="2"/>
      <scheme val="minor"/>
    </font>
    <font>
      <b/>
      <sz val="18"/>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b/>
      <sz val="10"/>
      <color theme="1"/>
      <name val="Times New Roman"/>
      <family val="1"/>
    </font>
    <font>
      <sz val="8"/>
      <color theme="1"/>
      <name val="Trebuchet MS"/>
      <family val="2"/>
    </font>
    <font>
      <b/>
      <sz val="11"/>
      <color theme="1"/>
      <name val="Trebuchet MS"/>
      <family val="2"/>
    </font>
    <font>
      <sz val="7"/>
      <color theme="1"/>
      <name val="Times New Roman"/>
      <family val="1"/>
    </font>
    <font>
      <sz val="8"/>
      <color rgb="FF000000"/>
      <name val="Trebuchet MS"/>
      <family val="2"/>
    </font>
    <font>
      <sz val="8"/>
      <color theme="9"/>
      <name val="Trebuchet MS"/>
      <family val="2"/>
    </font>
    <font>
      <sz val="7"/>
      <color rgb="FF000000"/>
      <name val="Trebuchet MS"/>
      <family val="2"/>
    </font>
    <font>
      <sz val="7"/>
      <color rgb="FFFF0000"/>
      <name val="Trebuchet MS"/>
      <family val="2"/>
    </font>
    <font>
      <sz val="8"/>
      <color rgb="FFFF0000"/>
      <name val="Trebuchet MS"/>
      <family val="2"/>
    </font>
    <font>
      <sz val="8"/>
      <name val="Trebuchet MS"/>
      <family val="2"/>
    </font>
    <font>
      <b/>
      <u/>
      <sz val="7"/>
      <color rgb="FFFF0000"/>
      <name val="Trebuchet MS"/>
      <family val="2"/>
    </font>
    <font>
      <sz val="10"/>
      <color theme="1"/>
      <name val="Arial"/>
      <family val="2"/>
    </font>
    <font>
      <b/>
      <sz val="12"/>
      <color indexed="10"/>
      <name val="Arial"/>
      <family val="2"/>
    </font>
    <font>
      <sz val="10"/>
      <name val="Arial"/>
      <family val="2"/>
    </font>
    <font>
      <b/>
      <u/>
      <sz val="11"/>
      <name val="Calibri"/>
      <family val="2"/>
      <scheme val="minor"/>
    </font>
    <font>
      <b/>
      <u/>
      <sz val="11"/>
      <color rgb="FFFF0000"/>
      <name val="Calibri"/>
      <family val="2"/>
      <scheme val="minor"/>
    </font>
    <font>
      <u/>
      <sz val="16"/>
      <color theme="1"/>
      <name val="Calibri"/>
      <family val="2"/>
      <scheme val="minor"/>
    </font>
    <font>
      <b/>
      <sz val="10"/>
      <name val="Arial"/>
      <family val="2"/>
    </font>
    <font>
      <u/>
      <sz val="10"/>
      <name val="Arial"/>
      <family val="2"/>
    </font>
    <font>
      <b/>
      <sz val="10"/>
      <color rgb="FFFF0000"/>
      <name val="Arial"/>
      <family val="2"/>
    </font>
    <font>
      <sz val="10"/>
      <color rgb="FFFF000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2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style="thin">
        <color auto="1"/>
      </top>
      <bottom style="double">
        <color indexed="64"/>
      </bottom>
      <diagonal/>
    </border>
    <border>
      <left/>
      <right/>
      <top/>
      <bottom style="thick">
        <color rgb="FF2D687E"/>
      </bottom>
      <diagonal/>
    </border>
    <border>
      <left/>
      <right/>
      <top style="thick">
        <color rgb="FF2D687E"/>
      </top>
      <bottom style="thick">
        <color rgb="FF2D687E"/>
      </bottom>
      <diagonal/>
    </border>
    <border>
      <left/>
      <right/>
      <top/>
      <bottom style="thick">
        <color rgb="FF1F497D"/>
      </bottom>
      <diagonal/>
    </border>
    <border>
      <left style="thin">
        <color auto="1"/>
      </left>
      <right/>
      <top/>
      <bottom/>
      <diagonal/>
    </border>
    <border>
      <left style="double">
        <color indexed="64"/>
      </left>
      <right/>
      <top style="double">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s>
  <cellStyleXfs count="26">
    <xf numFmtId="0" fontId="0" fillId="0" borderId="0"/>
    <xf numFmtId="0" fontId="2" fillId="0" borderId="0"/>
    <xf numFmtId="0" fontId="3"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30" fillId="0" borderId="0"/>
    <xf numFmtId="0" fontId="31" fillId="0" borderId="16">
      <alignment horizontal="left"/>
    </xf>
    <xf numFmtId="0" fontId="32" fillId="0" borderId="0"/>
    <xf numFmtId="167" fontId="32" fillId="0" borderId="0" applyFont="0" applyFill="0" applyBorder="0" applyAlignment="0" applyProtection="0"/>
    <xf numFmtId="9" fontId="32" fillId="0" borderId="0" applyFont="0" applyFill="0" applyBorder="0" applyAlignment="0" applyProtection="0"/>
  </cellStyleXfs>
  <cellXfs count="344">
    <xf numFmtId="0" fontId="0" fillId="0" borderId="0" xfId="0"/>
    <xf numFmtId="0" fontId="1" fillId="0" borderId="2" xfId="0" applyFont="1" applyFill="1" applyBorder="1" applyAlignment="1">
      <alignment vertical="center" wrapText="1"/>
    </xf>
    <xf numFmtId="0" fontId="1"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center" vertical="center" wrapText="1"/>
    </xf>
    <xf numFmtId="0" fontId="1" fillId="0" borderId="0" xfId="0" applyFont="1" applyFill="1" applyBorder="1" applyAlignment="1">
      <alignment vertical="center" wrapText="1"/>
    </xf>
    <xf numFmtId="0" fontId="4" fillId="0" borderId="0" xfId="0" applyFont="1" applyAlignment="1">
      <alignment wrapText="1"/>
    </xf>
    <xf numFmtId="0" fontId="1" fillId="0" borderId="0" xfId="0" quotePrefix="1" applyFont="1" applyFill="1" applyBorder="1" applyAlignment="1">
      <alignment horizontal="center" vertical="center" wrapText="1"/>
    </xf>
    <xf numFmtId="0" fontId="10" fillId="0" borderId="0" xfId="0" applyFont="1" applyAlignment="1">
      <alignment wrapText="1"/>
    </xf>
    <xf numFmtId="164" fontId="1" fillId="0" borderId="0" xfId="0" applyNumberFormat="1" applyFont="1" applyFill="1" applyBorder="1" applyAlignment="1">
      <alignment horizontal="center" vertical="center" wrapText="1"/>
    </xf>
    <xf numFmtId="0" fontId="4" fillId="0" borderId="0" xfId="0" applyFont="1" applyBorder="1" applyAlignment="1">
      <alignment wrapText="1"/>
    </xf>
    <xf numFmtId="0" fontId="1" fillId="0" borderId="1" xfId="0" applyFont="1" applyFill="1" applyBorder="1" applyAlignment="1">
      <alignment vertical="center" wrapText="1"/>
    </xf>
    <xf numFmtId="0" fontId="1" fillId="0" borderId="1" xfId="0" quotePrefix="1" applyFont="1" applyFill="1" applyBorder="1" applyAlignment="1">
      <alignment vertical="center" wrapText="1"/>
    </xf>
    <xf numFmtId="0" fontId="1" fillId="0" borderId="8" xfId="0" quotePrefix="1" applyFont="1" applyFill="1" applyBorder="1" applyAlignment="1">
      <alignment vertical="center" wrapText="1"/>
    </xf>
    <xf numFmtId="0" fontId="1" fillId="0" borderId="10" xfId="0" quotePrefix="1" applyFont="1" applyFill="1" applyBorder="1" applyAlignment="1">
      <alignment vertical="center" wrapText="1"/>
    </xf>
    <xf numFmtId="0" fontId="1" fillId="0" borderId="2" xfId="0" quotePrefix="1" applyFont="1" applyFill="1" applyBorder="1" applyAlignment="1">
      <alignment vertical="center" wrapText="1"/>
    </xf>
    <xf numFmtId="0" fontId="1" fillId="0" borderId="1" xfId="0" applyNumberFormat="1" applyFont="1" applyFill="1" applyBorder="1" applyAlignment="1">
      <alignment horizontal="left" vertical="center" wrapText="1"/>
    </xf>
    <xf numFmtId="0" fontId="1" fillId="0" borderId="2" xfId="0" applyNumberFormat="1" applyFont="1" applyFill="1" applyBorder="1" applyAlignment="1">
      <alignment horizontal="left" vertical="center" wrapText="1"/>
    </xf>
    <xf numFmtId="0" fontId="1" fillId="0" borderId="8" xfId="0" applyNumberFormat="1" applyFont="1" applyFill="1" applyBorder="1" applyAlignment="1">
      <alignment horizontal="left" vertical="center" wrapText="1"/>
    </xf>
    <xf numFmtId="0" fontId="1" fillId="0" borderId="1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quotePrefix="1" applyFont="1" applyFill="1" applyBorder="1" applyAlignment="1">
      <alignment horizontal="center" vertical="center" wrapText="1"/>
    </xf>
    <xf numFmtId="0" fontId="1" fillId="0" borderId="8" xfId="0" quotePrefix="1" applyFont="1" applyFill="1" applyBorder="1" applyAlignment="1">
      <alignment horizontal="center" vertical="center" wrapText="1"/>
    </xf>
    <xf numFmtId="0" fontId="1" fillId="0" borderId="10" xfId="0" quotePrefix="1" applyFont="1" applyFill="1" applyBorder="1" applyAlignment="1">
      <alignment horizontal="center" vertical="center" wrapText="1"/>
    </xf>
    <xf numFmtId="0" fontId="1" fillId="0" borderId="2" xfId="0" quotePrefix="1" applyFont="1" applyFill="1" applyBorder="1" applyAlignment="1">
      <alignment horizontal="center" vertical="center" wrapText="1"/>
    </xf>
    <xf numFmtId="0" fontId="1" fillId="0" borderId="1" xfId="0" quotePrefix="1"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8" xfId="0" quotePrefix="1" applyNumberFormat="1" applyFont="1" applyFill="1" applyBorder="1" applyAlignment="1">
      <alignment horizontal="center" vertical="center" wrapText="1"/>
    </xf>
    <xf numFmtId="0" fontId="1" fillId="0" borderId="10" xfId="0" quotePrefix="1" applyNumberFormat="1" applyFont="1" applyFill="1" applyBorder="1" applyAlignment="1">
      <alignment horizontal="center" vertical="center" wrapText="1"/>
    </xf>
    <xf numFmtId="0" fontId="1" fillId="0" borderId="0" xfId="0" quotePrefix="1" applyFont="1" applyFill="1" applyBorder="1" applyAlignment="1">
      <alignment vertical="center" wrapText="1"/>
    </xf>
    <xf numFmtId="0" fontId="4" fillId="0" borderId="0" xfId="0" applyFont="1" applyAlignment="1">
      <alignment horizontal="right" wrapText="1"/>
    </xf>
    <xf numFmtId="0" fontId="10" fillId="0" borderId="2" xfId="0" applyFont="1" applyBorder="1" applyAlignment="1">
      <alignment horizontal="center" vertical="center" wrapText="1"/>
    </xf>
    <xf numFmtId="0" fontId="4" fillId="0" borderId="0" xfId="0" applyFont="1" applyAlignment="1">
      <alignment vertical="center" wrapText="1"/>
    </xf>
    <xf numFmtId="0" fontId="4" fillId="0" borderId="2" xfId="0" applyFont="1" applyBorder="1" applyAlignment="1">
      <alignment vertical="center" wrapText="1"/>
    </xf>
    <xf numFmtId="0" fontId="4" fillId="2" borderId="2" xfId="0" applyFont="1" applyFill="1" applyBorder="1" applyAlignment="1">
      <alignment vertical="center" wrapText="1"/>
    </xf>
    <xf numFmtId="0" fontId="4" fillId="0" borderId="1" xfId="0" applyFont="1" applyBorder="1" applyAlignment="1">
      <alignment vertical="center" wrapText="1"/>
    </xf>
    <xf numFmtId="0" fontId="4" fillId="0" borderId="8" xfId="0" applyFont="1" applyBorder="1" applyAlignment="1">
      <alignment vertical="center" wrapText="1"/>
    </xf>
    <xf numFmtId="0" fontId="4" fillId="0" borderId="10" xfId="0" applyFont="1" applyBorder="1" applyAlignment="1">
      <alignment vertical="center" wrapText="1"/>
    </xf>
    <xf numFmtId="0" fontId="4" fillId="3" borderId="8" xfId="0" applyFont="1" applyFill="1" applyBorder="1" applyAlignment="1">
      <alignment vertical="center" wrapText="1"/>
    </xf>
    <xf numFmtId="0" fontId="4" fillId="3" borderId="2" xfId="0" applyFont="1" applyFill="1" applyBorder="1" applyAlignment="1">
      <alignment vertical="center" wrapText="1"/>
    </xf>
    <xf numFmtId="0" fontId="4" fillId="3" borderId="1" xfId="0" applyFont="1" applyFill="1" applyBorder="1" applyAlignment="1">
      <alignment vertical="center" wrapText="1"/>
    </xf>
    <xf numFmtId="0" fontId="4" fillId="3" borderId="2" xfId="0" applyFont="1" applyFill="1" applyBorder="1" applyAlignment="1">
      <alignment horizontal="center" vertical="center"/>
    </xf>
    <xf numFmtId="0" fontId="4" fillId="2" borderId="2" xfId="0" applyFont="1" applyFill="1" applyBorder="1" applyAlignment="1">
      <alignment horizontal="center" vertical="center"/>
    </xf>
    <xf numFmtId="0" fontId="1" fillId="0" borderId="8" xfId="0" applyFont="1" applyFill="1" applyBorder="1" applyAlignment="1">
      <alignment horizontal="left" vertical="center" wrapText="1"/>
    </xf>
    <xf numFmtId="0" fontId="10"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0" borderId="0" xfId="0" applyFont="1" applyBorder="1" applyAlignment="1">
      <alignment horizontal="center" vertical="center" wrapText="1"/>
    </xf>
    <xf numFmtId="0" fontId="11"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vertical="center" wrapText="1"/>
    </xf>
    <xf numFmtId="0" fontId="4" fillId="0" borderId="7" xfId="0" applyFont="1" applyFill="1" applyBorder="1" applyAlignment="1">
      <alignment horizontal="right" vertical="center" wrapText="1"/>
    </xf>
    <xf numFmtId="0" fontId="4" fillId="0" borderId="2" xfId="0" applyFont="1" applyFill="1" applyBorder="1" applyAlignment="1">
      <alignment vertical="center" wrapText="1"/>
    </xf>
    <xf numFmtId="0" fontId="4" fillId="0" borderId="2" xfId="0" applyFont="1" applyFill="1" applyBorder="1" applyAlignment="1">
      <alignment horizontal="right" vertical="center" wrapText="1"/>
    </xf>
    <xf numFmtId="0" fontId="4" fillId="0" borderId="1"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1" fillId="0" borderId="2"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10" xfId="0" applyFont="1" applyBorder="1" applyAlignment="1">
      <alignment vertical="center" wrapText="1"/>
    </xf>
    <xf numFmtId="0" fontId="17" fillId="0" borderId="0" xfId="0" applyFont="1"/>
    <xf numFmtId="0" fontId="7" fillId="0" borderId="0" xfId="0" applyFont="1" applyAlignment="1">
      <alignment horizontal="center" wrapText="1"/>
    </xf>
    <xf numFmtId="0" fontId="4" fillId="3" borderId="2"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4" fillId="2" borderId="2" xfId="0" applyFont="1" applyFill="1" applyBorder="1" applyAlignment="1">
      <alignment horizontal="left" vertical="center" wrapText="1"/>
    </xf>
    <xf numFmtId="0" fontId="16" fillId="0" borderId="0" xfId="0" applyFont="1"/>
    <xf numFmtId="0" fontId="4" fillId="0" borderId="0" xfId="0" applyFont="1" applyAlignment="1">
      <alignment horizontal="center" wrapText="1"/>
    </xf>
    <xf numFmtId="0" fontId="8" fillId="0" borderId="0" xfId="0" applyFont="1" applyAlignment="1">
      <alignment wrapText="1"/>
    </xf>
    <xf numFmtId="0" fontId="4" fillId="0" borderId="10" xfId="0" applyNumberFormat="1" applyFont="1" applyFill="1" applyBorder="1" applyAlignment="1">
      <alignment horizontal="center" vertical="center" wrapText="1"/>
    </xf>
    <xf numFmtId="0" fontId="12" fillId="0" borderId="0" xfId="0" applyFont="1" applyAlignment="1">
      <alignment horizontal="center" vertical="center" wrapText="1"/>
    </xf>
    <xf numFmtId="0" fontId="4" fillId="0" borderId="0" xfId="0" applyFont="1"/>
    <xf numFmtId="0" fontId="10" fillId="0" borderId="0" xfId="0" applyFont="1"/>
    <xf numFmtId="0" fontId="20" fillId="0" borderId="13" xfId="0" applyFont="1" applyBorder="1" applyAlignment="1">
      <alignment horizontal="center" vertical="top" wrapText="1"/>
    </xf>
    <xf numFmtId="0" fontId="21" fillId="0" borderId="13" xfId="0" applyFont="1" applyBorder="1" applyAlignment="1">
      <alignment horizontal="center" vertical="top" wrapText="1"/>
    </xf>
    <xf numFmtId="0" fontId="20" fillId="0" borderId="0" xfId="0" applyFont="1" applyAlignment="1">
      <alignment vertical="top"/>
    </xf>
    <xf numFmtId="0" fontId="23" fillId="0" borderId="0" xfId="0" applyFont="1" applyAlignment="1">
      <alignment horizontal="center" vertical="top"/>
    </xf>
    <xf numFmtId="0" fontId="23" fillId="4" borderId="0" xfId="0" applyFont="1" applyFill="1" applyAlignment="1">
      <alignment horizontal="center" vertical="top"/>
    </xf>
    <xf numFmtId="0" fontId="23" fillId="4" borderId="0" xfId="0" applyFont="1" applyFill="1" applyAlignment="1">
      <alignment horizontal="center" vertical="top" wrapText="1"/>
    </xf>
    <xf numFmtId="0" fontId="23" fillId="0" borderId="0" xfId="0" applyFont="1" applyFill="1" applyAlignment="1">
      <alignment horizontal="center" vertical="top"/>
    </xf>
    <xf numFmtId="0" fontId="23" fillId="0" borderId="0" xfId="0" applyFont="1" applyAlignment="1">
      <alignment horizontal="center" vertical="top" wrapText="1"/>
    </xf>
    <xf numFmtId="0" fontId="20" fillId="0" borderId="0" xfId="0" applyFont="1" applyAlignment="1">
      <alignment horizontal="left" vertical="top"/>
    </xf>
    <xf numFmtId="0" fontId="20" fillId="0" borderId="0" xfId="0" quotePrefix="1" applyFont="1" applyAlignment="1">
      <alignment horizontal="left" vertical="top"/>
    </xf>
    <xf numFmtId="0" fontId="0" fillId="0" borderId="0" xfId="0" applyAlignment="1">
      <alignment horizontal="left"/>
    </xf>
    <xf numFmtId="0" fontId="20" fillId="0" borderId="14" xfId="0" applyFont="1" applyBorder="1" applyAlignment="1">
      <alignment vertical="top"/>
    </xf>
    <xf numFmtId="0" fontId="23" fillId="0" borderId="14" xfId="0" applyFont="1" applyBorder="1" applyAlignment="1">
      <alignment horizontal="center" vertical="top"/>
    </xf>
    <xf numFmtId="0" fontId="0" fillId="0" borderId="0" xfId="0" applyAlignment="1"/>
    <xf numFmtId="9" fontId="0" fillId="0" borderId="0" xfId="19" applyFont="1"/>
    <xf numFmtId="0" fontId="24" fillId="0" borderId="0" xfId="0" applyFont="1" applyAlignment="1">
      <alignment horizontal="center" vertical="top"/>
    </xf>
    <xf numFmtId="0" fontId="24" fillId="4" borderId="0" xfId="0" applyFont="1" applyFill="1" applyAlignment="1">
      <alignment horizontal="center" vertical="top"/>
    </xf>
    <xf numFmtId="0" fontId="24" fillId="4" borderId="0" xfId="0" applyFont="1" applyFill="1" applyAlignment="1">
      <alignment horizontal="center" vertical="top" wrapText="1"/>
    </xf>
    <xf numFmtId="0" fontId="24" fillId="0" borderId="0" xfId="0" applyFont="1" applyFill="1" applyAlignment="1">
      <alignment horizontal="center" vertical="top"/>
    </xf>
    <xf numFmtId="0" fontId="23" fillId="5" borderId="0" xfId="0" applyFont="1" applyFill="1" applyAlignment="1">
      <alignment horizontal="center" vertical="top"/>
    </xf>
    <xf numFmtId="0" fontId="23" fillId="5" borderId="0" xfId="0" applyFont="1" applyFill="1" applyAlignment="1">
      <alignment horizontal="center" vertical="top" wrapText="1"/>
    </xf>
    <xf numFmtId="0" fontId="24" fillId="5" borderId="0" xfId="0" applyFont="1" applyFill="1" applyAlignment="1">
      <alignment horizontal="center" vertical="top"/>
    </xf>
    <xf numFmtId="0" fontId="24" fillId="0" borderId="0" xfId="0" applyFont="1" applyAlignment="1">
      <alignment horizontal="center" vertical="top" wrapText="1"/>
    </xf>
    <xf numFmtId="165" fontId="28" fillId="0" borderId="0" xfId="0" applyNumberFormat="1" applyFont="1" applyFill="1" applyAlignment="1">
      <alignment horizontal="center" vertical="top"/>
    </xf>
    <xf numFmtId="165" fontId="27" fillId="0" borderId="0" xfId="0" applyNumberFormat="1" applyFont="1" applyAlignment="1">
      <alignment horizontal="center" vertical="top" wrapText="1"/>
    </xf>
    <xf numFmtId="165" fontId="27" fillId="0" borderId="0" xfId="0" applyNumberFormat="1" applyFont="1" applyFill="1" applyAlignment="1">
      <alignment horizontal="center" vertical="top"/>
    </xf>
    <xf numFmtId="165" fontId="27" fillId="0" borderId="0" xfId="0" applyNumberFormat="1" applyFont="1" applyAlignment="1">
      <alignment horizontal="center" vertical="top"/>
    </xf>
    <xf numFmtId="0" fontId="23" fillId="0" borderId="0" xfId="0" applyFont="1" applyAlignment="1">
      <alignment horizontal="center" vertical="top"/>
    </xf>
    <xf numFmtId="0" fontId="23" fillId="0" borderId="0" xfId="0" applyFont="1" applyFill="1" applyAlignment="1">
      <alignment horizontal="center" vertical="top"/>
    </xf>
    <xf numFmtId="0" fontId="23" fillId="0" borderId="0" xfId="0" applyFont="1" applyAlignment="1">
      <alignment horizontal="center" vertical="top" wrapText="1"/>
    </xf>
    <xf numFmtId="1" fontId="28" fillId="0" borderId="14" xfId="0" applyNumberFormat="1" applyFont="1" applyFill="1" applyBorder="1" applyAlignment="1">
      <alignment horizontal="center" vertical="top"/>
    </xf>
    <xf numFmtId="1" fontId="27" fillId="0" borderId="14" xfId="0" applyNumberFormat="1" applyFont="1" applyFill="1" applyBorder="1" applyAlignment="1">
      <alignment horizontal="center" vertical="top"/>
    </xf>
    <xf numFmtId="165" fontId="28" fillId="0" borderId="0" xfId="0" applyNumberFormat="1" applyFont="1" applyFill="1" applyAlignment="1">
      <alignment horizontal="center" vertical="top"/>
    </xf>
    <xf numFmtId="165" fontId="27" fillId="0" borderId="0" xfId="0" applyNumberFormat="1" applyFont="1" applyAlignment="1">
      <alignment horizontal="center" vertical="top" wrapText="1"/>
    </xf>
    <xf numFmtId="165" fontId="27" fillId="0" borderId="0" xfId="0" applyNumberFormat="1" applyFont="1" applyFill="1" applyAlignment="1">
      <alignment horizontal="center" vertical="top"/>
    </xf>
    <xf numFmtId="1" fontId="27" fillId="0" borderId="14" xfId="0" applyNumberFormat="1" applyFont="1" applyBorder="1" applyAlignment="1">
      <alignment horizontal="center" vertical="top"/>
    </xf>
    <xf numFmtId="0" fontId="27" fillId="0" borderId="0" xfId="0" applyFont="1" applyAlignment="1">
      <alignment horizontal="center" vertical="top"/>
    </xf>
    <xf numFmtId="165" fontId="27" fillId="0" borderId="0" xfId="0" applyNumberFormat="1" applyFont="1" applyAlignment="1">
      <alignment horizontal="center" vertical="top"/>
    </xf>
    <xf numFmtId="0" fontId="27" fillId="0" borderId="0" xfId="0" applyFont="1" applyAlignment="1">
      <alignment horizontal="center" vertical="top" wrapText="1"/>
    </xf>
    <xf numFmtId="0" fontId="27" fillId="0" borderId="0" xfId="0" applyFont="1" applyFill="1" applyAlignment="1">
      <alignment horizontal="center" vertical="top"/>
    </xf>
    <xf numFmtId="0" fontId="25" fillId="0" borderId="0" xfId="0" applyFont="1" applyAlignment="1">
      <alignment horizontal="left"/>
    </xf>
    <xf numFmtId="0" fontId="26" fillId="0" borderId="0" xfId="0" applyFont="1" applyAlignment="1">
      <alignment horizontal="left"/>
    </xf>
    <xf numFmtId="0" fontId="4" fillId="0" borderId="2" xfId="0" applyFont="1" applyBorder="1" applyAlignment="1">
      <alignment horizontal="center" vertical="center" wrapText="1"/>
    </xf>
    <xf numFmtId="0" fontId="4" fillId="0" borderId="0" xfId="0" applyFont="1" applyAlignment="1">
      <alignment wrapText="1"/>
    </xf>
    <xf numFmtId="0" fontId="4" fillId="2" borderId="2" xfId="0" applyFont="1" applyFill="1" applyBorder="1" applyAlignment="1">
      <alignment horizontal="center" vertical="center" wrapText="1"/>
    </xf>
    <xf numFmtId="0" fontId="0" fillId="0" borderId="0" xfId="0"/>
    <xf numFmtId="0" fontId="4" fillId="0" borderId="0" xfId="0" applyFont="1" applyAlignment="1">
      <alignment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166" fontId="4" fillId="0" borderId="2" xfId="20" applyNumberFormat="1" applyFont="1" applyFill="1" applyBorder="1" applyAlignment="1">
      <alignment horizontal="center" vertical="center" wrapText="1"/>
    </xf>
    <xf numFmtId="3" fontId="4" fillId="0" borderId="2" xfId="0" applyNumberFormat="1" applyFont="1" applyFill="1" applyBorder="1" applyAlignment="1">
      <alignment horizontal="right" vertical="center" wrapText="1"/>
    </xf>
    <xf numFmtId="0" fontId="4" fillId="0" borderId="0" xfId="0" applyFont="1" applyAlignment="1">
      <alignment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166" fontId="4" fillId="0" borderId="2" xfId="20" applyNumberFormat="1" applyFont="1" applyFill="1" applyBorder="1" applyAlignment="1">
      <alignment horizontal="center" vertical="center" wrapText="1"/>
    </xf>
    <xf numFmtId="3" fontId="4" fillId="0" borderId="2" xfId="0" applyNumberFormat="1" applyFont="1" applyFill="1" applyBorder="1" applyAlignment="1">
      <alignment horizontal="right" vertical="center" wrapText="1"/>
    </xf>
    <xf numFmtId="0" fontId="0" fillId="0" borderId="0" xfId="0"/>
    <xf numFmtId="0" fontId="4" fillId="0" borderId="2" xfId="0" applyFont="1" applyBorder="1" applyAlignment="1">
      <alignment vertical="center" wrapText="1"/>
    </xf>
    <xf numFmtId="0" fontId="4" fillId="0" borderId="2" xfId="0" applyFont="1" applyFill="1" applyBorder="1" applyAlignment="1">
      <alignment horizontal="right" vertical="center" wrapText="1"/>
    </xf>
    <xf numFmtId="0" fontId="4" fillId="0" borderId="2" xfId="0" applyFont="1" applyBorder="1" applyAlignment="1">
      <alignment horizontal="center" vertical="center" wrapText="1"/>
    </xf>
    <xf numFmtId="166" fontId="4" fillId="0" borderId="2" xfId="20" applyNumberFormat="1" applyFont="1" applyFill="1" applyBorder="1" applyAlignment="1">
      <alignment horizontal="center" vertical="center" wrapText="1"/>
    </xf>
    <xf numFmtId="166" fontId="4" fillId="0" borderId="2" xfId="20" applyNumberFormat="1" applyFont="1" applyFill="1" applyBorder="1" applyAlignment="1">
      <alignment horizontal="right" vertical="center" wrapText="1"/>
    </xf>
    <xf numFmtId="0" fontId="4" fillId="0" borderId="0" xfId="0" applyFont="1" applyAlignment="1">
      <alignment wrapText="1"/>
    </xf>
    <xf numFmtId="9" fontId="4" fillId="0" borderId="0" xfId="19" applyFont="1" applyAlignment="1">
      <alignment horizontal="left" vertical="center" wrapText="1"/>
    </xf>
    <xf numFmtId="0" fontId="4" fillId="0" borderId="2" xfId="0" applyFont="1" applyBorder="1" applyAlignment="1">
      <alignment vertical="center" wrapText="1"/>
    </xf>
    <xf numFmtId="0" fontId="4" fillId="0" borderId="2" xfId="0" applyFont="1" applyFill="1" applyBorder="1" applyAlignment="1">
      <alignment horizontal="right" vertical="center" wrapText="1"/>
    </xf>
    <xf numFmtId="0" fontId="4" fillId="0" borderId="2" xfId="0" applyFont="1" applyBorder="1" applyAlignment="1">
      <alignment horizontal="center" vertical="center" wrapText="1"/>
    </xf>
    <xf numFmtId="0" fontId="4" fillId="0" borderId="8" xfId="0" applyFont="1" applyBorder="1" applyAlignment="1">
      <alignment horizontal="left" vertical="center" wrapText="1"/>
    </xf>
    <xf numFmtId="0" fontId="4" fillId="0" borderId="8" xfId="0" applyFont="1" applyBorder="1" applyAlignment="1">
      <alignment horizontal="center" vertical="center" wrapText="1"/>
    </xf>
    <xf numFmtId="0" fontId="4" fillId="0" borderId="2" xfId="0" applyFont="1" applyFill="1" applyBorder="1" applyAlignment="1">
      <alignment wrapText="1"/>
    </xf>
    <xf numFmtId="0" fontId="4" fillId="0" borderId="2" xfId="0" applyFont="1" applyFill="1" applyBorder="1" applyAlignment="1"/>
    <xf numFmtId="0" fontId="4" fillId="0" borderId="0" xfId="0" applyFont="1" applyFill="1" applyBorder="1" applyAlignment="1">
      <alignment wrapText="1"/>
    </xf>
    <xf numFmtId="0" fontId="10" fillId="0" borderId="0" xfId="0" applyFont="1" applyFill="1" applyBorder="1" applyAlignment="1">
      <alignment wrapText="1"/>
    </xf>
    <xf numFmtId="9" fontId="4" fillId="0" borderId="0" xfId="19" applyFont="1" applyBorder="1" applyAlignment="1">
      <alignment horizontal="left" vertical="center" wrapText="1"/>
    </xf>
    <xf numFmtId="0" fontId="0" fillId="0" borderId="0" xfId="0"/>
    <xf numFmtId="0" fontId="4" fillId="0" borderId="0" xfId="0" applyFont="1" applyAlignment="1">
      <alignment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0" fillId="0" borderId="0" xfId="0"/>
    <xf numFmtId="0" fontId="4" fillId="0" borderId="0" xfId="0" applyFont="1" applyAlignment="1">
      <alignment wrapText="1"/>
    </xf>
    <xf numFmtId="0" fontId="4" fillId="0" borderId="2" xfId="0" applyFont="1" applyBorder="1" applyAlignment="1">
      <alignment vertical="center" wrapText="1"/>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10" fillId="0" borderId="0" xfId="0" applyFont="1" applyFill="1" applyBorder="1" applyAlignment="1">
      <alignment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vertical="top" wrapText="1"/>
    </xf>
    <xf numFmtId="2" fontId="4" fillId="3" borderId="8" xfId="0" applyNumberFormat="1" applyFont="1" applyFill="1" applyBorder="1" applyAlignment="1">
      <alignment horizontal="right" wrapText="1"/>
    </xf>
    <xf numFmtId="9" fontId="4" fillId="0" borderId="0" xfId="19" applyFont="1" applyAlignment="1">
      <alignment horizontal="left" vertical="center" wrapText="1"/>
    </xf>
    <xf numFmtId="0" fontId="4" fillId="0" borderId="2" xfId="0" applyFont="1" applyBorder="1" applyAlignment="1">
      <alignment horizontal="center" vertical="center" wrapText="1"/>
    </xf>
    <xf numFmtId="168" fontId="4" fillId="0" borderId="2" xfId="20" applyNumberFormat="1" applyFont="1" applyFill="1" applyBorder="1" applyAlignment="1">
      <alignment horizontal="center" vertical="center" wrapText="1"/>
    </xf>
    <xf numFmtId="0" fontId="4" fillId="0" borderId="8" xfId="0" applyFont="1" applyFill="1" applyBorder="1" applyAlignment="1">
      <alignment horizontal="left" vertical="center" wrapText="1"/>
    </xf>
    <xf numFmtId="0" fontId="10" fillId="0" borderId="2" xfId="0" applyFont="1" applyBorder="1" applyAlignment="1">
      <alignment vertical="center" wrapText="1"/>
    </xf>
    <xf numFmtId="166" fontId="10" fillId="3" borderId="2" xfId="0" applyNumberFormat="1" applyFont="1" applyFill="1" applyBorder="1" applyAlignment="1">
      <alignment horizontal="center" vertical="center" wrapText="1"/>
    </xf>
    <xf numFmtId="0" fontId="10" fillId="0" borderId="0" xfId="0" applyFont="1" applyBorder="1" applyAlignment="1">
      <alignment horizontal="center" vertical="center" wrapText="1"/>
    </xf>
    <xf numFmtId="168" fontId="10" fillId="3"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0" fillId="0" borderId="0" xfId="0" applyFill="1"/>
    <xf numFmtId="0" fontId="4" fillId="0" borderId="0" xfId="0" applyFont="1" applyFill="1" applyAlignment="1">
      <alignment wrapText="1"/>
    </xf>
    <xf numFmtId="0" fontId="4" fillId="0" borderId="11" xfId="0" applyFont="1" applyFill="1" applyBorder="1" applyAlignment="1">
      <alignment horizontal="left" vertical="center" wrapText="1"/>
    </xf>
    <xf numFmtId="2" fontId="4" fillId="0" borderId="8" xfId="0" applyNumberFormat="1" applyFont="1" applyFill="1" applyBorder="1" applyAlignment="1">
      <alignment horizontal="right" vertical="center" wrapText="1"/>
    </xf>
    <xf numFmtId="2" fontId="4" fillId="0" borderId="8" xfId="0" applyNumberFormat="1" applyFont="1" applyFill="1" applyBorder="1" applyAlignment="1">
      <alignment horizontal="right" wrapText="1"/>
    </xf>
    <xf numFmtId="0" fontId="10" fillId="0" borderId="8" xfId="0" applyFont="1" applyBorder="1" applyAlignment="1">
      <alignment horizontal="center" vertical="center" wrapText="1"/>
    </xf>
    <xf numFmtId="0" fontId="10" fillId="0" borderId="8" xfId="0" applyFont="1" applyBorder="1" applyAlignment="1">
      <alignment horizontal="left" vertical="center" wrapText="1"/>
    </xf>
    <xf numFmtId="2" fontId="10" fillId="3" borderId="8" xfId="0" applyNumberFormat="1" applyFont="1" applyFill="1" applyBorder="1" applyAlignment="1">
      <alignment horizontal="right"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9" fontId="10" fillId="0" borderId="0" xfId="19" applyFont="1" applyBorder="1" applyAlignment="1">
      <alignment horizontal="center" vertical="center" wrapText="1"/>
    </xf>
    <xf numFmtId="43" fontId="4" fillId="0" borderId="2" xfId="20" applyFont="1" applyFill="1" applyBorder="1" applyAlignment="1">
      <alignment horizontal="center" vertical="center" wrapText="1"/>
    </xf>
    <xf numFmtId="43" fontId="4" fillId="0" borderId="2" xfId="20" applyFont="1" applyFill="1" applyBorder="1" applyAlignment="1">
      <alignment wrapText="1"/>
    </xf>
    <xf numFmtId="43" fontId="10" fillId="2" borderId="2" xfId="20" applyFont="1" applyFill="1" applyBorder="1" applyAlignment="1">
      <alignment wrapText="1"/>
    </xf>
    <xf numFmtId="43" fontId="10" fillId="0" borderId="2" xfId="20" applyFont="1" applyFill="1" applyBorder="1" applyAlignment="1">
      <alignment wrapText="1"/>
    </xf>
    <xf numFmtId="2" fontId="4" fillId="0" borderId="2" xfId="0" applyNumberFormat="1" applyFont="1" applyFill="1" applyBorder="1" applyAlignment="1">
      <alignment horizontal="right" wrapText="1"/>
    </xf>
    <xf numFmtId="43" fontId="4" fillId="0" borderId="2" xfId="20" applyFont="1" applyFill="1" applyBorder="1" applyAlignment="1">
      <alignment horizontal="center" wrapText="1"/>
    </xf>
    <xf numFmtId="0" fontId="4" fillId="0" borderId="8" xfId="0" applyFont="1" applyBorder="1" applyAlignment="1">
      <alignment horizontal="center" vertical="center" wrapText="1"/>
    </xf>
    <xf numFmtId="0" fontId="4" fillId="0" borderId="8" xfId="0" applyFont="1" applyFill="1" applyBorder="1" applyAlignment="1">
      <alignment horizontal="left" vertical="center" wrapText="1"/>
    </xf>
    <xf numFmtId="165" fontId="4" fillId="3" borderId="2" xfId="0" applyNumberFormat="1" applyFont="1" applyFill="1" applyBorder="1" applyAlignment="1">
      <alignment horizontal="center" vertical="center"/>
    </xf>
    <xf numFmtId="0" fontId="4" fillId="4" borderId="2" xfId="0" applyFont="1" applyFill="1" applyBorder="1" applyAlignment="1">
      <alignment horizontal="center" vertical="center"/>
    </xf>
    <xf numFmtId="0" fontId="36" fillId="0" borderId="0" xfId="23" applyFont="1"/>
    <xf numFmtId="0" fontId="32" fillId="0" borderId="0" xfId="23"/>
    <xf numFmtId="0" fontId="38" fillId="0" borderId="6" xfId="23" applyFont="1" applyFill="1" applyBorder="1"/>
    <xf numFmtId="0" fontId="39" fillId="0" borderId="17" xfId="23" applyFont="1" applyFill="1" applyBorder="1"/>
    <xf numFmtId="169" fontId="38" fillId="0" borderId="18" xfId="24" applyNumberFormat="1" applyFont="1" applyFill="1" applyBorder="1" applyAlignment="1">
      <alignment horizontal="center"/>
    </xf>
    <xf numFmtId="0" fontId="38" fillId="0" borderId="0" xfId="23" applyFont="1" applyBorder="1" applyAlignment="1">
      <alignment horizontal="right"/>
    </xf>
    <xf numFmtId="3" fontId="38" fillId="0" borderId="0" xfId="23" applyNumberFormat="1" applyFont="1" applyBorder="1"/>
    <xf numFmtId="0" fontId="0" fillId="0" borderId="15" xfId="0" applyBorder="1"/>
    <xf numFmtId="0" fontId="39" fillId="0" borderId="19" xfId="23" applyFont="1" applyFill="1" applyBorder="1"/>
    <xf numFmtId="169" fontId="38" fillId="0" borderId="0" xfId="24" applyNumberFormat="1" applyFont="1" applyFill="1" applyBorder="1" applyAlignment="1">
      <alignment horizontal="center"/>
    </xf>
    <xf numFmtId="9" fontId="38" fillId="0" borderId="0" xfId="25" applyFont="1" applyBorder="1"/>
    <xf numFmtId="0" fontId="0" fillId="0" borderId="5" xfId="0" applyBorder="1"/>
    <xf numFmtId="0" fontId="39" fillId="0" borderId="20" xfId="23" applyFont="1" applyFill="1" applyBorder="1"/>
    <xf numFmtId="169" fontId="38" fillId="0" borderId="9" xfId="24" applyNumberFormat="1" applyFont="1" applyFill="1" applyBorder="1" applyAlignment="1">
      <alignment horizontal="center"/>
    </xf>
    <xf numFmtId="0" fontId="0" fillId="0" borderId="0" xfId="0" applyBorder="1"/>
    <xf numFmtId="0" fontId="39" fillId="0" borderId="0" xfId="23" applyFont="1" applyFill="1" applyBorder="1"/>
    <xf numFmtId="0" fontId="32" fillId="0" borderId="0" xfId="23" applyBorder="1"/>
    <xf numFmtId="0" fontId="36" fillId="0" borderId="15" xfId="23" applyFont="1" applyBorder="1"/>
    <xf numFmtId="0" fontId="36" fillId="0" borderId="0" xfId="23" applyFont="1" applyBorder="1"/>
    <xf numFmtId="0" fontId="36" fillId="0" borderId="19" xfId="23" applyFont="1" applyBorder="1"/>
    <xf numFmtId="0" fontId="36" fillId="0" borderId="6" xfId="23" applyFont="1" applyBorder="1"/>
    <xf numFmtId="0" fontId="32" fillId="0" borderId="18" xfId="23" applyFont="1" applyBorder="1"/>
    <xf numFmtId="169" fontId="32" fillId="0" borderId="6" xfId="24" applyNumberFormat="1" applyFont="1" applyBorder="1" applyAlignment="1">
      <alignment horizontal="center"/>
    </xf>
    <xf numFmtId="169" fontId="32" fillId="0" borderId="18" xfId="24" applyNumberFormat="1" applyFont="1" applyBorder="1" applyAlignment="1">
      <alignment horizontal="center"/>
    </xf>
    <xf numFmtId="169" fontId="32" fillId="0" borderId="17" xfId="24" applyNumberFormat="1" applyFont="1" applyBorder="1" applyAlignment="1">
      <alignment horizontal="center"/>
    </xf>
    <xf numFmtId="0" fontId="32" fillId="0" borderId="1" xfId="23" applyBorder="1"/>
    <xf numFmtId="0" fontId="32" fillId="0" borderId="0" xfId="23" applyFont="1" applyBorder="1"/>
    <xf numFmtId="169" fontId="32" fillId="0" borderId="15" xfId="24" applyNumberFormat="1" applyFont="1" applyBorder="1" applyAlignment="1">
      <alignment horizontal="center"/>
    </xf>
    <xf numFmtId="169" fontId="32" fillId="0" borderId="0" xfId="24" applyNumberFormat="1" applyFont="1" applyBorder="1" applyAlignment="1">
      <alignment horizontal="center"/>
    </xf>
    <xf numFmtId="169" fontId="32" fillId="0" borderId="19" xfId="24" applyNumberFormat="1" applyFont="1" applyBorder="1" applyAlignment="1">
      <alignment horizontal="center"/>
    </xf>
    <xf numFmtId="0" fontId="32" fillId="0" borderId="10" xfId="23" applyBorder="1"/>
    <xf numFmtId="0" fontId="36" fillId="0" borderId="5" xfId="23" applyFont="1" applyBorder="1"/>
    <xf numFmtId="0" fontId="32" fillId="0" borderId="9" xfId="23" applyFont="1" applyBorder="1"/>
    <xf numFmtId="169" fontId="32" fillId="0" borderId="5" xfId="24" applyNumberFormat="1" applyFont="1" applyBorder="1" applyAlignment="1">
      <alignment horizontal="center"/>
    </xf>
    <xf numFmtId="169" fontId="32" fillId="0" borderId="9" xfId="24" applyNumberFormat="1" applyFont="1" applyBorder="1" applyAlignment="1">
      <alignment horizontal="center"/>
    </xf>
    <xf numFmtId="169" fontId="32" fillId="0" borderId="20" xfId="24" applyNumberFormat="1" applyFont="1" applyBorder="1" applyAlignment="1">
      <alignment horizontal="center"/>
    </xf>
    <xf numFmtId="0" fontId="32" fillId="0" borderId="8" xfId="23" applyBorder="1"/>
    <xf numFmtId="0" fontId="38" fillId="5" borderId="6" xfId="23" applyFont="1" applyFill="1" applyBorder="1"/>
    <xf numFmtId="169" fontId="39" fillId="5" borderId="6" xfId="24" applyNumberFormat="1" applyFont="1" applyFill="1" applyBorder="1" applyAlignment="1">
      <alignment horizontal="center"/>
    </xf>
    <xf numFmtId="169" fontId="39" fillId="5" borderId="18" xfId="24" applyNumberFormat="1" applyFont="1" applyFill="1" applyBorder="1" applyAlignment="1">
      <alignment horizontal="center"/>
    </xf>
    <xf numFmtId="169" fontId="39" fillId="5" borderId="17" xfId="24" applyNumberFormat="1" applyFont="1" applyFill="1" applyBorder="1" applyAlignment="1">
      <alignment horizontal="center"/>
    </xf>
    <xf numFmtId="0" fontId="32" fillId="5" borderId="19" xfId="23" applyFont="1" applyFill="1" applyBorder="1"/>
    <xf numFmtId="169" fontId="39" fillId="5" borderId="15" xfId="24" applyNumberFormat="1" applyFont="1" applyFill="1" applyBorder="1" applyAlignment="1">
      <alignment horizontal="center"/>
    </xf>
    <xf numFmtId="169" fontId="39" fillId="5" borderId="0" xfId="24" applyNumberFormat="1" applyFont="1" applyFill="1" applyBorder="1" applyAlignment="1">
      <alignment horizontal="center"/>
    </xf>
    <xf numFmtId="0" fontId="32" fillId="0" borderId="15" xfId="23" applyFont="1" applyFill="1" applyBorder="1"/>
    <xf numFmtId="0" fontId="32" fillId="0" borderId="19" xfId="23" applyFont="1" applyFill="1" applyBorder="1"/>
    <xf numFmtId="169" fontId="39" fillId="0" borderId="15" xfId="24" applyNumberFormat="1" applyFont="1" applyFill="1" applyBorder="1" applyAlignment="1">
      <alignment horizontal="center"/>
    </xf>
    <xf numFmtId="169" fontId="39" fillId="0" borderId="0" xfId="24" applyNumberFormat="1" applyFont="1" applyFill="1" applyBorder="1" applyAlignment="1">
      <alignment horizontal="center"/>
    </xf>
    <xf numFmtId="169" fontId="38" fillId="0" borderId="19" xfId="24" applyNumberFormat="1" applyFont="1" applyFill="1" applyBorder="1" applyAlignment="1">
      <alignment horizontal="center"/>
    </xf>
    <xf numFmtId="169" fontId="36" fillId="0" borderId="0" xfId="24" applyNumberFormat="1" applyFont="1" applyFill="1" applyBorder="1" applyAlignment="1">
      <alignment horizontal="center"/>
    </xf>
    <xf numFmtId="169" fontId="36" fillId="0" borderId="19" xfId="24" applyNumberFormat="1" applyFont="1" applyFill="1" applyBorder="1" applyAlignment="1">
      <alignment horizontal="center"/>
    </xf>
    <xf numFmtId="0" fontId="39" fillId="0" borderId="15" xfId="23" applyFont="1" applyFill="1" applyBorder="1"/>
    <xf numFmtId="0" fontId="39" fillId="0" borderId="10" xfId="23" applyFont="1" applyFill="1" applyBorder="1"/>
    <xf numFmtId="0" fontId="39" fillId="0" borderId="5" xfId="23" applyFont="1" applyFill="1" applyBorder="1"/>
    <xf numFmtId="169" fontId="39" fillId="0" borderId="5" xfId="24" applyNumberFormat="1" applyFont="1" applyFill="1" applyBorder="1" applyAlignment="1">
      <alignment horizontal="center"/>
    </xf>
    <xf numFmtId="169" fontId="39" fillId="0" borderId="9" xfId="24" applyNumberFormat="1" applyFont="1" applyFill="1" applyBorder="1" applyAlignment="1">
      <alignment horizontal="center"/>
    </xf>
    <xf numFmtId="169" fontId="38" fillId="0" borderId="20" xfId="24" applyNumberFormat="1" applyFont="1" applyFill="1" applyBorder="1" applyAlignment="1">
      <alignment horizontal="center"/>
    </xf>
    <xf numFmtId="0" fontId="39" fillId="0" borderId="8" xfId="23" applyFont="1" applyFill="1" applyBorder="1"/>
    <xf numFmtId="0" fontId="38" fillId="0" borderId="15" xfId="23" applyFont="1" applyFill="1" applyBorder="1"/>
    <xf numFmtId="0" fontId="32" fillId="0" borderId="0" xfId="23" applyFont="1" applyFill="1" applyBorder="1"/>
    <xf numFmtId="0" fontId="32" fillId="0" borderId="19" xfId="23" applyBorder="1"/>
    <xf numFmtId="0" fontId="39" fillId="5" borderId="10" xfId="23" applyFont="1" applyFill="1" applyBorder="1"/>
    <xf numFmtId="43" fontId="10" fillId="0" borderId="2" xfId="20" applyFont="1" applyFill="1" applyBorder="1" applyAlignment="1">
      <alignment horizontal="right" wrapText="1"/>
    </xf>
    <xf numFmtId="0" fontId="32" fillId="5" borderId="10" xfId="23" applyFont="1" applyFill="1" applyBorder="1"/>
    <xf numFmtId="0" fontId="38" fillId="5" borderId="15" xfId="23" applyFont="1" applyFill="1" applyBorder="1"/>
    <xf numFmtId="169" fontId="39" fillId="5" borderId="19" xfId="24" applyNumberFormat="1" applyFont="1" applyFill="1" applyBorder="1" applyAlignment="1">
      <alignment horizontal="center"/>
    </xf>
    <xf numFmtId="169" fontId="32" fillId="5" borderId="6" xfId="24" applyNumberFormat="1" applyFont="1" applyFill="1" applyBorder="1" applyAlignment="1">
      <alignment horizontal="center"/>
    </xf>
    <xf numFmtId="169" fontId="36" fillId="0" borderId="15" xfId="24" applyNumberFormat="1" applyFont="1" applyFill="1" applyBorder="1" applyAlignment="1">
      <alignment horizontal="center"/>
    </xf>
    <xf numFmtId="169" fontId="36" fillId="5" borderId="15" xfId="24" applyNumberFormat="1" applyFont="1" applyFill="1" applyBorder="1" applyAlignment="1">
      <alignment horizontal="center"/>
    </xf>
    <xf numFmtId="0" fontId="32" fillId="5" borderId="1" xfId="23" applyFill="1" applyBorder="1"/>
    <xf numFmtId="0" fontId="0" fillId="5" borderId="0" xfId="0" applyFill="1"/>
    <xf numFmtId="0" fontId="39" fillId="5" borderId="19" xfId="23" applyFont="1" applyFill="1" applyBorder="1"/>
    <xf numFmtId="0" fontId="39" fillId="5" borderId="20" xfId="23" applyFont="1" applyFill="1" applyBorder="1"/>
    <xf numFmtId="0" fontId="39" fillId="5" borderId="8" xfId="23" applyFont="1" applyFill="1" applyBorder="1"/>
    <xf numFmtId="169" fontId="38" fillId="0" borderId="15" xfId="24" applyNumberFormat="1" applyFont="1" applyFill="1" applyBorder="1" applyAlignment="1">
      <alignment horizontal="center"/>
    </xf>
    <xf numFmtId="0" fontId="32" fillId="0" borderId="10" xfId="23" applyFill="1" applyBorder="1"/>
    <xf numFmtId="0" fontId="32" fillId="5" borderId="17" xfId="23" applyFont="1" applyFill="1" applyBorder="1"/>
    <xf numFmtId="0" fontId="38" fillId="5" borderId="5" xfId="23" applyFont="1" applyFill="1" applyBorder="1"/>
    <xf numFmtId="169" fontId="39" fillId="5" borderId="5" xfId="24" applyNumberFormat="1" applyFont="1" applyFill="1" applyBorder="1" applyAlignment="1">
      <alignment horizontal="center"/>
    </xf>
    <xf numFmtId="169" fontId="39" fillId="5" borderId="9" xfId="24" applyNumberFormat="1" applyFont="1" applyFill="1" applyBorder="1" applyAlignment="1">
      <alignment horizontal="center"/>
    </xf>
    <xf numFmtId="169" fontId="36" fillId="5" borderId="5" xfId="24" applyNumberFormat="1" applyFont="1" applyFill="1" applyBorder="1" applyAlignment="1">
      <alignment horizontal="center"/>
    </xf>
    <xf numFmtId="169" fontId="39" fillId="5" borderId="20" xfId="24" applyNumberFormat="1" applyFont="1" applyFill="1" applyBorder="1" applyAlignment="1">
      <alignment horizontal="center"/>
    </xf>
    <xf numFmtId="0" fontId="0" fillId="0" borderId="0" xfId="0"/>
    <xf numFmtId="0" fontId="4" fillId="0" borderId="0" xfId="0" applyFont="1" applyAlignment="1">
      <alignment wrapText="1"/>
    </xf>
    <xf numFmtId="0" fontId="10" fillId="0" borderId="0" xfId="0" applyFont="1" applyAlignment="1">
      <alignment wrapText="1"/>
    </xf>
    <xf numFmtId="0" fontId="4" fillId="0" borderId="0" xfId="0" applyFont="1" applyAlignment="1">
      <alignment horizontal="right" wrapText="1"/>
    </xf>
    <xf numFmtId="0" fontId="10"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0" fontId="8" fillId="0" borderId="0" xfId="0" applyFont="1" applyAlignment="1">
      <alignment horizontal="left" wrapText="1"/>
    </xf>
    <xf numFmtId="0" fontId="4" fillId="0" borderId="2" xfId="0" applyFont="1" applyBorder="1" applyAlignment="1">
      <alignment horizontal="center" vertical="center" wrapText="1"/>
    </xf>
    <xf numFmtId="0" fontId="4" fillId="0" borderId="0" xfId="0" applyFont="1" applyAlignment="1">
      <alignment horizontal="center" wrapText="1"/>
    </xf>
    <xf numFmtId="0" fontId="4" fillId="2" borderId="0" xfId="0" applyFont="1" applyFill="1" applyAlignment="1">
      <alignment wrapText="1"/>
    </xf>
    <xf numFmtId="0" fontId="4" fillId="0" borderId="0" xfId="0" applyFont="1" applyAlignment="1">
      <alignment wrapText="1"/>
    </xf>
    <xf numFmtId="0" fontId="0" fillId="0" borderId="0" xfId="0"/>
    <xf numFmtId="0" fontId="4" fillId="2" borderId="2" xfId="0" applyFont="1" applyFill="1" applyBorder="1" applyAlignment="1">
      <alignment horizontal="center" vertical="center" wrapText="1"/>
    </xf>
    <xf numFmtId="0" fontId="0" fillId="2" borderId="0" xfId="0" applyFill="1" applyBorder="1" applyAlignment="1">
      <alignment horizontal="left" vertical="top" wrapText="1"/>
    </xf>
    <xf numFmtId="0" fontId="4" fillId="2" borderId="0" xfId="0" applyFont="1" applyFill="1" applyBorder="1" applyAlignment="1">
      <alignment horizontal="left" vertical="top" wrapText="1"/>
    </xf>
    <xf numFmtId="0" fontId="0" fillId="2" borderId="0" xfId="0" applyFont="1" applyFill="1" applyBorder="1" applyAlignment="1">
      <alignment horizontal="left" vertical="top" wrapText="1"/>
    </xf>
    <xf numFmtId="9" fontId="4" fillId="0" borderId="15" xfId="19" applyFont="1" applyBorder="1" applyAlignment="1">
      <alignment horizontal="left" vertical="center" wrapText="1"/>
    </xf>
    <xf numFmtId="9" fontId="4" fillId="0" borderId="0" xfId="19" applyFont="1" applyAlignment="1">
      <alignment horizontal="left" vertical="center" wrapText="1"/>
    </xf>
    <xf numFmtId="0" fontId="4" fillId="3" borderId="2" xfId="0" applyFont="1" applyFill="1" applyBorder="1" applyAlignment="1">
      <alignment horizontal="center" vertical="center" wrapText="1"/>
    </xf>
    <xf numFmtId="0" fontId="7" fillId="0" borderId="0" xfId="0" applyFont="1" applyAlignment="1">
      <alignment horizontal="center" wrapText="1"/>
    </xf>
    <xf numFmtId="0" fontId="4" fillId="3" borderId="1" xfId="0" applyFont="1" applyFill="1" applyBorder="1" applyAlignment="1">
      <alignment horizontal="center" vertical="center"/>
    </xf>
    <xf numFmtId="0" fontId="4" fillId="3" borderId="8" xfId="0" applyFont="1" applyFill="1" applyBorder="1" applyAlignment="1">
      <alignment horizontal="center" vertical="center"/>
    </xf>
    <xf numFmtId="0" fontId="8" fillId="0" borderId="0" xfId="0" applyFont="1" applyBorder="1" applyAlignment="1">
      <alignment horizontal="left"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3" borderId="10" xfId="0" applyFont="1" applyFill="1" applyBorder="1" applyAlignment="1">
      <alignment horizontal="center" vertical="center"/>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9" xfId="0" applyFont="1" applyBorder="1" applyAlignment="1">
      <alignment horizontal="left" vertic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4" fillId="0" borderId="2" xfId="0" applyFont="1" applyFill="1" applyBorder="1" applyAlignment="1">
      <alignment horizontal="left" vertical="center" wrapText="1"/>
    </xf>
    <xf numFmtId="0" fontId="4" fillId="2" borderId="7"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3" borderId="7"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15" fillId="0" borderId="9" xfId="0" applyFont="1" applyBorder="1" applyAlignment="1">
      <alignment horizontal="left" wrapText="1"/>
    </xf>
    <xf numFmtId="0" fontId="4" fillId="0" borderId="2" xfId="0" applyFont="1" applyBorder="1" applyAlignment="1">
      <alignment horizontal="center" vertical="center" wrapText="1"/>
    </xf>
    <xf numFmtId="0" fontId="15" fillId="0" borderId="0" xfId="0" applyFont="1" applyBorder="1" applyAlignment="1">
      <alignment horizontal="left"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8" fillId="0" borderId="0" xfId="0" applyFont="1" applyAlignment="1">
      <alignment horizontal="left" wrapText="1"/>
    </xf>
    <xf numFmtId="0" fontId="9" fillId="0" borderId="0" xfId="0" applyFont="1" applyAlignment="1">
      <alignment horizontal="left" wrapText="1"/>
    </xf>
    <xf numFmtId="0" fontId="4" fillId="2" borderId="2" xfId="0" applyFont="1" applyFill="1" applyBorder="1" applyAlignment="1">
      <alignment horizontal="left" vertical="center" wrapText="1"/>
    </xf>
    <xf numFmtId="0" fontId="4" fillId="0" borderId="15" xfId="0" applyFont="1" applyBorder="1" applyAlignment="1">
      <alignment horizontal="center" vertical="center" wrapText="1"/>
    </xf>
    <xf numFmtId="0" fontId="4" fillId="0" borderId="0" xfId="0" quotePrefix="1" applyFont="1" applyAlignment="1">
      <alignment horizontal="center" vertical="center" wrapText="1"/>
    </xf>
    <xf numFmtId="0" fontId="16" fillId="0" borderId="15" xfId="0" applyFont="1" applyBorder="1" applyAlignment="1">
      <alignment horizontal="left" wrapText="1"/>
    </xf>
    <xf numFmtId="0" fontId="16" fillId="0" borderId="0" xfId="0" applyFont="1" applyAlignment="1">
      <alignment horizontal="left" wrapText="1"/>
    </xf>
    <xf numFmtId="0" fontId="19" fillId="0" borderId="12" xfId="0" applyFont="1" applyBorder="1" applyAlignment="1">
      <alignment horizontal="center"/>
    </xf>
    <xf numFmtId="169" fontId="38" fillId="0" borderId="5" xfId="24" applyNumberFormat="1" applyFont="1" applyFill="1" applyBorder="1" applyAlignment="1">
      <alignment horizontal="center"/>
    </xf>
    <xf numFmtId="169" fontId="38" fillId="0" borderId="9" xfId="24" applyNumberFormat="1" applyFont="1" applyFill="1" applyBorder="1" applyAlignment="1">
      <alignment horizontal="center"/>
    </xf>
    <xf numFmtId="0" fontId="35" fillId="0" borderId="0" xfId="0" applyFont="1" applyAlignment="1">
      <alignment horizontal="center"/>
    </xf>
    <xf numFmtId="0" fontId="37" fillId="0" borderId="0" xfId="23" applyFont="1" applyBorder="1" applyAlignment="1">
      <alignment horizontal="left"/>
    </xf>
    <xf numFmtId="0" fontId="36" fillId="0" borderId="6" xfId="23" applyFont="1" applyBorder="1" applyAlignment="1">
      <alignment horizontal="center"/>
    </xf>
    <xf numFmtId="0" fontId="36" fillId="0" borderId="18" xfId="23" applyFont="1" applyBorder="1" applyAlignment="1">
      <alignment horizontal="center"/>
    </xf>
    <xf numFmtId="0" fontId="36" fillId="0" borderId="17" xfId="23" applyFont="1" applyBorder="1" applyAlignment="1">
      <alignment horizontal="center"/>
    </xf>
    <xf numFmtId="169" fontId="38" fillId="0" borderId="15" xfId="24" applyNumberFormat="1" applyFont="1" applyFill="1" applyBorder="1" applyAlignment="1">
      <alignment horizontal="center"/>
    </xf>
    <xf numFmtId="169" fontId="38" fillId="0" borderId="0" xfId="24" applyNumberFormat="1" applyFont="1" applyFill="1" applyBorder="1" applyAlignment="1">
      <alignment horizontal="center"/>
    </xf>
  </cellXfs>
  <cellStyles count="26">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Komma" xfId="20" builtinId="3"/>
    <cellStyle name="Milliers 2" xfId="24"/>
    <cellStyle name="Normal 2" xfId="1"/>
    <cellStyle name="Normal 2 2" xfId="2"/>
    <cellStyle name="Normal 3" xfId="23"/>
    <cellStyle name="Normal 9" xfId="21"/>
    <cellStyle name="Pourcentage 2" xfId="25"/>
    <cellStyle name="Procent" xfId="19" builtinId="5"/>
    <cellStyle name="Standaard" xfId="0" builtinId="0"/>
    <cellStyle name="Year"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BE"/>
              <a:t>Final</a:t>
            </a:r>
            <a:r>
              <a:rPr lang="fr-BE" baseline="0"/>
              <a:t> energy consumption by sectors</a:t>
            </a:r>
            <a:endParaRPr lang="fr-BE"/>
          </a:p>
        </c:rich>
      </c:tx>
      <c:overlay val="0"/>
    </c:title>
    <c:autoTitleDeleted val="0"/>
    <c:plotArea>
      <c:layout>
        <c:manualLayout>
          <c:layoutTarget val="inner"/>
          <c:xMode val="edge"/>
          <c:yMode val="edge"/>
          <c:x val="0.29951440983216127"/>
          <c:y val="0.13122807097929293"/>
          <c:w val="0.66875600304706384"/>
          <c:h val="0.60144813153002274"/>
        </c:manualLayout>
      </c:layout>
      <c:lineChart>
        <c:grouping val="standard"/>
        <c:varyColors val="0"/>
        <c:ser>
          <c:idx val="0"/>
          <c:order val="0"/>
          <c:tx>
            <c:strRef>
              <c:f>'Indicator trends'!$A$6</c:f>
              <c:strCache>
                <c:ptCount val="1"/>
                <c:pt idx="0">
                  <c:v>-       Industry</c:v>
                </c:pt>
              </c:strCache>
            </c:strRef>
          </c:tx>
          <c:cat>
            <c:numRef>
              <c:f>'Indicator trends'!$H$2:$Q$2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'Indicator trends'!$H$6:$Q$6</c:f>
              <c:numCache>
                <c:formatCode>General</c:formatCode>
                <c:ptCount val="10"/>
                <c:pt idx="0">
                  <c:v>11.5</c:v>
                </c:pt>
                <c:pt idx="1">
                  <c:v>11.5</c:v>
                </c:pt>
                <c:pt idx="2">
                  <c:v>11.8</c:v>
                </c:pt>
                <c:pt idx="3">
                  <c:v>11.7</c:v>
                </c:pt>
              </c:numCache>
            </c:numRef>
          </c:val>
          <c:smooth val="1"/>
        </c:ser>
        <c:ser>
          <c:idx val="1"/>
          <c:order val="1"/>
          <c:tx>
            <c:strRef>
              <c:f>'Indicator trends'!$A$7</c:f>
              <c:strCache>
                <c:ptCount val="1"/>
                <c:pt idx="0">
                  <c:v>-       Transport (incl. aviation)</c:v>
                </c:pt>
              </c:strCache>
            </c:strRef>
          </c:tx>
          <c:cat>
            <c:numRef>
              <c:f>'Indicator trends'!$H$2:$Q$2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'Indicator trends'!$H$7:$Q$7</c:f>
              <c:numCache>
                <c:formatCode>General</c:formatCode>
                <c:ptCount val="10"/>
                <c:pt idx="0">
                  <c:v>10.6</c:v>
                </c:pt>
                <c:pt idx="1">
                  <c:v>9.8000000000000007</c:v>
                </c:pt>
                <c:pt idx="2">
                  <c:v>9.6999999999999993</c:v>
                </c:pt>
                <c:pt idx="3">
                  <c:v>10</c:v>
                </c:pt>
              </c:numCache>
            </c:numRef>
          </c:val>
          <c:smooth val="1"/>
        </c:ser>
        <c:ser>
          <c:idx val="2"/>
          <c:order val="2"/>
          <c:tx>
            <c:strRef>
              <c:f>'Indicator trends'!$A$8</c:f>
              <c:strCache>
                <c:ptCount val="1"/>
                <c:pt idx="0">
                  <c:v>-       Households</c:v>
                </c:pt>
              </c:strCache>
            </c:strRef>
          </c:tx>
          <c:cat>
            <c:numRef>
              <c:f>'Indicator trends'!$H$2:$Q$2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'Indicator trends'!$H$8:$Q$8</c:f>
              <c:numCache>
                <c:formatCode>General</c:formatCode>
                <c:ptCount val="10"/>
                <c:pt idx="0">
                  <c:v>7.9</c:v>
                </c:pt>
                <c:pt idx="1">
                  <c:v>8.4</c:v>
                </c:pt>
                <c:pt idx="2">
                  <c:v>9</c:v>
                </c:pt>
                <c:pt idx="3">
                  <c:v>7.4</c:v>
                </c:pt>
              </c:numCache>
            </c:numRef>
          </c:val>
          <c:smooth val="1"/>
        </c:ser>
        <c:ser>
          <c:idx val="3"/>
          <c:order val="3"/>
          <c:tx>
            <c:strRef>
              <c:f>'Indicator trends'!$A$9</c:f>
              <c:strCache>
                <c:ptCount val="1"/>
                <c:pt idx="0">
                  <c:v>-       Services</c:v>
                </c:pt>
              </c:strCache>
            </c:strRef>
          </c:tx>
          <c:cat>
            <c:numRef>
              <c:f>'Indicator trends'!$H$2:$Q$2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'Indicator trends'!$H$9:$Q$9</c:f>
              <c:numCache>
                <c:formatCode>General</c:formatCode>
                <c:ptCount val="10"/>
                <c:pt idx="0">
                  <c:v>4.4000000000000004</c:v>
                </c:pt>
                <c:pt idx="1">
                  <c:v>4.5</c:v>
                </c:pt>
                <c:pt idx="2">
                  <c:v>4.9000000000000004</c:v>
                </c:pt>
                <c:pt idx="3">
                  <c:v>4.3</c:v>
                </c:pt>
              </c:numCache>
            </c:numRef>
          </c:val>
          <c:smooth val="1"/>
        </c:ser>
        <c:dLbls>
          <c:showLegendKey val="0"/>
          <c:showVal val="0"/>
          <c:showCatName val="0"/>
          <c:showSerName val="0"/>
          <c:showPercent val="0"/>
          <c:showBubbleSize val="0"/>
        </c:dLbls>
        <c:marker val="1"/>
        <c:smooth val="0"/>
        <c:axId val="99696000"/>
        <c:axId val="99705984"/>
      </c:lineChart>
      <c:catAx>
        <c:axId val="99696000"/>
        <c:scaling>
          <c:orientation val="minMax"/>
        </c:scaling>
        <c:delete val="0"/>
        <c:axPos val="b"/>
        <c:numFmt formatCode="General" sourceLinked="1"/>
        <c:majorTickMark val="out"/>
        <c:minorTickMark val="none"/>
        <c:tickLblPos val="nextTo"/>
        <c:crossAx val="99705984"/>
        <c:crosses val="autoZero"/>
        <c:auto val="1"/>
        <c:lblAlgn val="ctr"/>
        <c:lblOffset val="100"/>
        <c:noMultiLvlLbl val="0"/>
      </c:catAx>
      <c:valAx>
        <c:axId val="99705984"/>
        <c:scaling>
          <c:orientation val="minMax"/>
          <c:min val="0"/>
        </c:scaling>
        <c:delete val="0"/>
        <c:axPos val="l"/>
        <c:majorGridlines/>
        <c:title>
          <c:tx>
            <c:rich>
              <a:bodyPr rot="-5400000" vert="horz"/>
              <a:lstStyle/>
              <a:p>
                <a:pPr>
                  <a:defRPr/>
                </a:pPr>
                <a:r>
                  <a:rPr lang="fr-BE"/>
                  <a:t>MToe</a:t>
                </a:r>
              </a:p>
            </c:rich>
          </c:tx>
          <c:layout>
            <c:manualLayout>
              <c:xMode val="edge"/>
              <c:yMode val="edge"/>
              <c:x val="0.21738937137650041"/>
              <c:y val="0.35801976432638782"/>
            </c:manualLayout>
          </c:layout>
          <c:overlay val="0"/>
        </c:title>
        <c:numFmt formatCode="General" sourceLinked="1"/>
        <c:majorTickMark val="out"/>
        <c:minorTickMark val="none"/>
        <c:tickLblPos val="nextTo"/>
        <c:crossAx val="99696000"/>
        <c:crosses val="autoZero"/>
        <c:crossBetween val="between"/>
        <c:majorUnit val="2"/>
      </c:valAx>
      <c:dTable>
        <c:showHorzBorder val="1"/>
        <c:showVertBorder val="1"/>
        <c:showOutline val="1"/>
        <c:showKeys val="1"/>
      </c:dTable>
    </c:plotArea>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BE" baseline="0"/>
              <a:t>Primary and final energy consumption vs GDP</a:t>
            </a:r>
            <a:endParaRPr lang="fr-BE"/>
          </a:p>
        </c:rich>
      </c:tx>
      <c:overlay val="0"/>
    </c:title>
    <c:autoTitleDeleted val="0"/>
    <c:plotArea>
      <c:layout/>
      <c:lineChart>
        <c:grouping val="standard"/>
        <c:varyColors val="0"/>
        <c:ser>
          <c:idx val="0"/>
          <c:order val="0"/>
          <c:tx>
            <c:strRef>
              <c:f>'Indicator trends'!$A$3</c:f>
              <c:strCache>
                <c:ptCount val="1"/>
                <c:pt idx="0">
                  <c:v>(i)            Primary energy consumption</c:v>
                </c:pt>
              </c:strCache>
            </c:strRef>
          </c:tx>
          <c:trendline>
            <c:trendlineType val="poly"/>
            <c:order val="2"/>
            <c:dispRSqr val="0"/>
            <c:dispEq val="0"/>
          </c:trendline>
          <c:cat>
            <c:numRef>
              <c:f>'Indicator trends'!$H$2:$Q$2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'Indicator trends'!$H$3:$Q$3</c:f>
              <c:numCache>
                <c:formatCode>General</c:formatCode>
                <c:ptCount val="10"/>
                <c:pt idx="0">
                  <c:v>49.8</c:v>
                </c:pt>
                <c:pt idx="1">
                  <c:v>47.3</c:v>
                </c:pt>
                <c:pt idx="2">
                  <c:v>48.6</c:v>
                </c:pt>
                <c:pt idx="3">
                  <c:v>45</c:v>
                </c:pt>
                <c:pt idx="9">
                  <c:v>43.7</c:v>
                </c:pt>
              </c:numCache>
            </c:numRef>
          </c:val>
          <c:smooth val="0"/>
        </c:ser>
        <c:ser>
          <c:idx val="1"/>
          <c:order val="1"/>
          <c:tx>
            <c:strRef>
              <c:f>'Indicator trends'!$A$4</c:f>
              <c:strCache>
                <c:ptCount val="1"/>
                <c:pt idx="0">
                  <c:v>(ii)           Total final energy consumption</c:v>
                </c:pt>
              </c:strCache>
            </c:strRef>
          </c:tx>
          <c:trendline>
            <c:trendlineType val="log"/>
            <c:dispRSqr val="0"/>
            <c:dispEq val="0"/>
          </c:trendline>
          <c:cat>
            <c:numRef>
              <c:f>'Indicator trends'!$H$2:$Q$2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'Indicator trends'!$H$4:$Q$4</c:f>
              <c:numCache>
                <c:formatCode>General</c:formatCode>
                <c:ptCount val="10"/>
                <c:pt idx="0">
                  <c:v>35.200000000000003</c:v>
                </c:pt>
                <c:pt idx="1">
                  <c:v>35</c:v>
                </c:pt>
                <c:pt idx="2">
                  <c:v>36.200000000000003</c:v>
                </c:pt>
                <c:pt idx="3">
                  <c:v>34</c:v>
                </c:pt>
                <c:pt idx="9">
                  <c:v>32.5</c:v>
                </c:pt>
              </c:numCache>
            </c:numRef>
          </c:val>
          <c:smooth val="0"/>
        </c:ser>
        <c:dLbls>
          <c:showLegendKey val="0"/>
          <c:showVal val="0"/>
          <c:showCatName val="0"/>
          <c:showSerName val="0"/>
          <c:showPercent val="0"/>
          <c:showBubbleSize val="0"/>
        </c:dLbls>
        <c:marker val="1"/>
        <c:smooth val="0"/>
        <c:axId val="101657600"/>
        <c:axId val="101667584"/>
      </c:lineChart>
      <c:lineChart>
        <c:grouping val="standard"/>
        <c:varyColors val="0"/>
        <c:ser>
          <c:idx val="2"/>
          <c:order val="2"/>
          <c:tx>
            <c:strRef>
              <c:f>'Indicator trends'!$A$14</c:f>
              <c:strCache>
                <c:ptCount val="1"/>
                <c:pt idx="0">
                  <c:v>(vi)           Gross domestic product (GDP)</c:v>
                </c:pt>
              </c:strCache>
            </c:strRef>
          </c:tx>
          <c:cat>
            <c:numRef>
              <c:f>'Indicator trends'!$H$2:$Q$2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'Indicator trends'!$H$14:$Q$14</c:f>
              <c:numCache>
                <c:formatCode>0.0</c:formatCode>
                <c:ptCount val="10"/>
                <c:pt idx="0">
                  <c:v>392.041</c:v>
                </c:pt>
                <c:pt idx="1">
                  <c:v>392.63400000000001</c:v>
                </c:pt>
                <c:pt idx="2">
                  <c:v>392.69900000000001</c:v>
                </c:pt>
                <c:pt idx="3">
                  <c:v>397.99400000000003</c:v>
                </c:pt>
              </c:numCache>
            </c:numRef>
          </c:val>
          <c:smooth val="0"/>
        </c:ser>
        <c:dLbls>
          <c:showLegendKey val="0"/>
          <c:showVal val="0"/>
          <c:showCatName val="0"/>
          <c:showSerName val="0"/>
          <c:showPercent val="0"/>
          <c:showBubbleSize val="0"/>
        </c:dLbls>
        <c:marker val="1"/>
        <c:smooth val="0"/>
        <c:axId val="101679488"/>
        <c:axId val="101669504"/>
      </c:lineChart>
      <c:catAx>
        <c:axId val="101657600"/>
        <c:scaling>
          <c:orientation val="minMax"/>
        </c:scaling>
        <c:delete val="0"/>
        <c:axPos val="b"/>
        <c:numFmt formatCode="General" sourceLinked="1"/>
        <c:majorTickMark val="none"/>
        <c:minorTickMark val="none"/>
        <c:tickLblPos val="nextTo"/>
        <c:crossAx val="101667584"/>
        <c:crosses val="autoZero"/>
        <c:auto val="1"/>
        <c:lblAlgn val="ctr"/>
        <c:lblOffset val="100"/>
        <c:noMultiLvlLbl val="0"/>
      </c:catAx>
      <c:valAx>
        <c:axId val="101667584"/>
        <c:scaling>
          <c:orientation val="minMax"/>
        </c:scaling>
        <c:delete val="0"/>
        <c:axPos val="l"/>
        <c:majorGridlines/>
        <c:title>
          <c:tx>
            <c:rich>
              <a:bodyPr/>
              <a:lstStyle/>
              <a:p>
                <a:pPr>
                  <a:defRPr/>
                </a:pPr>
                <a:r>
                  <a:rPr lang="fr-BE"/>
                  <a:t>Mtoe</a:t>
                </a:r>
              </a:p>
            </c:rich>
          </c:tx>
          <c:layout>
            <c:manualLayout>
              <c:xMode val="edge"/>
              <c:yMode val="edge"/>
              <c:x val="0.27804439116297502"/>
              <c:y val="0.39952940715507279"/>
            </c:manualLayout>
          </c:layout>
          <c:overlay val="0"/>
        </c:title>
        <c:numFmt formatCode="General" sourceLinked="1"/>
        <c:majorTickMark val="none"/>
        <c:minorTickMark val="none"/>
        <c:tickLblPos val="nextTo"/>
        <c:crossAx val="101657600"/>
        <c:crosses val="autoZero"/>
        <c:crossBetween val="between"/>
      </c:valAx>
      <c:valAx>
        <c:axId val="101669504"/>
        <c:scaling>
          <c:orientation val="minMax"/>
          <c:max val="400"/>
          <c:min val="0"/>
        </c:scaling>
        <c:delete val="0"/>
        <c:axPos val="r"/>
        <c:numFmt formatCode="0.0" sourceLinked="1"/>
        <c:majorTickMark val="out"/>
        <c:minorTickMark val="none"/>
        <c:tickLblPos val="nextTo"/>
        <c:crossAx val="101679488"/>
        <c:crosses val="max"/>
        <c:crossBetween val="between"/>
      </c:valAx>
      <c:catAx>
        <c:axId val="101679488"/>
        <c:scaling>
          <c:orientation val="minMax"/>
        </c:scaling>
        <c:delete val="1"/>
        <c:axPos val="b"/>
        <c:numFmt formatCode="General" sourceLinked="1"/>
        <c:majorTickMark val="out"/>
        <c:minorTickMark val="none"/>
        <c:tickLblPos val="none"/>
        <c:crossAx val="101669504"/>
        <c:crosses val="autoZero"/>
        <c:auto val="1"/>
        <c:lblAlgn val="ctr"/>
        <c:lblOffset val="100"/>
        <c:noMultiLvlLbl val="0"/>
      </c:catAx>
      <c:dTable>
        <c:showHorzBorder val="1"/>
        <c:showVertBorder val="1"/>
        <c:showOutline val="1"/>
        <c:showKeys val="1"/>
      </c:dTable>
    </c:plotArea>
    <c:plotVisOnly val="1"/>
    <c:dispBlanksAs val="gap"/>
    <c:showDLblsOverMax val="0"/>
  </c:chart>
  <c:printSettings>
    <c:headerFooter/>
    <c:pageMargins b="0.750000000000002" l="0.70000000000000062" r="0.70000000000000062" t="0.75000000000000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679174</xdr:colOff>
      <xdr:row>28</xdr:row>
      <xdr:rowOff>182216</xdr:rowOff>
    </xdr:from>
    <xdr:to>
      <xdr:col>12</xdr:col>
      <xdr:colOff>704022</xdr:colOff>
      <xdr:row>51</xdr:row>
      <xdr:rowOff>165651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173936</xdr:rowOff>
    </xdr:from>
    <xdr:to>
      <xdr:col>3</xdr:col>
      <xdr:colOff>571500</xdr:colOff>
      <xdr:row>51</xdr:row>
      <xdr:rowOff>182218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0.77019</cdr:x>
      <cdr:y>0.30128</cdr:y>
    </cdr:from>
    <cdr:to>
      <cdr:x>0.92605</cdr:x>
      <cdr:y>0.42005</cdr:y>
    </cdr:to>
    <cdr:sp macro="" textlink="">
      <cdr:nvSpPr>
        <cdr:cNvPr id="2" name="ZoneTexte 1"/>
        <cdr:cNvSpPr txBox="1"/>
      </cdr:nvSpPr>
      <cdr:spPr>
        <a:xfrm xmlns:a="http://schemas.openxmlformats.org/drawingml/2006/main">
          <a:off x="5607325" y="1322539"/>
          <a:ext cx="1134717" cy="5213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BE" sz="1100"/>
            <a:t>Consumption targets 2020</a:t>
          </a:r>
        </a:p>
      </cdr:txBody>
    </cdr:sp>
  </cdr:relSizeAnchor>
</c:userShape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2" tint="-0.249977111117893"/>
  </sheetPr>
  <dimension ref="A1:O210"/>
  <sheetViews>
    <sheetView showGridLines="0" tabSelected="1" view="pageBreakPreview" zoomScale="60" zoomScaleNormal="25" zoomScalePageLayoutView="75" workbookViewId="0">
      <selection activeCell="E203" sqref="E203"/>
    </sheetView>
  </sheetViews>
  <sheetFormatPr defaultColWidth="9.140625" defaultRowHeight="15" x14ac:dyDescent="0.25"/>
  <cols>
    <col min="1" max="1" width="20.28515625" style="5" customWidth="1"/>
    <col min="2" max="2" width="22.140625" style="5" customWidth="1"/>
    <col min="3" max="3" width="47.28515625" style="5" bestFit="1" customWidth="1"/>
    <col min="4" max="4" width="25.7109375" style="5" customWidth="1"/>
    <col min="5" max="5" width="100.28515625" style="5" customWidth="1"/>
    <col min="6" max="6" width="45.7109375" style="5" customWidth="1"/>
    <col min="7" max="7" width="23.42578125" style="5" customWidth="1"/>
    <col min="8" max="8" width="25.7109375" style="5" customWidth="1"/>
    <col min="9" max="10" width="45.7109375" style="5" customWidth="1"/>
    <col min="11" max="11" width="21.7109375" style="5" customWidth="1"/>
    <col min="12" max="12" width="9.140625" style="5"/>
    <col min="13" max="13" width="15.140625" style="5" customWidth="1"/>
    <col min="14" max="14" width="20.140625" style="5" customWidth="1"/>
    <col min="15" max="15" width="46.140625" style="5" customWidth="1"/>
    <col min="16" max="16" width="15.28515625" style="5" customWidth="1"/>
    <col min="17" max="17" width="33.140625" style="5" customWidth="1"/>
    <col min="18" max="18" width="24.42578125" style="5" bestFit="1" customWidth="1"/>
    <col min="19" max="19" width="95.7109375" style="5" customWidth="1"/>
    <col min="20" max="16384" width="9.140625" style="5"/>
  </cols>
  <sheetData>
    <row r="1" spans="1:11" ht="61.5" x14ac:dyDescent="0.9">
      <c r="A1" s="298" t="s">
        <v>102</v>
      </c>
      <c r="B1" s="298"/>
      <c r="C1" s="298"/>
      <c r="D1" s="298"/>
      <c r="E1" s="298"/>
      <c r="F1" s="298"/>
      <c r="G1" s="298"/>
      <c r="H1" s="298"/>
      <c r="I1" s="298"/>
      <c r="J1" s="298"/>
      <c r="K1" s="298"/>
    </row>
    <row r="2" spans="1:11" ht="36.75" customHeight="1" x14ac:dyDescent="0.9">
      <c r="A2" s="62"/>
      <c r="B2" s="62"/>
      <c r="C2" s="62"/>
      <c r="D2" s="62"/>
      <c r="E2" s="62"/>
      <c r="F2" s="62"/>
      <c r="G2" s="62"/>
      <c r="H2" s="62"/>
      <c r="I2" s="62"/>
      <c r="J2" s="62"/>
      <c r="K2" s="62"/>
    </row>
    <row r="3" spans="1:11" s="70" customFormat="1" ht="51" customHeight="1" x14ac:dyDescent="0.35">
      <c r="A3" s="301" t="s">
        <v>260</v>
      </c>
      <c r="B3" s="301"/>
      <c r="C3" s="301"/>
      <c r="D3" s="301"/>
      <c r="E3" s="301"/>
      <c r="F3" s="301"/>
      <c r="G3" s="301"/>
      <c r="H3" s="301"/>
      <c r="I3" s="301"/>
      <c r="J3" s="301"/>
      <c r="K3" s="301"/>
    </row>
    <row r="4" spans="1:11" ht="18" customHeight="1" x14ac:dyDescent="0.25"/>
    <row r="5" spans="1:11" ht="39" customHeight="1" x14ac:dyDescent="0.25">
      <c r="A5" s="65" t="s">
        <v>86</v>
      </c>
      <c r="B5" s="323">
        <v>2016</v>
      </c>
      <c r="C5" s="323"/>
    </row>
    <row r="6" spans="1:11" ht="39" customHeight="1" x14ac:dyDescent="0.25">
      <c r="A6" s="65" t="s">
        <v>87</v>
      </c>
      <c r="B6" s="323">
        <v>2014</v>
      </c>
      <c r="C6" s="323"/>
    </row>
    <row r="7" spans="1:11" ht="36.75" customHeight="1" x14ac:dyDescent="0.25">
      <c r="A7" s="65" t="s">
        <v>88</v>
      </c>
      <c r="B7" s="297" t="s">
        <v>277</v>
      </c>
      <c r="C7" s="297"/>
    </row>
    <row r="10" spans="1:11" ht="23.25" x14ac:dyDescent="0.35">
      <c r="A10" s="322" t="s">
        <v>130</v>
      </c>
      <c r="B10" s="322"/>
      <c r="C10" s="322"/>
      <c r="D10" s="322"/>
      <c r="E10" s="322"/>
      <c r="F10" s="322"/>
      <c r="G10" s="322"/>
      <c r="H10" s="322"/>
      <c r="I10" s="322"/>
      <c r="J10" s="322"/>
      <c r="K10" s="322"/>
    </row>
    <row r="11" spans="1:11" s="7" customFormat="1" ht="71.25" customHeight="1" x14ac:dyDescent="0.25">
      <c r="A11" s="31" t="s">
        <v>84</v>
      </c>
      <c r="B11" s="31" t="s">
        <v>85</v>
      </c>
      <c r="C11" s="66" t="s">
        <v>0</v>
      </c>
      <c r="D11" s="31" t="s">
        <v>201</v>
      </c>
      <c r="E11" s="31" t="s">
        <v>202</v>
      </c>
      <c r="F11" s="31" t="s">
        <v>203</v>
      </c>
      <c r="G11" s="31" t="s">
        <v>204</v>
      </c>
      <c r="H11" s="31" t="s">
        <v>1</v>
      </c>
      <c r="I11" s="31" t="s">
        <v>2</v>
      </c>
      <c r="J11" s="31" t="s">
        <v>261</v>
      </c>
      <c r="K11" s="31" t="s">
        <v>214</v>
      </c>
    </row>
    <row r="12" spans="1:11" ht="30" customHeight="1" x14ac:dyDescent="0.25">
      <c r="A12" s="65" t="s">
        <v>129</v>
      </c>
      <c r="B12" s="41">
        <v>45</v>
      </c>
      <c r="C12" s="49" t="s">
        <v>3</v>
      </c>
      <c r="D12" s="53" t="s">
        <v>8</v>
      </c>
      <c r="E12" s="10" t="s">
        <v>4</v>
      </c>
      <c r="F12" s="15" t="s">
        <v>5</v>
      </c>
      <c r="G12" s="19" t="s">
        <v>6</v>
      </c>
      <c r="H12" s="25" t="s">
        <v>7</v>
      </c>
      <c r="I12" s="57"/>
      <c r="J12" s="33"/>
      <c r="K12" s="41"/>
    </row>
    <row r="13" spans="1:11" ht="30" customHeight="1" x14ac:dyDescent="0.25">
      <c r="A13" s="65" t="s">
        <v>131</v>
      </c>
      <c r="B13" s="41">
        <v>34</v>
      </c>
      <c r="C13" s="49" t="s">
        <v>9</v>
      </c>
      <c r="D13" s="53" t="s">
        <v>14</v>
      </c>
      <c r="E13" s="10" t="s">
        <v>10</v>
      </c>
      <c r="F13" s="15" t="s">
        <v>11</v>
      </c>
      <c r="G13" s="19" t="s">
        <v>12</v>
      </c>
      <c r="H13" s="25" t="s">
        <v>13</v>
      </c>
      <c r="I13" s="57" t="s">
        <v>15</v>
      </c>
      <c r="J13" s="33"/>
      <c r="K13" s="41"/>
    </row>
    <row r="14" spans="1:11" ht="30" customHeight="1" x14ac:dyDescent="0.25">
      <c r="A14" s="65" t="s">
        <v>132</v>
      </c>
      <c r="B14" s="41">
        <v>11.7</v>
      </c>
      <c r="C14" s="49" t="s">
        <v>16</v>
      </c>
      <c r="D14" s="53" t="s">
        <v>14</v>
      </c>
      <c r="E14" s="10" t="s">
        <v>17</v>
      </c>
      <c r="F14" s="15" t="s">
        <v>11</v>
      </c>
      <c r="G14" s="19" t="s">
        <v>18</v>
      </c>
      <c r="H14" s="25" t="s">
        <v>13</v>
      </c>
      <c r="I14" s="57"/>
      <c r="J14" s="33"/>
      <c r="K14" s="41"/>
    </row>
    <row r="15" spans="1:11" ht="30" customHeight="1" x14ac:dyDescent="0.25">
      <c r="A15" s="65" t="s">
        <v>133</v>
      </c>
      <c r="B15" s="41">
        <v>10</v>
      </c>
      <c r="C15" s="49" t="s">
        <v>19</v>
      </c>
      <c r="D15" s="53" t="s">
        <v>14</v>
      </c>
      <c r="E15" s="10" t="s">
        <v>20</v>
      </c>
      <c r="F15" s="15" t="s">
        <v>11</v>
      </c>
      <c r="G15" s="19" t="s">
        <v>21</v>
      </c>
      <c r="H15" s="25" t="s">
        <v>13</v>
      </c>
      <c r="I15" s="57"/>
      <c r="J15" s="33"/>
      <c r="K15" s="41"/>
    </row>
    <row r="16" spans="1:11" ht="30" customHeight="1" x14ac:dyDescent="0.25">
      <c r="A16" s="65" t="s">
        <v>134</v>
      </c>
      <c r="B16" s="42">
        <v>0.05</v>
      </c>
      <c r="C16" s="50" t="s">
        <v>81</v>
      </c>
      <c r="D16" s="53" t="s">
        <v>14</v>
      </c>
      <c r="E16" s="10" t="s">
        <v>22</v>
      </c>
      <c r="F16" s="15" t="s">
        <v>11</v>
      </c>
      <c r="G16" s="19" t="s">
        <v>23</v>
      </c>
      <c r="H16" s="25" t="s">
        <v>13</v>
      </c>
      <c r="I16" s="57" t="s">
        <v>122</v>
      </c>
      <c r="J16" s="33"/>
      <c r="K16" s="42"/>
    </row>
    <row r="17" spans="1:11" ht="30" customHeight="1" x14ac:dyDescent="0.25">
      <c r="A17" s="65" t="s">
        <v>135</v>
      </c>
      <c r="B17" s="41">
        <v>7.4</v>
      </c>
      <c r="C17" s="49" t="s">
        <v>24</v>
      </c>
      <c r="D17" s="53" t="s">
        <v>14</v>
      </c>
      <c r="E17" s="10" t="s">
        <v>25</v>
      </c>
      <c r="F17" s="15" t="s">
        <v>11</v>
      </c>
      <c r="G17" s="19" t="s">
        <v>26</v>
      </c>
      <c r="H17" s="25" t="s">
        <v>13</v>
      </c>
      <c r="I17" s="57"/>
      <c r="J17" s="33"/>
      <c r="K17" s="41"/>
    </row>
    <row r="18" spans="1:11" ht="30" customHeight="1" x14ac:dyDescent="0.25">
      <c r="A18" s="65" t="s">
        <v>136</v>
      </c>
      <c r="B18" s="41">
        <v>4.3</v>
      </c>
      <c r="C18" s="49" t="s">
        <v>27</v>
      </c>
      <c r="D18" s="53" t="s">
        <v>14</v>
      </c>
      <c r="E18" s="10" t="s">
        <v>28</v>
      </c>
      <c r="F18" s="15" t="s">
        <v>11</v>
      </c>
      <c r="G18" s="19" t="s">
        <v>29</v>
      </c>
      <c r="H18" s="25" t="s">
        <v>13</v>
      </c>
      <c r="I18" s="57"/>
      <c r="J18" s="33"/>
      <c r="K18" s="41"/>
    </row>
    <row r="19" spans="1:11" ht="30" customHeight="1" x14ac:dyDescent="0.25">
      <c r="A19" s="65" t="s">
        <v>137</v>
      </c>
      <c r="B19" s="42">
        <v>0.6</v>
      </c>
      <c r="C19" s="50" t="s">
        <v>92</v>
      </c>
      <c r="D19" s="53" t="s">
        <v>14</v>
      </c>
      <c r="E19" s="10" t="s">
        <v>103</v>
      </c>
      <c r="F19" s="15" t="s">
        <v>11</v>
      </c>
      <c r="G19" s="19" t="s">
        <v>104</v>
      </c>
      <c r="H19" s="25" t="s">
        <v>13</v>
      </c>
      <c r="I19" s="57" t="s">
        <v>93</v>
      </c>
      <c r="J19" s="33"/>
      <c r="K19" s="42"/>
    </row>
    <row r="20" spans="1:11" ht="30" customHeight="1" x14ac:dyDescent="0.25">
      <c r="A20" s="65" t="s">
        <v>138</v>
      </c>
      <c r="B20" s="42">
        <v>0.04</v>
      </c>
      <c r="C20" s="50" t="s">
        <v>113</v>
      </c>
      <c r="D20" s="53" t="s">
        <v>14</v>
      </c>
      <c r="E20" s="10" t="s">
        <v>114</v>
      </c>
      <c r="F20" s="15" t="s">
        <v>11</v>
      </c>
      <c r="G20" s="19" t="s">
        <v>115</v>
      </c>
      <c r="H20" s="25" t="s">
        <v>13</v>
      </c>
      <c r="I20" s="57" t="s">
        <v>93</v>
      </c>
      <c r="J20" s="33"/>
      <c r="K20" s="42"/>
    </row>
    <row r="21" spans="1:11" ht="64.5" customHeight="1" x14ac:dyDescent="0.25">
      <c r="A21" s="65" t="s">
        <v>139</v>
      </c>
      <c r="B21" s="195">
        <v>49.346800000000002</v>
      </c>
      <c r="C21" s="49" t="s">
        <v>30</v>
      </c>
      <c r="D21" s="53" t="s">
        <v>490</v>
      </c>
      <c r="E21" s="10" t="s">
        <v>31</v>
      </c>
      <c r="F21" s="15" t="s">
        <v>32</v>
      </c>
      <c r="G21" s="19" t="s">
        <v>33</v>
      </c>
      <c r="H21" s="25" t="s">
        <v>34</v>
      </c>
      <c r="I21" s="57"/>
      <c r="J21" s="33"/>
      <c r="K21" s="41"/>
    </row>
    <row r="22" spans="1:11" ht="127.5" customHeight="1" x14ac:dyDescent="0.25">
      <c r="A22" s="65" t="s">
        <v>140</v>
      </c>
      <c r="B22" s="195">
        <v>276.52</v>
      </c>
      <c r="C22" s="49" t="s">
        <v>36</v>
      </c>
      <c r="D22" s="53" t="s">
        <v>490</v>
      </c>
      <c r="E22" s="10" t="s">
        <v>37</v>
      </c>
      <c r="F22" s="15" t="s">
        <v>32</v>
      </c>
      <c r="G22" s="19" t="s">
        <v>38</v>
      </c>
      <c r="H22" s="25" t="s">
        <v>34</v>
      </c>
      <c r="I22" s="57"/>
      <c r="J22" s="33"/>
      <c r="K22" s="41"/>
    </row>
    <row r="23" spans="1:11" ht="88.15" customHeight="1" x14ac:dyDescent="0.25">
      <c r="A23" s="65" t="s">
        <v>141</v>
      </c>
      <c r="B23" s="41">
        <v>228.9</v>
      </c>
      <c r="C23" s="49" t="s">
        <v>39</v>
      </c>
      <c r="D23" s="53" t="s">
        <v>42</v>
      </c>
      <c r="E23" s="10" t="s">
        <v>40</v>
      </c>
      <c r="F23" s="15" t="s">
        <v>41</v>
      </c>
      <c r="G23" s="47" t="s">
        <v>112</v>
      </c>
      <c r="H23" s="25" t="s">
        <v>210</v>
      </c>
      <c r="I23" s="57" t="s">
        <v>211</v>
      </c>
      <c r="J23" s="33"/>
      <c r="K23" s="41"/>
    </row>
    <row r="24" spans="1:11" ht="62.25" customHeight="1" x14ac:dyDescent="0.25">
      <c r="A24" s="65" t="s">
        <v>142</v>
      </c>
      <c r="B24" s="195">
        <v>397.99400000000003</v>
      </c>
      <c r="C24" s="49" t="s">
        <v>43</v>
      </c>
      <c r="D24" s="53" t="s">
        <v>490</v>
      </c>
      <c r="E24" s="10" t="s">
        <v>44</v>
      </c>
      <c r="F24" s="15" t="s">
        <v>45</v>
      </c>
      <c r="G24" s="19" t="s">
        <v>46</v>
      </c>
      <c r="H24" s="25" t="s">
        <v>7</v>
      </c>
      <c r="I24" s="57"/>
      <c r="J24" s="33"/>
      <c r="K24" s="41"/>
    </row>
    <row r="25" spans="1:11" ht="312" customHeight="1" x14ac:dyDescent="0.25">
      <c r="A25" s="65" t="s">
        <v>143</v>
      </c>
      <c r="B25" s="41">
        <v>5476</v>
      </c>
      <c r="C25" s="49" t="s">
        <v>119</v>
      </c>
      <c r="D25" s="53" t="s">
        <v>14</v>
      </c>
      <c r="E25" s="10" t="s">
        <v>47</v>
      </c>
      <c r="F25" s="15" t="s">
        <v>48</v>
      </c>
      <c r="G25" s="19" t="s">
        <v>49</v>
      </c>
      <c r="H25" s="25" t="s">
        <v>50</v>
      </c>
      <c r="I25" s="57"/>
      <c r="J25" s="33"/>
      <c r="K25" s="41"/>
    </row>
    <row r="26" spans="1:11" ht="151.9" customHeight="1" x14ac:dyDescent="0.25">
      <c r="A26" s="65" t="s">
        <v>144</v>
      </c>
      <c r="B26" s="41">
        <v>1181</v>
      </c>
      <c r="C26" s="49" t="s">
        <v>118</v>
      </c>
      <c r="D26" s="53" t="s">
        <v>14</v>
      </c>
      <c r="E26" s="10" t="s">
        <v>51</v>
      </c>
      <c r="F26" s="15" t="s">
        <v>48</v>
      </c>
      <c r="G26" s="19" t="s">
        <v>52</v>
      </c>
      <c r="H26" s="25" t="s">
        <v>50</v>
      </c>
      <c r="I26" s="57"/>
      <c r="J26" s="33"/>
      <c r="K26" s="41"/>
    </row>
    <row r="27" spans="1:11" ht="409.15" customHeight="1" x14ac:dyDescent="0.25">
      <c r="A27" s="65" t="s">
        <v>145</v>
      </c>
      <c r="B27" s="41">
        <v>871</v>
      </c>
      <c r="C27" s="49" t="s">
        <v>120</v>
      </c>
      <c r="D27" s="53" t="s">
        <v>14</v>
      </c>
      <c r="E27" s="10" t="s">
        <v>53</v>
      </c>
      <c r="F27" s="15" t="s">
        <v>54</v>
      </c>
      <c r="G27" s="19" t="s">
        <v>55</v>
      </c>
      <c r="H27" s="25" t="s">
        <v>56</v>
      </c>
      <c r="I27" s="57"/>
      <c r="J27" s="33"/>
      <c r="K27" s="41"/>
    </row>
    <row r="28" spans="1:11" ht="33.4" customHeight="1" x14ac:dyDescent="0.25">
      <c r="A28" s="65" t="s">
        <v>146</v>
      </c>
      <c r="B28" s="42"/>
      <c r="C28" s="50" t="s">
        <v>57</v>
      </c>
      <c r="D28" s="53" t="s">
        <v>14</v>
      </c>
      <c r="E28" s="1" t="s">
        <v>192</v>
      </c>
      <c r="F28" s="16"/>
      <c r="G28" s="20"/>
      <c r="H28" s="26"/>
      <c r="I28" s="57" t="s">
        <v>122</v>
      </c>
      <c r="J28" s="34"/>
      <c r="K28" s="42"/>
    </row>
    <row r="29" spans="1:11" ht="238.15" customHeight="1" x14ac:dyDescent="0.25">
      <c r="A29" s="65" t="s">
        <v>147</v>
      </c>
      <c r="B29" s="41">
        <v>860</v>
      </c>
      <c r="C29" s="49" t="s">
        <v>83</v>
      </c>
      <c r="D29" s="53" t="s">
        <v>14</v>
      </c>
      <c r="E29" s="10" t="s">
        <v>127</v>
      </c>
      <c r="F29" s="15" t="s">
        <v>54</v>
      </c>
      <c r="G29" s="19" t="s">
        <v>128</v>
      </c>
      <c r="H29" s="25" t="s">
        <v>56</v>
      </c>
      <c r="I29" s="57"/>
      <c r="J29" s="33"/>
      <c r="K29" s="41"/>
    </row>
    <row r="30" spans="1:11" ht="30" customHeight="1" x14ac:dyDescent="0.25">
      <c r="A30" s="65" t="s">
        <v>148</v>
      </c>
      <c r="B30" s="42"/>
      <c r="C30" s="50" t="s">
        <v>58</v>
      </c>
      <c r="D30" s="53" t="s">
        <v>14</v>
      </c>
      <c r="E30" s="1" t="s">
        <v>192</v>
      </c>
      <c r="F30" s="16"/>
      <c r="G30" s="20"/>
      <c r="H30" s="26"/>
      <c r="I30" s="57" t="s">
        <v>122</v>
      </c>
      <c r="J30" s="34"/>
      <c r="K30" s="42"/>
    </row>
    <row r="31" spans="1:11" ht="45.4" customHeight="1" x14ac:dyDescent="0.25">
      <c r="A31" s="65" t="s">
        <v>149</v>
      </c>
      <c r="B31" s="41">
        <v>14588</v>
      </c>
      <c r="C31" s="49" t="s">
        <v>121</v>
      </c>
      <c r="D31" s="53" t="s">
        <v>14</v>
      </c>
      <c r="E31" s="10" t="s">
        <v>80</v>
      </c>
      <c r="F31" s="15" t="s">
        <v>11</v>
      </c>
      <c r="G31" s="19" t="s">
        <v>59</v>
      </c>
      <c r="H31" s="25" t="s">
        <v>13</v>
      </c>
      <c r="I31" s="58"/>
      <c r="J31" s="35"/>
      <c r="K31" s="41"/>
    </row>
    <row r="32" spans="1:11" ht="25.5" x14ac:dyDescent="0.25">
      <c r="A32" s="302" t="s">
        <v>150</v>
      </c>
      <c r="B32" s="299" t="s">
        <v>353</v>
      </c>
      <c r="C32" s="325" t="s">
        <v>190</v>
      </c>
      <c r="D32" s="53" t="s">
        <v>191</v>
      </c>
      <c r="E32" s="11" t="s">
        <v>105</v>
      </c>
      <c r="F32" s="15" t="s">
        <v>60</v>
      </c>
      <c r="G32" s="21" t="s">
        <v>63</v>
      </c>
      <c r="H32" s="19" t="s">
        <v>7</v>
      </c>
      <c r="I32" s="58"/>
      <c r="J32" s="35"/>
      <c r="K32" s="299"/>
    </row>
    <row r="33" spans="1:11" ht="38.25" x14ac:dyDescent="0.25">
      <c r="A33" s="304"/>
      <c r="B33" s="300"/>
      <c r="C33" s="326"/>
      <c r="D33" s="54" t="s">
        <v>191</v>
      </c>
      <c r="E33" s="12" t="s">
        <v>106</v>
      </c>
      <c r="F33" s="17" t="s">
        <v>61</v>
      </c>
      <c r="G33" s="22" t="s">
        <v>63</v>
      </c>
      <c r="H33" s="27" t="s">
        <v>7</v>
      </c>
      <c r="I33" s="59"/>
      <c r="J33" s="36"/>
      <c r="K33" s="300"/>
    </row>
    <row r="34" spans="1:11" ht="19.899999999999999" customHeight="1" x14ac:dyDescent="0.25">
      <c r="A34" s="65" t="s">
        <v>151</v>
      </c>
      <c r="B34" s="196" t="s">
        <v>491</v>
      </c>
      <c r="C34" s="50" t="s">
        <v>198</v>
      </c>
      <c r="D34" s="53" t="s">
        <v>191</v>
      </c>
      <c r="E34" s="12" t="s">
        <v>192</v>
      </c>
      <c r="F34" s="17"/>
      <c r="G34" s="22"/>
      <c r="H34" s="27"/>
      <c r="I34" s="59"/>
      <c r="J34" s="38"/>
      <c r="K34" s="41"/>
    </row>
    <row r="35" spans="1:11" ht="19.899999999999999" customHeight="1" x14ac:dyDescent="0.25">
      <c r="A35" s="65" t="s">
        <v>152</v>
      </c>
      <c r="B35" s="196" t="s">
        <v>491</v>
      </c>
      <c r="C35" s="50" t="s">
        <v>199</v>
      </c>
      <c r="D35" s="53" t="s">
        <v>191</v>
      </c>
      <c r="E35" s="12" t="s">
        <v>192</v>
      </c>
      <c r="F35" s="17"/>
      <c r="G35" s="22"/>
      <c r="H35" s="27"/>
      <c r="I35" s="57"/>
      <c r="J35" s="39"/>
      <c r="K35" s="41"/>
    </row>
    <row r="36" spans="1:11" ht="19.899999999999999" customHeight="1" x14ac:dyDescent="0.25">
      <c r="A36" s="65" t="s">
        <v>153</v>
      </c>
      <c r="B36" s="196" t="s">
        <v>491</v>
      </c>
      <c r="C36" s="50" t="s">
        <v>200</v>
      </c>
      <c r="D36" s="53" t="s">
        <v>191</v>
      </c>
      <c r="E36" s="13" t="s">
        <v>192</v>
      </c>
      <c r="F36" s="18"/>
      <c r="G36" s="23"/>
      <c r="H36" s="28"/>
      <c r="I36" s="58"/>
      <c r="J36" s="40"/>
      <c r="K36" s="41"/>
    </row>
    <row r="37" spans="1:11" ht="25.5" x14ac:dyDescent="0.25">
      <c r="A37" s="302" t="s">
        <v>154</v>
      </c>
      <c r="B37" s="299">
        <v>65.599999999999994</v>
      </c>
      <c r="C37" s="305" t="s">
        <v>193</v>
      </c>
      <c r="D37" s="53" t="s">
        <v>194</v>
      </c>
      <c r="E37" s="11" t="s">
        <v>105</v>
      </c>
      <c r="F37" s="15" t="s">
        <v>62</v>
      </c>
      <c r="G37" s="21" t="s">
        <v>63</v>
      </c>
      <c r="H37" s="25" t="s">
        <v>7</v>
      </c>
      <c r="I37" s="58"/>
      <c r="J37" s="35"/>
      <c r="K37" s="299"/>
    </row>
    <row r="38" spans="1:11" ht="38.25" x14ac:dyDescent="0.25">
      <c r="A38" s="303"/>
      <c r="B38" s="308"/>
      <c r="C38" s="306"/>
      <c r="D38" s="71" t="s">
        <v>194</v>
      </c>
      <c r="E38" s="13" t="s">
        <v>107</v>
      </c>
      <c r="F38" s="18" t="s">
        <v>64</v>
      </c>
      <c r="G38" s="23" t="s">
        <v>63</v>
      </c>
      <c r="H38" s="28" t="s">
        <v>109</v>
      </c>
      <c r="I38" s="60"/>
      <c r="J38" s="37"/>
      <c r="K38" s="308"/>
    </row>
    <row r="39" spans="1:11" ht="78.75" customHeight="1" x14ac:dyDescent="0.25">
      <c r="A39" s="304"/>
      <c r="B39" s="300"/>
      <c r="C39" s="307"/>
      <c r="D39" s="54" t="s">
        <v>194</v>
      </c>
      <c r="E39" s="12" t="s">
        <v>108</v>
      </c>
      <c r="F39" s="17" t="s">
        <v>65</v>
      </c>
      <c r="G39" s="22" t="s">
        <v>63</v>
      </c>
      <c r="H39" s="27" t="s">
        <v>110</v>
      </c>
      <c r="I39" s="59"/>
      <c r="J39" s="36"/>
      <c r="K39" s="300"/>
    </row>
    <row r="40" spans="1:11" ht="19.899999999999999" customHeight="1" x14ac:dyDescent="0.25">
      <c r="A40" s="65" t="s">
        <v>155</v>
      </c>
      <c r="B40" s="196" t="s">
        <v>491</v>
      </c>
      <c r="C40" s="50" t="s">
        <v>195</v>
      </c>
      <c r="D40" s="54" t="s">
        <v>194</v>
      </c>
      <c r="E40" s="12" t="s">
        <v>192</v>
      </c>
      <c r="F40" s="17"/>
      <c r="G40" s="22"/>
      <c r="H40" s="27"/>
      <c r="I40" s="59"/>
      <c r="J40" s="38"/>
      <c r="K40" s="41"/>
    </row>
    <row r="41" spans="1:11" ht="19.899999999999999" customHeight="1" x14ac:dyDescent="0.25">
      <c r="A41" s="65" t="s">
        <v>156</v>
      </c>
      <c r="B41" s="196" t="s">
        <v>491</v>
      </c>
      <c r="C41" s="50" t="s">
        <v>196</v>
      </c>
      <c r="D41" s="54" t="s">
        <v>194</v>
      </c>
      <c r="E41" s="12" t="s">
        <v>192</v>
      </c>
      <c r="F41" s="17"/>
      <c r="G41" s="22"/>
      <c r="H41" s="27"/>
      <c r="I41" s="57"/>
      <c r="J41" s="39"/>
      <c r="K41" s="41"/>
    </row>
    <row r="42" spans="1:11" ht="19.899999999999999" customHeight="1" x14ac:dyDescent="0.25">
      <c r="A42" s="65" t="s">
        <v>157</v>
      </c>
      <c r="B42" s="196" t="s">
        <v>491</v>
      </c>
      <c r="C42" s="50" t="s">
        <v>197</v>
      </c>
      <c r="D42" s="54" t="s">
        <v>194</v>
      </c>
      <c r="E42" s="12" t="s">
        <v>192</v>
      </c>
      <c r="F42" s="17"/>
      <c r="G42" s="22"/>
      <c r="H42" s="27"/>
      <c r="I42" s="57"/>
      <c r="J42" s="39"/>
      <c r="K42" s="41"/>
    </row>
    <row r="43" spans="1:11" ht="19.899999999999999" customHeight="1" x14ac:dyDescent="0.25">
      <c r="A43" s="65" t="s">
        <v>158</v>
      </c>
      <c r="B43" s="41">
        <v>11151</v>
      </c>
      <c r="C43" s="49" t="s">
        <v>66</v>
      </c>
      <c r="D43" s="55" t="s">
        <v>70</v>
      </c>
      <c r="E43" s="12" t="s">
        <v>67</v>
      </c>
      <c r="F43" s="43" t="s">
        <v>68</v>
      </c>
      <c r="G43" s="22" t="s">
        <v>69</v>
      </c>
      <c r="H43" s="22" t="s">
        <v>7</v>
      </c>
      <c r="I43" s="57"/>
      <c r="J43" s="33"/>
      <c r="K43" s="41"/>
    </row>
    <row r="44" spans="1:11" ht="19.899999999999999" customHeight="1" x14ac:dyDescent="0.25">
      <c r="A44" s="65" t="s">
        <v>159</v>
      </c>
      <c r="B44" s="42"/>
      <c r="C44" s="49" t="s">
        <v>94</v>
      </c>
      <c r="D44" s="56" t="s">
        <v>95</v>
      </c>
      <c r="E44" s="12" t="s">
        <v>192</v>
      </c>
      <c r="F44" s="16"/>
      <c r="G44" s="20"/>
      <c r="H44" s="26"/>
      <c r="I44" s="57" t="s">
        <v>73</v>
      </c>
      <c r="J44" s="34"/>
      <c r="K44" s="42"/>
    </row>
    <row r="45" spans="1:11" ht="30" customHeight="1" x14ac:dyDescent="0.25">
      <c r="A45" s="65" t="s">
        <v>160</v>
      </c>
      <c r="B45" s="42"/>
      <c r="C45" s="49" t="s">
        <v>82</v>
      </c>
      <c r="D45" s="53" t="s">
        <v>14</v>
      </c>
      <c r="E45" s="11" t="s">
        <v>71</v>
      </c>
      <c r="F45" s="15" t="s">
        <v>11</v>
      </c>
      <c r="G45" s="21" t="s">
        <v>72</v>
      </c>
      <c r="H45" s="19" t="s">
        <v>13</v>
      </c>
      <c r="I45" s="57" t="s">
        <v>73</v>
      </c>
      <c r="J45" s="33"/>
      <c r="K45" s="42"/>
    </row>
    <row r="46" spans="1:11" ht="30" customHeight="1" x14ac:dyDescent="0.25">
      <c r="A46" s="65" t="s">
        <v>161</v>
      </c>
      <c r="B46" s="42"/>
      <c r="C46" s="49" t="s">
        <v>74</v>
      </c>
      <c r="D46" s="53" t="s">
        <v>14</v>
      </c>
      <c r="E46" s="11" t="s">
        <v>75</v>
      </c>
      <c r="F46" s="15" t="s">
        <v>54</v>
      </c>
      <c r="G46" s="21" t="s">
        <v>76</v>
      </c>
      <c r="H46" s="19" t="s">
        <v>56</v>
      </c>
      <c r="I46" s="57" t="s">
        <v>73</v>
      </c>
      <c r="J46" s="33"/>
      <c r="K46" s="42"/>
    </row>
    <row r="47" spans="1:11" ht="30" customHeight="1" x14ac:dyDescent="0.25">
      <c r="A47" s="65" t="s">
        <v>162</v>
      </c>
      <c r="B47" s="42"/>
      <c r="C47" s="49" t="s">
        <v>77</v>
      </c>
      <c r="D47" s="56" t="s">
        <v>14</v>
      </c>
      <c r="E47" s="14" t="s">
        <v>78</v>
      </c>
      <c r="F47" s="16" t="s">
        <v>11</v>
      </c>
      <c r="G47" s="24" t="s">
        <v>79</v>
      </c>
      <c r="H47" s="26" t="s">
        <v>13</v>
      </c>
      <c r="I47" s="57" t="s">
        <v>73</v>
      </c>
      <c r="J47" s="33"/>
      <c r="K47" s="42"/>
    </row>
    <row r="48" spans="1:11" x14ac:dyDescent="0.25">
      <c r="C48" s="4"/>
      <c r="D48" s="29"/>
      <c r="E48" s="2"/>
      <c r="F48" s="6"/>
      <c r="G48" s="3"/>
      <c r="H48" s="3"/>
      <c r="I48" s="8"/>
      <c r="J48" s="9"/>
      <c r="K48" s="9"/>
    </row>
    <row r="49" spans="1:11" x14ac:dyDescent="0.25">
      <c r="C49" s="4"/>
      <c r="D49" s="29"/>
      <c r="E49" s="2"/>
      <c r="F49" s="6"/>
      <c r="G49" s="3"/>
      <c r="H49" s="3"/>
      <c r="I49" s="8"/>
      <c r="J49" s="9"/>
      <c r="K49" s="9"/>
    </row>
    <row r="51" spans="1:11" x14ac:dyDescent="0.25">
      <c r="I51" s="5" t="s">
        <v>215</v>
      </c>
      <c r="J51" s="69" t="str">
        <f>IF($B$7="","",$B$7)</f>
        <v>Belgium</v>
      </c>
      <c r="K51" s="30" t="s">
        <v>123</v>
      </c>
    </row>
    <row r="52" spans="1:11" ht="23.25" x14ac:dyDescent="0.25">
      <c r="A52" s="72" t="s">
        <v>205</v>
      </c>
      <c r="J52" s="30"/>
      <c r="K52" s="30"/>
    </row>
    <row r="53" spans="1:11" x14ac:dyDescent="0.25">
      <c r="J53" s="30"/>
      <c r="K53" s="30"/>
    </row>
    <row r="54" spans="1:11" ht="23.25" x14ac:dyDescent="0.35">
      <c r="A54" s="322" t="s">
        <v>262</v>
      </c>
      <c r="B54" s="322"/>
      <c r="C54" s="322"/>
      <c r="D54" s="322"/>
      <c r="E54" s="322"/>
      <c r="F54" s="322"/>
      <c r="G54" s="324"/>
      <c r="J54" s="30"/>
      <c r="K54" s="30"/>
    </row>
    <row r="55" spans="1:11" s="32" customFormat="1" ht="45" customHeight="1" x14ac:dyDescent="0.25">
      <c r="A55" s="44" t="s">
        <v>84</v>
      </c>
      <c r="B55" s="44" t="s">
        <v>85</v>
      </c>
      <c r="C55" s="44" t="s">
        <v>0</v>
      </c>
      <c r="D55" s="44" t="s">
        <v>116</v>
      </c>
      <c r="E55" s="44" t="s">
        <v>117</v>
      </c>
      <c r="F55" s="44" t="s">
        <v>2</v>
      </c>
      <c r="G55" s="313" t="s">
        <v>263</v>
      </c>
      <c r="H55" s="314"/>
      <c r="I55" s="314"/>
      <c r="J55" s="314"/>
      <c r="K55" s="31" t="s">
        <v>214</v>
      </c>
    </row>
    <row r="56" spans="1:11" ht="24" customHeight="1" x14ac:dyDescent="0.25">
      <c r="A56" s="65" t="s">
        <v>163</v>
      </c>
      <c r="B56" s="64"/>
      <c r="C56" s="51" t="s">
        <v>3</v>
      </c>
      <c r="D56" s="48" t="s">
        <v>14</v>
      </c>
      <c r="E56" s="63"/>
      <c r="F56" s="65"/>
      <c r="G56" s="319"/>
      <c r="H56" s="320"/>
      <c r="I56" s="320"/>
      <c r="J56" s="321"/>
      <c r="K56" s="41"/>
    </row>
    <row r="57" spans="1:11" ht="30" x14ac:dyDescent="0.25">
      <c r="A57" s="65" t="s">
        <v>164</v>
      </c>
      <c r="B57" s="64"/>
      <c r="C57" s="51" t="s">
        <v>9</v>
      </c>
      <c r="D57" s="48" t="s">
        <v>14</v>
      </c>
      <c r="E57" s="63"/>
      <c r="F57" s="65" t="s">
        <v>15</v>
      </c>
      <c r="G57" s="319"/>
      <c r="H57" s="320"/>
      <c r="I57" s="320"/>
      <c r="J57" s="321"/>
      <c r="K57" s="41"/>
    </row>
    <row r="58" spans="1:11" ht="24" customHeight="1" x14ac:dyDescent="0.25">
      <c r="A58" s="65" t="s">
        <v>165</v>
      </c>
      <c r="B58" s="64"/>
      <c r="C58" s="51" t="s">
        <v>16</v>
      </c>
      <c r="D58" s="48" t="s">
        <v>14</v>
      </c>
      <c r="E58" s="63"/>
      <c r="F58" s="65"/>
      <c r="G58" s="319"/>
      <c r="H58" s="320"/>
      <c r="I58" s="320"/>
      <c r="J58" s="321"/>
      <c r="K58" s="41"/>
    </row>
    <row r="59" spans="1:11" ht="24" customHeight="1" x14ac:dyDescent="0.25">
      <c r="A59" s="65" t="s">
        <v>166</v>
      </c>
      <c r="B59" s="64"/>
      <c r="C59" s="51" t="s">
        <v>19</v>
      </c>
      <c r="D59" s="48" t="s">
        <v>14</v>
      </c>
      <c r="E59" s="63"/>
      <c r="F59" s="65"/>
      <c r="G59" s="319"/>
      <c r="H59" s="320"/>
      <c r="I59" s="320"/>
      <c r="J59" s="321"/>
      <c r="K59" s="41"/>
    </row>
    <row r="60" spans="1:11" ht="24" customHeight="1" x14ac:dyDescent="0.25">
      <c r="A60" s="65" t="s">
        <v>167</v>
      </c>
      <c r="B60" s="45"/>
      <c r="C60" s="52" t="s">
        <v>81</v>
      </c>
      <c r="D60" s="48" t="s">
        <v>14</v>
      </c>
      <c r="E60" s="67"/>
      <c r="F60" s="65" t="s">
        <v>122</v>
      </c>
      <c r="G60" s="316"/>
      <c r="H60" s="317"/>
      <c r="I60" s="317"/>
      <c r="J60" s="318"/>
      <c r="K60" s="42"/>
    </row>
    <row r="61" spans="1:11" ht="24" customHeight="1" x14ac:dyDescent="0.25">
      <c r="A61" s="65" t="s">
        <v>168</v>
      </c>
      <c r="B61" s="64"/>
      <c r="C61" s="51" t="s">
        <v>24</v>
      </c>
      <c r="D61" s="48" t="s">
        <v>14</v>
      </c>
      <c r="E61" s="63"/>
      <c r="F61" s="65"/>
      <c r="G61" s="319"/>
      <c r="H61" s="320"/>
      <c r="I61" s="320"/>
      <c r="J61" s="321"/>
      <c r="K61" s="41"/>
    </row>
    <row r="62" spans="1:11" ht="24" customHeight="1" x14ac:dyDescent="0.25">
      <c r="A62" s="65" t="s">
        <v>169</v>
      </c>
      <c r="B62" s="64"/>
      <c r="C62" s="51" t="s">
        <v>27</v>
      </c>
      <c r="D62" s="48" t="s">
        <v>14</v>
      </c>
      <c r="E62" s="63"/>
      <c r="F62" s="65"/>
      <c r="G62" s="319"/>
      <c r="H62" s="320"/>
      <c r="I62" s="320"/>
      <c r="J62" s="321"/>
      <c r="K62" s="41"/>
    </row>
    <row r="63" spans="1:11" ht="24" customHeight="1" x14ac:dyDescent="0.25">
      <c r="A63" s="65" t="s">
        <v>170</v>
      </c>
      <c r="B63" s="45"/>
      <c r="C63" s="52" t="s">
        <v>92</v>
      </c>
      <c r="D63" s="48" t="s">
        <v>14</v>
      </c>
      <c r="E63" s="67"/>
      <c r="F63" s="65" t="s">
        <v>93</v>
      </c>
      <c r="G63" s="316"/>
      <c r="H63" s="317"/>
      <c r="I63" s="317"/>
      <c r="J63" s="318"/>
      <c r="K63" s="42"/>
    </row>
    <row r="64" spans="1:11" ht="24" customHeight="1" x14ac:dyDescent="0.25">
      <c r="A64" s="65" t="s">
        <v>171</v>
      </c>
      <c r="B64" s="45"/>
      <c r="C64" s="52" t="s">
        <v>113</v>
      </c>
      <c r="D64" s="48" t="s">
        <v>14</v>
      </c>
      <c r="E64" s="67"/>
      <c r="F64" s="65" t="s">
        <v>93</v>
      </c>
      <c r="G64" s="316"/>
      <c r="H64" s="317"/>
      <c r="I64" s="317"/>
      <c r="J64" s="318"/>
      <c r="K64" s="42"/>
    </row>
    <row r="65" spans="1:11" ht="60" customHeight="1" x14ac:dyDescent="0.25">
      <c r="A65" s="65" t="s">
        <v>172</v>
      </c>
      <c r="B65" s="64"/>
      <c r="C65" s="51" t="s">
        <v>30</v>
      </c>
      <c r="D65" s="48" t="s">
        <v>35</v>
      </c>
      <c r="E65" s="63"/>
      <c r="F65" s="65"/>
      <c r="G65" s="319"/>
      <c r="H65" s="320"/>
      <c r="I65" s="320"/>
      <c r="J65" s="321"/>
      <c r="K65" s="41"/>
    </row>
    <row r="66" spans="1:11" ht="60" customHeight="1" x14ac:dyDescent="0.25">
      <c r="A66" s="65" t="s">
        <v>173</v>
      </c>
      <c r="B66" s="64"/>
      <c r="C66" s="51" t="s">
        <v>36</v>
      </c>
      <c r="D66" s="48" t="s">
        <v>35</v>
      </c>
      <c r="E66" s="63"/>
      <c r="F66" s="65"/>
      <c r="G66" s="319"/>
      <c r="H66" s="320"/>
      <c r="I66" s="320"/>
      <c r="J66" s="321"/>
      <c r="K66" s="41"/>
    </row>
    <row r="67" spans="1:11" ht="60" customHeight="1" x14ac:dyDescent="0.25">
      <c r="A67" s="65" t="s">
        <v>174</v>
      </c>
      <c r="B67" s="64"/>
      <c r="C67" s="51" t="s">
        <v>39</v>
      </c>
      <c r="D67" s="48" t="s">
        <v>42</v>
      </c>
      <c r="E67" s="63"/>
      <c r="F67" s="65"/>
      <c r="G67" s="319"/>
      <c r="H67" s="320"/>
      <c r="I67" s="320"/>
      <c r="J67" s="321"/>
      <c r="K67" s="41"/>
    </row>
    <row r="68" spans="1:11" ht="60" customHeight="1" x14ac:dyDescent="0.25">
      <c r="A68" s="65" t="s">
        <v>175</v>
      </c>
      <c r="B68" s="64"/>
      <c r="C68" s="51" t="s">
        <v>43</v>
      </c>
      <c r="D68" s="48" t="s">
        <v>35</v>
      </c>
      <c r="E68" s="63"/>
      <c r="F68" s="65"/>
      <c r="G68" s="319"/>
      <c r="H68" s="320"/>
      <c r="I68" s="320"/>
      <c r="J68" s="321"/>
      <c r="K68" s="41"/>
    </row>
    <row r="69" spans="1:11" ht="30.75" customHeight="1" x14ac:dyDescent="0.25">
      <c r="A69" s="65" t="s">
        <v>176</v>
      </c>
      <c r="B69" s="64"/>
      <c r="C69" s="51" t="s">
        <v>119</v>
      </c>
      <c r="D69" s="48" t="s">
        <v>14</v>
      </c>
      <c r="E69" s="63"/>
      <c r="F69" s="65"/>
      <c r="G69" s="319"/>
      <c r="H69" s="320"/>
      <c r="I69" s="320"/>
      <c r="J69" s="321"/>
      <c r="K69" s="41"/>
    </row>
    <row r="70" spans="1:11" ht="35.25" customHeight="1" x14ac:dyDescent="0.25">
      <c r="A70" s="65" t="s">
        <v>177</v>
      </c>
      <c r="B70" s="64"/>
      <c r="C70" s="51" t="s">
        <v>118</v>
      </c>
      <c r="D70" s="48" t="s">
        <v>14</v>
      </c>
      <c r="E70" s="63"/>
      <c r="F70" s="65"/>
      <c r="G70" s="319"/>
      <c r="H70" s="320"/>
      <c r="I70" s="320"/>
      <c r="J70" s="321"/>
      <c r="K70" s="41"/>
    </row>
    <row r="71" spans="1:11" ht="32.25" customHeight="1" x14ac:dyDescent="0.25">
      <c r="A71" s="65" t="s">
        <v>178</v>
      </c>
      <c r="B71" s="64"/>
      <c r="C71" s="51" t="s">
        <v>120</v>
      </c>
      <c r="D71" s="48" t="s">
        <v>14</v>
      </c>
      <c r="E71" s="63"/>
      <c r="F71" s="65"/>
      <c r="G71" s="319"/>
      <c r="H71" s="320"/>
      <c r="I71" s="320"/>
      <c r="J71" s="321"/>
      <c r="K71" s="41"/>
    </row>
    <row r="72" spans="1:11" ht="24" customHeight="1" x14ac:dyDescent="0.25">
      <c r="A72" s="65" t="s">
        <v>179</v>
      </c>
      <c r="B72" s="45"/>
      <c r="C72" s="52" t="s">
        <v>57</v>
      </c>
      <c r="D72" s="48" t="s">
        <v>14</v>
      </c>
      <c r="E72" s="67"/>
      <c r="F72" s="65" t="s">
        <v>122</v>
      </c>
      <c r="G72" s="316"/>
      <c r="H72" s="317"/>
      <c r="I72" s="317"/>
      <c r="J72" s="318"/>
      <c r="K72" s="42"/>
    </row>
    <row r="73" spans="1:11" ht="24" customHeight="1" x14ac:dyDescent="0.25">
      <c r="A73" s="65" t="s">
        <v>180</v>
      </c>
      <c r="B73" s="64"/>
      <c r="C73" s="51" t="s">
        <v>83</v>
      </c>
      <c r="D73" s="48" t="s">
        <v>14</v>
      </c>
      <c r="E73" s="63"/>
      <c r="F73" s="65"/>
      <c r="G73" s="319"/>
      <c r="H73" s="320"/>
      <c r="I73" s="320"/>
      <c r="J73" s="321"/>
      <c r="K73" s="41"/>
    </row>
    <row r="74" spans="1:11" ht="34.5" customHeight="1" x14ac:dyDescent="0.25">
      <c r="A74" s="65" t="s">
        <v>181</v>
      </c>
      <c r="B74" s="45"/>
      <c r="C74" s="52" t="s">
        <v>58</v>
      </c>
      <c r="D74" s="48" t="s">
        <v>14</v>
      </c>
      <c r="E74" s="67"/>
      <c r="F74" s="65" t="s">
        <v>122</v>
      </c>
      <c r="G74" s="316"/>
      <c r="H74" s="317"/>
      <c r="I74" s="317"/>
      <c r="J74" s="318"/>
      <c r="K74" s="42"/>
    </row>
    <row r="75" spans="1:11" ht="24" customHeight="1" x14ac:dyDescent="0.25">
      <c r="A75" s="65" t="s">
        <v>182</v>
      </c>
      <c r="B75" s="64"/>
      <c r="C75" s="51" t="s">
        <v>121</v>
      </c>
      <c r="D75" s="48" t="s">
        <v>14</v>
      </c>
      <c r="E75" s="63"/>
      <c r="F75" s="65"/>
      <c r="G75" s="319"/>
      <c r="H75" s="320"/>
      <c r="I75" s="320"/>
      <c r="J75" s="321"/>
      <c r="K75" s="41"/>
    </row>
    <row r="76" spans="1:11" ht="24" customHeight="1" x14ac:dyDescent="0.25">
      <c r="A76" s="65" t="s">
        <v>183</v>
      </c>
      <c r="B76" s="64"/>
      <c r="C76" s="51" t="s">
        <v>190</v>
      </c>
      <c r="D76" s="48" t="s">
        <v>212</v>
      </c>
      <c r="E76" s="63"/>
      <c r="F76" s="65"/>
      <c r="G76" s="319"/>
      <c r="H76" s="320"/>
      <c r="I76" s="320"/>
      <c r="J76" s="321"/>
      <c r="K76" s="41"/>
    </row>
    <row r="77" spans="1:11" ht="24" customHeight="1" x14ac:dyDescent="0.25">
      <c r="A77" s="65" t="s">
        <v>184</v>
      </c>
      <c r="B77" s="64"/>
      <c r="C77" s="51" t="s">
        <v>193</v>
      </c>
      <c r="D77" s="48" t="s">
        <v>213</v>
      </c>
      <c r="E77" s="63"/>
      <c r="F77" s="65"/>
      <c r="G77" s="319"/>
      <c r="H77" s="320"/>
      <c r="I77" s="320"/>
      <c r="J77" s="321"/>
      <c r="K77" s="41"/>
    </row>
    <row r="78" spans="1:11" ht="24" customHeight="1" x14ac:dyDescent="0.25">
      <c r="A78" s="65" t="s">
        <v>185</v>
      </c>
      <c r="B78" s="64"/>
      <c r="C78" s="51" t="s">
        <v>66</v>
      </c>
      <c r="D78" s="48" t="s">
        <v>70</v>
      </c>
      <c r="E78" s="63"/>
      <c r="F78" s="65"/>
      <c r="G78" s="319"/>
      <c r="H78" s="320"/>
      <c r="I78" s="320"/>
      <c r="J78" s="321"/>
      <c r="K78" s="41"/>
    </row>
    <row r="79" spans="1:11" ht="24" customHeight="1" x14ac:dyDescent="0.25">
      <c r="A79" s="65" t="s">
        <v>186</v>
      </c>
      <c r="B79" s="45"/>
      <c r="C79" s="51" t="s">
        <v>94</v>
      </c>
      <c r="D79" s="48" t="s">
        <v>95</v>
      </c>
      <c r="E79" s="67"/>
      <c r="F79" s="65" t="s">
        <v>73</v>
      </c>
      <c r="G79" s="316"/>
      <c r="H79" s="317"/>
      <c r="I79" s="317"/>
      <c r="J79" s="318"/>
      <c r="K79" s="42"/>
    </row>
    <row r="80" spans="1:11" ht="29.25" customHeight="1" x14ac:dyDescent="0.25">
      <c r="A80" s="65" t="s">
        <v>187</v>
      </c>
      <c r="B80" s="45"/>
      <c r="C80" s="51" t="s">
        <v>82</v>
      </c>
      <c r="D80" s="48" t="s">
        <v>14</v>
      </c>
      <c r="E80" s="67"/>
      <c r="F80" s="65" t="s">
        <v>73</v>
      </c>
      <c r="G80" s="316"/>
      <c r="H80" s="317"/>
      <c r="I80" s="317"/>
      <c r="J80" s="318"/>
      <c r="K80" s="42"/>
    </row>
    <row r="81" spans="1:11" ht="24" customHeight="1" x14ac:dyDescent="0.25">
      <c r="A81" s="65" t="s">
        <v>188</v>
      </c>
      <c r="B81" s="45"/>
      <c r="C81" s="51" t="s">
        <v>74</v>
      </c>
      <c r="D81" s="53" t="s">
        <v>14</v>
      </c>
      <c r="E81" s="67"/>
      <c r="F81" s="65" t="s">
        <v>73</v>
      </c>
      <c r="G81" s="316"/>
      <c r="H81" s="317"/>
      <c r="I81" s="317"/>
      <c r="J81" s="318"/>
      <c r="K81" s="42"/>
    </row>
    <row r="82" spans="1:11" ht="24" customHeight="1" x14ac:dyDescent="0.25">
      <c r="A82" s="65" t="s">
        <v>189</v>
      </c>
      <c r="B82" s="45"/>
      <c r="C82" s="51" t="s">
        <v>77</v>
      </c>
      <c r="D82" s="48" t="s">
        <v>14</v>
      </c>
      <c r="E82" s="67"/>
      <c r="F82" s="65" t="s">
        <v>73</v>
      </c>
      <c r="G82" s="316"/>
      <c r="H82" s="317"/>
      <c r="I82" s="317"/>
      <c r="J82" s="318"/>
      <c r="K82" s="42"/>
    </row>
    <row r="83" spans="1:11" x14ac:dyDescent="0.25">
      <c r="J83" s="30"/>
      <c r="K83" s="30"/>
    </row>
    <row r="84" spans="1:11" x14ac:dyDescent="0.25">
      <c r="J84" s="30"/>
      <c r="K84" s="30"/>
    </row>
    <row r="85" spans="1:11" x14ac:dyDescent="0.25">
      <c r="I85" s="5" t="s">
        <v>215</v>
      </c>
      <c r="J85" s="69" t="str">
        <f>IF($B$7="","",$B$7)</f>
        <v>Belgium</v>
      </c>
      <c r="K85" s="30" t="s">
        <v>124</v>
      </c>
    </row>
    <row r="86" spans="1:11" ht="23.25" customHeight="1" x14ac:dyDescent="0.35">
      <c r="A86" s="327" t="s">
        <v>89</v>
      </c>
      <c r="B86" s="327"/>
      <c r="C86" s="327"/>
      <c r="D86" s="327"/>
      <c r="E86" s="327"/>
      <c r="F86" s="327"/>
      <c r="G86" s="327"/>
      <c r="H86" s="327"/>
      <c r="I86" s="327"/>
      <c r="J86" s="327"/>
      <c r="K86" s="327"/>
    </row>
    <row r="88" spans="1:11" ht="15" customHeight="1" x14ac:dyDescent="0.25">
      <c r="A88" s="328" t="s">
        <v>111</v>
      </c>
      <c r="B88" s="328"/>
      <c r="C88" s="328"/>
      <c r="D88" s="328"/>
      <c r="E88" s="328"/>
      <c r="F88" s="328"/>
      <c r="G88" s="328"/>
      <c r="H88" s="328"/>
      <c r="I88" s="328"/>
      <c r="J88" s="328"/>
      <c r="K88" s="328"/>
    </row>
    <row r="90" spans="1:11" ht="28.15" customHeight="1" x14ac:dyDescent="0.25">
      <c r="C90" s="312" t="s">
        <v>206</v>
      </c>
      <c r="D90" s="312"/>
      <c r="E90" s="312"/>
      <c r="F90" s="312"/>
      <c r="G90" s="312"/>
      <c r="H90" s="312"/>
      <c r="I90" s="312"/>
      <c r="J90" s="312"/>
      <c r="K90" s="312"/>
    </row>
    <row r="91" spans="1:11" ht="40.15" customHeight="1" x14ac:dyDescent="0.25">
      <c r="A91" s="65">
        <v>34</v>
      </c>
      <c r="B91" s="48" t="s">
        <v>90</v>
      </c>
      <c r="C91" s="315" t="s">
        <v>492</v>
      </c>
      <c r="D91" s="315"/>
      <c r="E91" s="315"/>
      <c r="F91" s="315"/>
      <c r="G91" s="315"/>
      <c r="H91" s="315"/>
      <c r="I91" s="315"/>
      <c r="J91" s="315"/>
      <c r="K91" s="315"/>
    </row>
    <row r="92" spans="1:11" ht="40.15" customHeight="1" x14ac:dyDescent="0.25">
      <c r="A92" s="65">
        <v>35</v>
      </c>
      <c r="B92" s="48" t="s">
        <v>91</v>
      </c>
      <c r="C92" s="309" t="s">
        <v>493</v>
      </c>
      <c r="D92" s="310"/>
      <c r="E92" s="310"/>
      <c r="F92" s="310"/>
      <c r="G92" s="310"/>
      <c r="H92" s="310"/>
      <c r="I92" s="310"/>
      <c r="J92" s="310"/>
      <c r="K92" s="311"/>
    </row>
    <row r="93" spans="1:11" ht="40.15" customHeight="1" x14ac:dyDescent="0.25">
      <c r="A93" s="65">
        <v>36</v>
      </c>
      <c r="B93" s="48" t="s">
        <v>95</v>
      </c>
      <c r="C93" s="309" t="s">
        <v>495</v>
      </c>
      <c r="D93" s="310"/>
      <c r="E93" s="310"/>
      <c r="F93" s="310"/>
      <c r="G93" s="310"/>
      <c r="H93" s="310"/>
      <c r="I93" s="310"/>
      <c r="J93" s="310"/>
      <c r="K93" s="311"/>
    </row>
    <row r="94" spans="1:11" ht="40.15" customHeight="1" x14ac:dyDescent="0.25">
      <c r="A94" s="65">
        <v>37</v>
      </c>
      <c r="B94" s="48" t="s">
        <v>28</v>
      </c>
      <c r="C94" s="309" t="s">
        <v>494</v>
      </c>
      <c r="D94" s="310"/>
      <c r="E94" s="310"/>
      <c r="F94" s="310"/>
      <c r="G94" s="310"/>
      <c r="H94" s="310"/>
      <c r="I94" s="310"/>
      <c r="J94" s="310"/>
      <c r="K94" s="311"/>
    </row>
    <row r="95" spans="1:11" ht="40.15" customHeight="1" x14ac:dyDescent="0.25">
      <c r="A95" s="65">
        <v>38</v>
      </c>
      <c r="B95" s="48" t="s">
        <v>209</v>
      </c>
      <c r="C95" s="329"/>
      <c r="D95" s="329"/>
      <c r="E95" s="329"/>
      <c r="F95" s="329"/>
      <c r="G95" s="329"/>
      <c r="H95" s="329"/>
      <c r="I95" s="329"/>
      <c r="J95" s="329"/>
      <c r="K95" s="329"/>
    </row>
    <row r="96" spans="1:11" x14ac:dyDescent="0.25">
      <c r="B96" s="4"/>
    </row>
    <row r="98" spans="1:15" ht="23.25" customHeight="1" x14ac:dyDescent="0.35">
      <c r="A98" s="327" t="s">
        <v>98</v>
      </c>
      <c r="B98" s="327"/>
      <c r="C98" s="327"/>
      <c r="D98" s="327"/>
      <c r="E98" s="327"/>
      <c r="F98" s="327"/>
      <c r="G98" s="327"/>
      <c r="H98" s="327"/>
      <c r="I98" s="327"/>
      <c r="J98" s="327"/>
      <c r="K98" s="327"/>
    </row>
    <row r="100" spans="1:15" ht="15" customHeight="1" x14ac:dyDescent="0.25">
      <c r="A100" s="328" t="s">
        <v>216</v>
      </c>
      <c r="B100" s="328"/>
      <c r="C100" s="328"/>
      <c r="D100" s="328"/>
      <c r="E100" s="328"/>
      <c r="F100" s="328"/>
      <c r="G100" s="328"/>
      <c r="H100" s="328"/>
      <c r="I100" s="328"/>
      <c r="J100" s="328"/>
      <c r="K100" s="328"/>
    </row>
    <row r="102" spans="1:15" ht="25.9" customHeight="1" x14ac:dyDescent="0.25">
      <c r="C102" s="46" t="s">
        <v>269</v>
      </c>
      <c r="D102" s="46" t="s">
        <v>258</v>
      </c>
      <c r="E102" s="46" t="s">
        <v>259</v>
      </c>
      <c r="F102" s="312" t="s">
        <v>206</v>
      </c>
      <c r="G102" s="312"/>
      <c r="H102" s="312"/>
      <c r="I102" s="312"/>
      <c r="J102" s="312"/>
      <c r="K102" s="312"/>
    </row>
    <row r="103" spans="1:15" ht="90" x14ac:dyDescent="0.25">
      <c r="A103" s="117" t="s">
        <v>315</v>
      </c>
      <c r="B103" s="302" t="s">
        <v>96</v>
      </c>
      <c r="C103" s="119" t="s">
        <v>320</v>
      </c>
      <c r="D103" s="119" t="s">
        <v>321</v>
      </c>
      <c r="E103" s="119" t="s">
        <v>322</v>
      </c>
      <c r="F103" s="297" t="s">
        <v>323</v>
      </c>
      <c r="G103" s="297"/>
      <c r="H103" s="297"/>
      <c r="I103" s="297"/>
      <c r="J103" s="297"/>
      <c r="K103" s="297"/>
    </row>
    <row r="104" spans="1:15" ht="135" x14ac:dyDescent="0.25">
      <c r="A104" s="117" t="s">
        <v>316</v>
      </c>
      <c r="B104" s="303"/>
      <c r="C104" s="119" t="s">
        <v>324</v>
      </c>
      <c r="D104" s="119" t="s">
        <v>325</v>
      </c>
      <c r="E104" s="119" t="s">
        <v>326</v>
      </c>
      <c r="F104" s="297" t="s">
        <v>327</v>
      </c>
      <c r="G104" s="297"/>
      <c r="H104" s="297"/>
      <c r="I104" s="297"/>
      <c r="J104" s="297"/>
      <c r="K104" s="297"/>
    </row>
    <row r="105" spans="1:15" ht="120" x14ac:dyDescent="0.25">
      <c r="A105" s="117" t="s">
        <v>317</v>
      </c>
      <c r="B105" s="303"/>
      <c r="C105" s="119" t="s">
        <v>324</v>
      </c>
      <c r="D105" s="119" t="s">
        <v>328</v>
      </c>
      <c r="E105" s="119" t="s">
        <v>329</v>
      </c>
      <c r="F105" s="297" t="s">
        <v>327</v>
      </c>
      <c r="G105" s="297"/>
      <c r="H105" s="297"/>
      <c r="I105" s="297"/>
      <c r="J105" s="297"/>
      <c r="K105" s="297"/>
    </row>
    <row r="106" spans="1:15" ht="105" x14ac:dyDescent="0.25">
      <c r="A106" s="117" t="s">
        <v>318</v>
      </c>
      <c r="B106" s="303"/>
      <c r="C106" s="119" t="s">
        <v>330</v>
      </c>
      <c r="D106" s="119" t="s">
        <v>331</v>
      </c>
      <c r="E106" s="119" t="s">
        <v>332</v>
      </c>
      <c r="F106" s="297" t="s">
        <v>333</v>
      </c>
      <c r="G106" s="297"/>
      <c r="H106" s="297"/>
      <c r="I106" s="297"/>
      <c r="J106" s="297"/>
      <c r="K106" s="297"/>
    </row>
    <row r="107" spans="1:15" ht="135" x14ac:dyDescent="0.25">
      <c r="A107" s="117" t="s">
        <v>319</v>
      </c>
      <c r="B107" s="303"/>
      <c r="C107" s="119" t="s">
        <v>334</v>
      </c>
      <c r="D107" s="119" t="s">
        <v>335</v>
      </c>
      <c r="E107" s="119" t="s">
        <v>332</v>
      </c>
      <c r="F107" s="297" t="s">
        <v>336</v>
      </c>
      <c r="G107" s="297"/>
      <c r="H107" s="297"/>
      <c r="I107" s="297"/>
      <c r="J107" s="297"/>
      <c r="K107" s="297"/>
    </row>
    <row r="108" spans="1:15" ht="45" x14ac:dyDescent="0.25">
      <c r="A108" s="65" t="s">
        <v>416</v>
      </c>
      <c r="B108" s="303"/>
      <c r="C108" s="159" t="s">
        <v>223</v>
      </c>
      <c r="D108" s="159" t="s">
        <v>270</v>
      </c>
      <c r="E108" s="159" t="s">
        <v>237</v>
      </c>
      <c r="F108" s="297" t="s">
        <v>420</v>
      </c>
      <c r="G108" s="297"/>
      <c r="H108" s="297"/>
      <c r="I108" s="297"/>
      <c r="J108" s="297"/>
      <c r="K108" s="297"/>
    </row>
    <row r="109" spans="1:15" ht="45" x14ac:dyDescent="0.25">
      <c r="A109" s="65" t="s">
        <v>417</v>
      </c>
      <c r="B109" s="303"/>
      <c r="C109" s="159" t="s">
        <v>244</v>
      </c>
      <c r="D109" s="159" t="s">
        <v>270</v>
      </c>
      <c r="E109" s="159" t="s">
        <v>239</v>
      </c>
      <c r="F109" s="297" t="s">
        <v>421</v>
      </c>
      <c r="G109" s="297"/>
      <c r="H109" s="297"/>
      <c r="I109" s="297"/>
      <c r="J109" s="297"/>
      <c r="K109" s="297"/>
    </row>
    <row r="110" spans="1:15" ht="30" x14ac:dyDescent="0.25">
      <c r="A110" s="65" t="s">
        <v>418</v>
      </c>
      <c r="B110" s="303"/>
      <c r="C110" s="159" t="s">
        <v>223</v>
      </c>
      <c r="D110" s="159" t="s">
        <v>247</v>
      </c>
      <c r="E110" s="159" t="s">
        <v>237</v>
      </c>
      <c r="F110" s="297" t="s">
        <v>422</v>
      </c>
      <c r="G110" s="297"/>
      <c r="H110" s="297"/>
      <c r="I110" s="297"/>
      <c r="J110" s="297"/>
      <c r="K110" s="297"/>
    </row>
    <row r="111" spans="1:15" ht="45" x14ac:dyDescent="0.25">
      <c r="A111" s="65" t="s">
        <v>419</v>
      </c>
      <c r="B111" s="303"/>
      <c r="C111" s="159" t="s">
        <v>223</v>
      </c>
      <c r="D111" s="159" t="s">
        <v>270</v>
      </c>
      <c r="E111" s="159" t="s">
        <v>237</v>
      </c>
      <c r="F111" s="297" t="s">
        <v>423</v>
      </c>
      <c r="G111" s="297"/>
      <c r="H111" s="297"/>
      <c r="I111" s="297"/>
      <c r="J111" s="297"/>
      <c r="K111" s="297"/>
    </row>
    <row r="112" spans="1:15" s="155" customFormat="1" ht="30" customHeight="1" x14ac:dyDescent="0.25">
      <c r="A112" s="286" t="s">
        <v>539</v>
      </c>
      <c r="B112" s="303"/>
      <c r="C112" s="284" t="s">
        <v>223</v>
      </c>
      <c r="D112" s="284" t="s">
        <v>247</v>
      </c>
      <c r="E112" s="284" t="s">
        <v>239</v>
      </c>
      <c r="F112" s="297" t="s">
        <v>532</v>
      </c>
      <c r="G112" s="297"/>
      <c r="H112" s="297"/>
      <c r="I112" s="297"/>
      <c r="J112" s="297"/>
      <c r="K112" s="297"/>
      <c r="L112" s="288"/>
      <c r="M112" s="288"/>
      <c r="N112" s="288"/>
      <c r="O112" s="279"/>
    </row>
    <row r="113" spans="1:15" s="155" customFormat="1" ht="30" customHeight="1" x14ac:dyDescent="0.25">
      <c r="A113" s="286" t="s">
        <v>540</v>
      </c>
      <c r="B113" s="303"/>
      <c r="C113" s="284" t="s">
        <v>223</v>
      </c>
      <c r="D113" s="284" t="s">
        <v>257</v>
      </c>
      <c r="E113" s="284" t="s">
        <v>239</v>
      </c>
      <c r="F113" s="297" t="s">
        <v>533</v>
      </c>
      <c r="G113" s="297"/>
      <c r="H113" s="297"/>
      <c r="I113" s="297"/>
      <c r="J113" s="297"/>
      <c r="K113" s="297"/>
      <c r="L113" s="292"/>
      <c r="M113" s="292"/>
      <c r="N113" s="292"/>
      <c r="O113" s="279"/>
    </row>
    <row r="114" spans="1:15" s="155" customFormat="1" ht="30" customHeight="1" x14ac:dyDescent="0.25">
      <c r="A114" s="286" t="s">
        <v>541</v>
      </c>
      <c r="B114" s="303"/>
      <c r="C114" s="284" t="s">
        <v>231</v>
      </c>
      <c r="D114" s="284" t="s">
        <v>248</v>
      </c>
      <c r="E114" s="284" t="s">
        <v>239</v>
      </c>
      <c r="F114" s="297" t="s">
        <v>534</v>
      </c>
      <c r="G114" s="297"/>
      <c r="H114" s="297"/>
      <c r="I114" s="297"/>
      <c r="J114" s="297"/>
      <c r="K114" s="297"/>
      <c r="L114" s="293"/>
      <c r="M114" s="293"/>
      <c r="N114" s="293"/>
      <c r="O114" s="279"/>
    </row>
    <row r="115" spans="1:15" s="155" customFormat="1" ht="45" customHeight="1" x14ac:dyDescent="0.25">
      <c r="A115" s="286" t="s">
        <v>542</v>
      </c>
      <c r="B115" s="303"/>
      <c r="C115" s="284" t="s">
        <v>223</v>
      </c>
      <c r="D115" s="284" t="s">
        <v>248</v>
      </c>
      <c r="E115" s="284" t="s">
        <v>237</v>
      </c>
      <c r="F115" s="297" t="s">
        <v>535</v>
      </c>
      <c r="G115" s="297"/>
      <c r="H115" s="297"/>
      <c r="I115" s="297"/>
      <c r="J115" s="297"/>
      <c r="K115" s="297"/>
      <c r="L115" s="292"/>
      <c r="M115" s="292"/>
      <c r="N115" s="292"/>
      <c r="O115" s="279"/>
    </row>
    <row r="116" spans="1:15" s="155" customFormat="1" ht="30" customHeight="1" x14ac:dyDescent="0.25">
      <c r="A116" s="286" t="s">
        <v>543</v>
      </c>
      <c r="B116" s="303"/>
      <c r="C116" s="284" t="s">
        <v>223</v>
      </c>
      <c r="D116" s="284" t="s">
        <v>273</v>
      </c>
      <c r="E116" s="284" t="s">
        <v>237</v>
      </c>
      <c r="F116" s="297" t="s">
        <v>536</v>
      </c>
      <c r="G116" s="297"/>
      <c r="H116" s="297"/>
      <c r="I116" s="297"/>
      <c r="J116" s="297"/>
      <c r="K116" s="297"/>
      <c r="L116" s="293"/>
      <c r="M116" s="293"/>
      <c r="N116" s="293"/>
      <c r="O116" s="279"/>
    </row>
    <row r="117" spans="1:15" s="155" customFormat="1" ht="60" customHeight="1" x14ac:dyDescent="0.25">
      <c r="A117" s="286" t="s">
        <v>544</v>
      </c>
      <c r="B117" s="303"/>
      <c r="C117" s="284" t="s">
        <v>223</v>
      </c>
      <c r="D117" s="284" t="s">
        <v>253</v>
      </c>
      <c r="E117" s="284" t="s">
        <v>237</v>
      </c>
      <c r="F117" s="297" t="s">
        <v>537</v>
      </c>
      <c r="G117" s="297"/>
      <c r="H117" s="297"/>
      <c r="I117" s="297"/>
      <c r="J117" s="297"/>
      <c r="K117" s="297"/>
      <c r="L117" s="293"/>
      <c r="M117" s="293"/>
      <c r="N117" s="293"/>
      <c r="O117" s="279"/>
    </row>
    <row r="118" spans="1:15" s="155" customFormat="1" ht="60" customHeight="1" x14ac:dyDescent="0.25">
      <c r="A118" s="286" t="s">
        <v>545</v>
      </c>
      <c r="B118" s="304"/>
      <c r="C118" s="284" t="s">
        <v>223</v>
      </c>
      <c r="D118" s="284" t="s">
        <v>253</v>
      </c>
      <c r="E118" s="284" t="s">
        <v>241</v>
      </c>
      <c r="F118" s="297" t="s">
        <v>538</v>
      </c>
      <c r="G118" s="297"/>
      <c r="H118" s="297"/>
      <c r="I118" s="297"/>
      <c r="J118" s="297"/>
      <c r="K118" s="297"/>
      <c r="L118" s="292"/>
      <c r="M118" s="292"/>
      <c r="N118" s="292"/>
      <c r="O118" s="279"/>
    </row>
    <row r="119" spans="1:15" ht="30" customHeight="1" x14ac:dyDescent="0.25">
      <c r="A119" s="65" t="s">
        <v>429</v>
      </c>
      <c r="B119" s="302" t="s">
        <v>97</v>
      </c>
      <c r="C119" s="160" t="s">
        <v>232</v>
      </c>
      <c r="D119" s="160" t="s">
        <v>249</v>
      </c>
      <c r="E119" s="160" t="s">
        <v>239</v>
      </c>
      <c r="F119" s="297" t="s">
        <v>424</v>
      </c>
      <c r="G119" s="297"/>
      <c r="H119" s="297"/>
      <c r="I119" s="297"/>
      <c r="J119" s="297"/>
      <c r="K119" s="297"/>
      <c r="L119" s="9"/>
      <c r="M119" s="9"/>
      <c r="N119" s="9"/>
    </row>
    <row r="120" spans="1:15" ht="30" customHeight="1" x14ac:dyDescent="0.25">
      <c r="A120" s="65" t="s">
        <v>430</v>
      </c>
      <c r="B120" s="303"/>
      <c r="C120" s="160" t="s">
        <v>231</v>
      </c>
      <c r="D120" s="160" t="s">
        <v>249</v>
      </c>
      <c r="E120" s="160" t="s">
        <v>240</v>
      </c>
      <c r="F120" s="297" t="s">
        <v>425</v>
      </c>
      <c r="G120" s="297"/>
      <c r="H120" s="297"/>
      <c r="I120" s="297"/>
      <c r="J120" s="297"/>
      <c r="K120" s="297"/>
      <c r="L120" s="9"/>
      <c r="M120" s="9"/>
      <c r="N120" s="9"/>
    </row>
    <row r="121" spans="1:15" ht="60" x14ac:dyDescent="0.25">
      <c r="A121" s="65" t="s">
        <v>431</v>
      </c>
      <c r="B121" s="303"/>
      <c r="C121" s="160" t="s">
        <v>245</v>
      </c>
      <c r="D121" s="160" t="s">
        <v>253</v>
      </c>
      <c r="E121" s="160" t="s">
        <v>224</v>
      </c>
      <c r="F121" s="297" t="s">
        <v>426</v>
      </c>
      <c r="G121" s="297"/>
      <c r="H121" s="297"/>
      <c r="I121" s="297"/>
      <c r="J121" s="297"/>
      <c r="K121" s="297"/>
      <c r="L121" s="9"/>
      <c r="M121" s="9"/>
      <c r="N121" s="9"/>
    </row>
    <row r="122" spans="1:15" ht="30" customHeight="1" x14ac:dyDescent="0.25">
      <c r="A122" s="65" t="s">
        <v>432</v>
      </c>
      <c r="B122" s="303"/>
      <c r="C122" s="160" t="s">
        <v>233</v>
      </c>
      <c r="D122" s="160" t="s">
        <v>249</v>
      </c>
      <c r="E122" s="160" t="s">
        <v>237</v>
      </c>
      <c r="F122" s="297" t="s">
        <v>427</v>
      </c>
      <c r="G122" s="297"/>
      <c r="H122" s="297"/>
      <c r="I122" s="297"/>
      <c r="J122" s="297"/>
      <c r="K122" s="297"/>
      <c r="L122" s="9"/>
      <c r="M122" s="9"/>
      <c r="N122" s="9"/>
    </row>
    <row r="123" spans="1:15" ht="30" customHeight="1" x14ac:dyDescent="0.25">
      <c r="A123" s="65" t="s">
        <v>433</v>
      </c>
      <c r="B123" s="303"/>
      <c r="C123" s="160" t="s">
        <v>244</v>
      </c>
      <c r="D123" s="160" t="s">
        <v>224</v>
      </c>
      <c r="E123" s="160" t="s">
        <v>237</v>
      </c>
      <c r="F123" s="297" t="s">
        <v>428</v>
      </c>
      <c r="G123" s="297"/>
      <c r="H123" s="297"/>
      <c r="I123" s="297"/>
      <c r="J123" s="297"/>
      <c r="K123" s="297"/>
      <c r="L123" s="9"/>
      <c r="M123" s="9"/>
      <c r="N123" s="9"/>
    </row>
    <row r="124" spans="1:15" s="289" customFormat="1" ht="30" customHeight="1" x14ac:dyDescent="0.25">
      <c r="A124" s="286" t="s">
        <v>552</v>
      </c>
      <c r="B124" s="303"/>
      <c r="C124" s="291" t="s">
        <v>234</v>
      </c>
      <c r="D124" s="291" t="s">
        <v>249</v>
      </c>
      <c r="E124" s="291" t="s">
        <v>239</v>
      </c>
      <c r="F124" s="297" t="s">
        <v>546</v>
      </c>
      <c r="G124" s="297"/>
      <c r="H124" s="297"/>
      <c r="I124" s="297"/>
      <c r="J124" s="297"/>
      <c r="K124" s="297"/>
      <c r="L124" s="293"/>
      <c r="M124" s="293"/>
      <c r="N124" s="293"/>
      <c r="O124" s="290"/>
    </row>
    <row r="125" spans="1:15" s="289" customFormat="1" ht="60" customHeight="1" x14ac:dyDescent="0.25">
      <c r="A125" s="286" t="s">
        <v>553</v>
      </c>
      <c r="B125" s="303"/>
      <c r="C125" s="291" t="s">
        <v>232</v>
      </c>
      <c r="D125" s="291" t="s">
        <v>253</v>
      </c>
      <c r="E125" s="291" t="s">
        <v>224</v>
      </c>
      <c r="F125" s="297" t="s">
        <v>547</v>
      </c>
      <c r="G125" s="297"/>
      <c r="H125" s="297"/>
      <c r="I125" s="297"/>
      <c r="J125" s="297"/>
      <c r="K125" s="297"/>
      <c r="L125" s="292"/>
      <c r="M125" s="292"/>
      <c r="N125" s="292"/>
      <c r="O125" s="290"/>
    </row>
    <row r="126" spans="1:15" s="289" customFormat="1" ht="30" customHeight="1" x14ac:dyDescent="0.25">
      <c r="A126" s="286" t="s">
        <v>554</v>
      </c>
      <c r="B126" s="303"/>
      <c r="C126" s="291" t="s">
        <v>224</v>
      </c>
      <c r="D126" s="291" t="s">
        <v>247</v>
      </c>
      <c r="E126" s="291" t="s">
        <v>246</v>
      </c>
      <c r="F126" s="297" t="s">
        <v>548</v>
      </c>
      <c r="G126" s="297"/>
      <c r="H126" s="297"/>
      <c r="I126" s="297"/>
      <c r="J126" s="297"/>
      <c r="K126" s="297"/>
      <c r="L126" s="294"/>
      <c r="M126" s="294"/>
      <c r="N126" s="294"/>
    </row>
    <row r="127" spans="1:15" s="289" customFormat="1" ht="30" customHeight="1" x14ac:dyDescent="0.25">
      <c r="A127" s="286" t="s">
        <v>555</v>
      </c>
      <c r="B127" s="303"/>
      <c r="C127" s="291" t="s">
        <v>244</v>
      </c>
      <c r="D127" s="291" t="s">
        <v>248</v>
      </c>
      <c r="E127" s="291" t="s">
        <v>241</v>
      </c>
      <c r="F127" s="297" t="s">
        <v>549</v>
      </c>
      <c r="G127" s="297"/>
      <c r="H127" s="297"/>
      <c r="I127" s="297"/>
      <c r="J127" s="297"/>
      <c r="K127" s="297"/>
      <c r="L127" s="292"/>
      <c r="M127" s="292"/>
      <c r="N127" s="292"/>
    </row>
    <row r="128" spans="1:15" s="289" customFormat="1" ht="30" customHeight="1" x14ac:dyDescent="0.25">
      <c r="A128" s="286" t="s">
        <v>556</v>
      </c>
      <c r="B128" s="303"/>
      <c r="C128" s="291" t="s">
        <v>231</v>
      </c>
      <c r="D128" s="291" t="s">
        <v>249</v>
      </c>
      <c r="E128" s="291" t="s">
        <v>241</v>
      </c>
      <c r="F128" s="297" t="s">
        <v>550</v>
      </c>
      <c r="G128" s="297"/>
      <c r="H128" s="297"/>
      <c r="I128" s="297"/>
      <c r="J128" s="297"/>
      <c r="K128" s="297"/>
      <c r="L128" s="292"/>
      <c r="M128" s="292"/>
      <c r="N128" s="292"/>
    </row>
    <row r="129" spans="1:15" s="289" customFormat="1" ht="30" customHeight="1" x14ac:dyDescent="0.25">
      <c r="A129" s="286" t="s">
        <v>557</v>
      </c>
      <c r="B129" s="304"/>
      <c r="C129" s="291" t="s">
        <v>244</v>
      </c>
      <c r="D129" s="291" t="s">
        <v>248</v>
      </c>
      <c r="E129" s="291" t="s">
        <v>241</v>
      </c>
      <c r="F129" s="297" t="s">
        <v>551</v>
      </c>
      <c r="G129" s="297"/>
      <c r="H129" s="297"/>
      <c r="I129" s="297"/>
      <c r="J129" s="297"/>
      <c r="K129" s="297"/>
      <c r="L129" s="293"/>
      <c r="M129" s="293"/>
      <c r="N129" s="293"/>
    </row>
    <row r="130" spans="1:15" x14ac:dyDescent="0.25">
      <c r="A130" s="280"/>
      <c r="B130" s="280"/>
      <c r="C130" s="280"/>
      <c r="D130" s="280"/>
      <c r="E130" s="280"/>
      <c r="F130" s="280"/>
      <c r="G130" s="280"/>
      <c r="H130" s="280"/>
      <c r="I130" s="280"/>
      <c r="J130" s="280"/>
      <c r="K130" s="280"/>
      <c r="L130" s="9"/>
      <c r="M130" s="9"/>
      <c r="N130" s="9"/>
      <c r="O130" s="280"/>
    </row>
    <row r="131" spans="1:15" x14ac:dyDescent="0.25">
      <c r="A131" s="280"/>
      <c r="B131" s="280"/>
      <c r="C131" s="280"/>
      <c r="D131" s="280"/>
      <c r="E131" s="280"/>
      <c r="F131" s="280"/>
      <c r="G131" s="280"/>
      <c r="H131" s="280"/>
      <c r="I131" s="280" t="s">
        <v>215</v>
      </c>
      <c r="J131" s="287" t="str">
        <f>IF($B$7="","",$B$7)</f>
        <v>Belgium</v>
      </c>
      <c r="K131" s="282" t="s">
        <v>125</v>
      </c>
      <c r="L131" s="9"/>
      <c r="M131" s="9"/>
      <c r="N131" s="9"/>
      <c r="O131" s="280"/>
    </row>
    <row r="132" spans="1:15" ht="23.25" customHeight="1" x14ac:dyDescent="0.35">
      <c r="A132" s="327" t="s">
        <v>264</v>
      </c>
      <c r="B132" s="327"/>
      <c r="C132" s="327"/>
      <c r="D132" s="327"/>
      <c r="E132" s="327"/>
      <c r="F132" s="327"/>
      <c r="G132" s="327"/>
      <c r="H132" s="327"/>
      <c r="I132" s="327"/>
      <c r="J132" s="327"/>
      <c r="K132" s="327"/>
      <c r="L132" s="280"/>
      <c r="M132" s="280"/>
      <c r="N132" s="280"/>
      <c r="O132" s="280"/>
    </row>
    <row r="133" spans="1:15" ht="23.25" customHeight="1" x14ac:dyDescent="0.35">
      <c r="A133" s="285"/>
      <c r="B133" s="285"/>
      <c r="C133" s="285"/>
      <c r="D133" s="285"/>
      <c r="E133" s="285"/>
      <c r="F133" s="285"/>
      <c r="G133" s="285"/>
      <c r="H133" s="285"/>
      <c r="I133" s="285"/>
      <c r="J133" s="285"/>
      <c r="K133" s="285"/>
      <c r="L133" s="280"/>
      <c r="M133" s="280"/>
      <c r="N133" s="280"/>
      <c r="O133" s="280"/>
    </row>
    <row r="134" spans="1:15" s="7" customFormat="1" ht="159.75" customHeight="1" x14ac:dyDescent="0.25">
      <c r="A134" s="283" t="s">
        <v>220</v>
      </c>
      <c r="B134" s="171" t="s">
        <v>222</v>
      </c>
      <c r="C134" s="172">
        <f>SUM(C135:C142)</f>
        <v>1987750.94</v>
      </c>
      <c r="D134" s="173"/>
      <c r="E134" s="281"/>
      <c r="F134" s="281"/>
      <c r="G134" s="281"/>
      <c r="H134" s="281"/>
      <c r="I134" s="281"/>
      <c r="J134" s="281"/>
      <c r="K134" s="281"/>
      <c r="L134" s="281"/>
      <c r="M134" s="281"/>
      <c r="N134" s="281"/>
      <c r="O134" s="281"/>
    </row>
    <row r="135" spans="1:15" s="155" customFormat="1" ht="30" x14ac:dyDescent="0.25">
      <c r="A135" s="164" t="s">
        <v>468</v>
      </c>
      <c r="B135" s="156" t="s">
        <v>469</v>
      </c>
      <c r="C135" s="135">
        <v>725196</v>
      </c>
    </row>
    <row r="136" spans="1:15" s="118" customFormat="1" ht="45" x14ac:dyDescent="0.25">
      <c r="A136" s="123" t="s">
        <v>337</v>
      </c>
      <c r="B136" s="122" t="s">
        <v>338</v>
      </c>
      <c r="C136" s="124">
        <v>113829</v>
      </c>
      <c r="D136" s="332"/>
      <c r="E136" s="333"/>
      <c r="F136" s="120"/>
      <c r="G136" s="120"/>
      <c r="H136" s="120"/>
      <c r="I136" s="120"/>
      <c r="J136" s="120"/>
      <c r="K136" s="120"/>
    </row>
    <row r="137" spans="1:15" s="118" customFormat="1" ht="45" x14ac:dyDescent="0.25">
      <c r="A137" s="123" t="s">
        <v>339</v>
      </c>
      <c r="B137" s="122" t="s">
        <v>340</v>
      </c>
      <c r="C137" s="124">
        <v>18365</v>
      </c>
      <c r="D137" s="120"/>
      <c r="E137" s="120"/>
      <c r="F137" s="120"/>
      <c r="G137" s="120"/>
      <c r="H137" s="120"/>
      <c r="I137" s="120"/>
      <c r="J137" s="120"/>
      <c r="K137" s="120"/>
    </row>
    <row r="138" spans="1:15" s="118" customFormat="1" ht="45" x14ac:dyDescent="0.25">
      <c r="A138" s="123" t="s">
        <v>341</v>
      </c>
      <c r="B138" s="122" t="s">
        <v>342</v>
      </c>
      <c r="C138" s="125">
        <v>256744</v>
      </c>
      <c r="D138" s="120"/>
      <c r="E138" s="120"/>
      <c r="F138" s="120"/>
      <c r="G138" s="120"/>
      <c r="H138" s="120"/>
      <c r="I138" s="120"/>
      <c r="J138" s="120"/>
      <c r="K138" s="120"/>
    </row>
    <row r="139" spans="1:15" s="155" customFormat="1" ht="30" x14ac:dyDescent="0.25">
      <c r="A139" s="158" t="s">
        <v>415</v>
      </c>
      <c r="B139" s="156" t="s">
        <v>413</v>
      </c>
      <c r="C139" s="135">
        <v>4946.7</v>
      </c>
      <c r="D139" s="154"/>
      <c r="E139" s="154"/>
      <c r="F139" s="154"/>
      <c r="G139" s="154"/>
      <c r="H139" s="154"/>
      <c r="I139" s="154"/>
      <c r="J139" s="154"/>
      <c r="K139" s="154"/>
    </row>
    <row r="140" spans="1:15" s="155" customFormat="1" ht="30" x14ac:dyDescent="0.25">
      <c r="A140" s="158" t="s">
        <v>415</v>
      </c>
      <c r="B140" s="156" t="s">
        <v>414</v>
      </c>
      <c r="C140" s="130">
        <v>3146</v>
      </c>
      <c r="D140" s="154"/>
      <c r="E140" s="154"/>
      <c r="F140" s="154"/>
      <c r="G140" s="154"/>
      <c r="H140" s="154"/>
      <c r="I140" s="154"/>
      <c r="J140" s="154"/>
      <c r="K140" s="154"/>
    </row>
    <row r="141" spans="1:15" s="155" customFormat="1" x14ac:dyDescent="0.25">
      <c r="A141" s="161" t="s">
        <v>415</v>
      </c>
      <c r="B141" s="156" t="s">
        <v>435</v>
      </c>
      <c r="C141" s="130">
        <v>86370</v>
      </c>
      <c r="D141" s="154"/>
      <c r="E141" s="154"/>
      <c r="F141" s="154"/>
      <c r="G141" s="154"/>
      <c r="H141" s="154"/>
      <c r="I141" s="154"/>
      <c r="J141" s="154"/>
      <c r="K141" s="154"/>
    </row>
    <row r="142" spans="1:15" ht="60" x14ac:dyDescent="0.25">
      <c r="A142" s="168" t="s">
        <v>478</v>
      </c>
      <c r="B142" s="156" t="s">
        <v>479</v>
      </c>
      <c r="C142" s="130">
        <v>779154.24</v>
      </c>
    </row>
    <row r="143" spans="1:15" ht="15.75" customHeight="1" x14ac:dyDescent="0.25">
      <c r="A143" s="328" t="s">
        <v>217</v>
      </c>
      <c r="B143" s="328"/>
      <c r="C143" s="328"/>
      <c r="D143" s="328"/>
      <c r="E143" s="328"/>
      <c r="F143" s="328"/>
      <c r="G143" s="328"/>
      <c r="H143" s="328"/>
      <c r="I143" s="328"/>
      <c r="J143" s="328"/>
      <c r="K143" s="328"/>
    </row>
    <row r="145" spans="1:11" s="7" customFormat="1" ht="189" customHeight="1" x14ac:dyDescent="0.25">
      <c r="A145" s="31" t="s">
        <v>221</v>
      </c>
      <c r="B145" s="171" t="s">
        <v>489</v>
      </c>
      <c r="C145" s="172">
        <f>SUM(C147:C153)</f>
        <v>576997.05000000005</v>
      </c>
      <c r="D145" s="173"/>
    </row>
    <row r="146" spans="1:11" s="155" customFormat="1" ht="90" x14ac:dyDescent="0.25">
      <c r="A146" s="164" t="s">
        <v>470</v>
      </c>
      <c r="B146" s="156" t="s">
        <v>471</v>
      </c>
      <c r="C146" s="135" t="s">
        <v>474</v>
      </c>
      <c r="D146" s="135" t="s">
        <v>477</v>
      </c>
    </row>
    <row r="147" spans="1:11" s="121" customFormat="1" ht="45" x14ac:dyDescent="0.25">
      <c r="A147" s="128" t="s">
        <v>343</v>
      </c>
      <c r="B147" s="127" t="s">
        <v>344</v>
      </c>
      <c r="C147" s="129">
        <v>15123</v>
      </c>
      <c r="D147" s="295">
        <f>C147/C136</f>
        <v>0.13285718050760351</v>
      </c>
      <c r="E147" s="296"/>
    </row>
    <row r="148" spans="1:11" s="121" customFormat="1" ht="45" x14ac:dyDescent="0.25">
      <c r="A148" s="128" t="s">
        <v>345</v>
      </c>
      <c r="B148" s="127" t="s">
        <v>346</v>
      </c>
      <c r="C148" s="129">
        <v>4597</v>
      </c>
      <c r="D148" s="295">
        <f>C148/C137</f>
        <v>0.25031309556221071</v>
      </c>
      <c r="E148" s="296"/>
    </row>
    <row r="149" spans="1:11" s="121" customFormat="1" ht="45" x14ac:dyDescent="0.25">
      <c r="A149" s="128" t="s">
        <v>347</v>
      </c>
      <c r="B149" s="127" t="s">
        <v>348</v>
      </c>
      <c r="C149" s="130">
        <v>24514</v>
      </c>
      <c r="D149" s="295">
        <f>C149/C138</f>
        <v>9.5480322811828125E-2</v>
      </c>
      <c r="E149" s="296"/>
    </row>
    <row r="150" spans="1:11" s="155" customFormat="1" ht="30" x14ac:dyDescent="0.25">
      <c r="A150" s="158" t="s">
        <v>412</v>
      </c>
      <c r="B150" s="156" t="s">
        <v>413</v>
      </c>
      <c r="C150" s="130">
        <v>4946.7</v>
      </c>
      <c r="D150" s="295"/>
      <c r="E150" s="296"/>
    </row>
    <row r="151" spans="1:11" s="155" customFormat="1" ht="30" x14ac:dyDescent="0.25">
      <c r="A151" s="158" t="s">
        <v>412</v>
      </c>
      <c r="B151" s="156" t="s">
        <v>414</v>
      </c>
      <c r="C151" s="130">
        <v>3146</v>
      </c>
      <c r="D151" s="295"/>
      <c r="E151" s="296"/>
    </row>
    <row r="152" spans="1:11" s="155" customFormat="1" x14ac:dyDescent="0.25">
      <c r="A152" s="161" t="s">
        <v>436</v>
      </c>
      <c r="B152" s="156" t="s">
        <v>435</v>
      </c>
      <c r="C152" s="130">
        <v>86370</v>
      </c>
      <c r="D152" s="148"/>
      <c r="E152" s="138"/>
    </row>
    <row r="153" spans="1:11" s="155" customFormat="1" ht="60" x14ac:dyDescent="0.25">
      <c r="A153" s="168" t="s">
        <v>480</v>
      </c>
      <c r="B153" s="156" t="s">
        <v>481</v>
      </c>
      <c r="C153" s="130">
        <v>438300.35</v>
      </c>
      <c r="D153" s="148"/>
      <c r="E153" s="138"/>
    </row>
    <row r="156" spans="1:11" ht="23.25" customHeight="1" x14ac:dyDescent="0.35">
      <c r="A156" s="327" t="s">
        <v>265</v>
      </c>
      <c r="B156" s="327"/>
      <c r="C156" s="327"/>
      <c r="D156" s="327"/>
      <c r="E156" s="327"/>
      <c r="F156" s="327"/>
      <c r="G156" s="327"/>
      <c r="H156" s="327"/>
      <c r="I156" s="327"/>
      <c r="J156" s="327"/>
      <c r="K156" s="327"/>
    </row>
    <row r="158" spans="1:11" ht="15" customHeight="1" x14ac:dyDescent="0.25">
      <c r="A158" s="328" t="s">
        <v>218</v>
      </c>
      <c r="B158" s="328"/>
      <c r="C158" s="328"/>
      <c r="D158" s="328"/>
      <c r="E158" s="328"/>
      <c r="F158" s="328"/>
      <c r="G158" s="328"/>
      <c r="H158" s="328"/>
      <c r="I158" s="328"/>
      <c r="J158" s="328"/>
      <c r="K158" s="328"/>
    </row>
    <row r="160" spans="1:11" s="7" customFormat="1" ht="132.75" customHeight="1" x14ac:dyDescent="0.25">
      <c r="A160" s="31" t="s">
        <v>207</v>
      </c>
      <c r="B160" s="171" t="s">
        <v>487</v>
      </c>
      <c r="C160" s="172">
        <f>C162+C164+C166</f>
        <v>94800</v>
      </c>
      <c r="D160" s="186">
        <f>C160/C145</f>
        <v>0.16429893359073497</v>
      </c>
    </row>
    <row r="161" spans="1:11" s="155" customFormat="1" x14ac:dyDescent="0.25">
      <c r="A161" s="164" t="s">
        <v>472</v>
      </c>
      <c r="B161" s="156"/>
      <c r="C161" s="135" t="s">
        <v>474</v>
      </c>
      <c r="D161" s="157"/>
    </row>
    <row r="162" spans="1:11" s="126" customFormat="1" ht="45" x14ac:dyDescent="0.25">
      <c r="A162" s="134" t="s">
        <v>349</v>
      </c>
      <c r="B162" s="132" t="s">
        <v>350</v>
      </c>
      <c r="C162" s="135">
        <v>750</v>
      </c>
      <c r="D162" s="138">
        <v>4.959333465582226E-2</v>
      </c>
      <c r="E162" s="131"/>
      <c r="F162" s="131"/>
      <c r="G162" s="131"/>
      <c r="H162" s="131"/>
      <c r="I162" s="131"/>
      <c r="J162" s="131"/>
      <c r="K162" s="131"/>
    </row>
    <row r="163" spans="1:11" s="126" customFormat="1" ht="60" x14ac:dyDescent="0.25">
      <c r="A163" s="134" t="s">
        <v>351</v>
      </c>
      <c r="B163" s="132" t="s">
        <v>352</v>
      </c>
      <c r="C163" s="133" t="s">
        <v>353</v>
      </c>
      <c r="D163" s="85"/>
      <c r="E163" s="131"/>
      <c r="F163" s="131"/>
      <c r="G163" s="131"/>
      <c r="H163" s="131"/>
      <c r="I163" s="131"/>
      <c r="J163" s="131"/>
      <c r="K163" s="131"/>
    </row>
    <row r="164" spans="1:11" s="126" customFormat="1" ht="60" x14ac:dyDescent="0.25">
      <c r="A164" s="134" t="s">
        <v>354</v>
      </c>
      <c r="B164" s="132" t="s">
        <v>355</v>
      </c>
      <c r="C164" s="136">
        <v>2579</v>
      </c>
      <c r="D164" s="138">
        <v>0.10520518887166518</v>
      </c>
      <c r="E164" s="131"/>
      <c r="F164" s="131"/>
      <c r="G164" s="131"/>
      <c r="H164" s="131"/>
      <c r="I164" s="131"/>
      <c r="J164" s="131"/>
      <c r="K164" s="131"/>
    </row>
    <row r="165" spans="1:11" s="150" customFormat="1" ht="90" x14ac:dyDescent="0.25">
      <c r="A165" s="152" t="s">
        <v>409</v>
      </c>
      <c r="B165" s="151" t="s">
        <v>410</v>
      </c>
      <c r="C165" s="136" t="s">
        <v>411</v>
      </c>
      <c r="D165" s="138"/>
      <c r="E165" s="149"/>
      <c r="F165" s="149"/>
      <c r="G165" s="149"/>
      <c r="H165" s="149"/>
      <c r="I165" s="149"/>
      <c r="J165" s="149"/>
      <c r="K165" s="149"/>
    </row>
    <row r="166" spans="1:11" s="155" customFormat="1" ht="75" x14ac:dyDescent="0.25">
      <c r="A166" s="168" t="s">
        <v>484</v>
      </c>
      <c r="B166" s="156" t="s">
        <v>483</v>
      </c>
      <c r="C166" s="136">
        <f>90038+1433</f>
        <v>91471</v>
      </c>
      <c r="D166" s="167"/>
      <c r="E166" s="154"/>
      <c r="F166" s="154"/>
      <c r="G166" s="154"/>
      <c r="H166" s="154"/>
      <c r="I166" s="154"/>
      <c r="J166" s="154"/>
      <c r="K166" s="154"/>
    </row>
    <row r="167" spans="1:11" s="7" customFormat="1" ht="166.5" customHeight="1" x14ac:dyDescent="0.25">
      <c r="A167" s="31" t="s">
        <v>208</v>
      </c>
      <c r="B167" s="171" t="s">
        <v>486</v>
      </c>
      <c r="C167" s="174">
        <f>C168</f>
        <v>0.46542827657378738</v>
      </c>
      <c r="D167" s="173"/>
    </row>
    <row r="168" spans="1:11" s="155" customFormat="1" ht="30" x14ac:dyDescent="0.25">
      <c r="A168" s="164" t="s">
        <v>473</v>
      </c>
      <c r="B168" s="156" t="s">
        <v>476</v>
      </c>
      <c r="C168" s="169">
        <f>5.412/11.628</f>
        <v>0.46542827657378738</v>
      </c>
      <c r="D168" s="157" t="s">
        <v>475</v>
      </c>
    </row>
    <row r="169" spans="1:11" s="137" customFormat="1" ht="45" x14ac:dyDescent="0.25">
      <c r="A169" s="141" t="s">
        <v>356</v>
      </c>
      <c r="B169" s="139" t="s">
        <v>357</v>
      </c>
      <c r="C169" s="140">
        <v>0</v>
      </c>
      <c r="D169" s="330" t="s">
        <v>485</v>
      </c>
      <c r="E169" s="331"/>
    </row>
    <row r="170" spans="1:11" s="137" customFormat="1" ht="45" customHeight="1" x14ac:dyDescent="0.25">
      <c r="A170" s="141" t="s">
        <v>358</v>
      </c>
      <c r="B170" s="139" t="s">
        <v>359</v>
      </c>
      <c r="C170" s="140">
        <v>0</v>
      </c>
      <c r="D170" s="330" t="s">
        <v>485</v>
      </c>
      <c r="E170" s="331"/>
    </row>
    <row r="171" spans="1:11" s="137" customFormat="1" ht="45" customHeight="1" x14ac:dyDescent="0.25">
      <c r="A171" s="141" t="s">
        <v>360</v>
      </c>
      <c r="B171" s="139" t="s">
        <v>361</v>
      </c>
      <c r="C171" s="140">
        <v>0</v>
      </c>
      <c r="D171" s="330" t="s">
        <v>485</v>
      </c>
      <c r="E171" s="331"/>
    </row>
    <row r="172" spans="1:11" ht="135" x14ac:dyDescent="0.25">
      <c r="A172" s="158" t="s">
        <v>434</v>
      </c>
      <c r="B172" s="156" t="s">
        <v>266</v>
      </c>
      <c r="C172" s="136" t="s">
        <v>411</v>
      </c>
    </row>
    <row r="173" spans="1:11" ht="135" x14ac:dyDescent="0.25">
      <c r="A173" s="168" t="s">
        <v>482</v>
      </c>
      <c r="B173" s="156" t="s">
        <v>266</v>
      </c>
      <c r="C173" s="136" t="s">
        <v>411</v>
      </c>
    </row>
    <row r="174" spans="1:11" ht="23.25" customHeight="1" x14ac:dyDescent="0.35">
      <c r="A174" s="327" t="s">
        <v>437</v>
      </c>
      <c r="B174" s="327"/>
      <c r="C174" s="327"/>
      <c r="D174" s="327"/>
      <c r="E174" s="327"/>
      <c r="F174" s="327"/>
      <c r="G174" s="327"/>
      <c r="H174" s="327"/>
      <c r="I174" s="327"/>
      <c r="J174" s="327"/>
      <c r="K174" s="327"/>
    </row>
    <row r="176" spans="1:11" ht="15" customHeight="1" x14ac:dyDescent="0.25">
      <c r="A176" s="328" t="s">
        <v>219</v>
      </c>
      <c r="B176" s="328"/>
      <c r="C176" s="328"/>
      <c r="D176" s="328"/>
      <c r="E176" s="328"/>
      <c r="F176" s="328"/>
      <c r="G176" s="328"/>
      <c r="H176" s="328"/>
      <c r="I176" s="328"/>
      <c r="J176" s="328"/>
      <c r="K176" s="328"/>
    </row>
    <row r="178" spans="1:5" ht="42.6" customHeight="1" x14ac:dyDescent="0.25">
      <c r="B178" s="65" t="s">
        <v>99</v>
      </c>
      <c r="C178" s="65" t="s">
        <v>267</v>
      </c>
      <c r="D178" s="65" t="s">
        <v>268</v>
      </c>
    </row>
    <row r="179" spans="1:5" s="177" customFormat="1" ht="25.15" customHeight="1" x14ac:dyDescent="0.25">
      <c r="A179" s="48" t="s">
        <v>362</v>
      </c>
      <c r="B179" s="175" t="s">
        <v>100</v>
      </c>
      <c r="C179" s="48" t="s">
        <v>363</v>
      </c>
      <c r="D179" s="187" t="s">
        <v>363</v>
      </c>
      <c r="E179" s="176"/>
    </row>
    <row r="180" spans="1:5" s="177" customFormat="1" x14ac:dyDescent="0.25">
      <c r="A180" s="48" t="s">
        <v>364</v>
      </c>
      <c r="B180" s="144" t="s">
        <v>365</v>
      </c>
      <c r="C180" s="191">
        <v>57.791537667698655</v>
      </c>
      <c r="D180" s="188">
        <v>842.79325765393878</v>
      </c>
      <c r="E180" s="146" t="s">
        <v>366</v>
      </c>
    </row>
    <row r="181" spans="1:5" s="177" customFormat="1" ht="30" x14ac:dyDescent="0.25">
      <c r="A181" s="48" t="s">
        <v>367</v>
      </c>
      <c r="B181" s="144" t="s">
        <v>368</v>
      </c>
      <c r="C181" s="191">
        <v>0</v>
      </c>
      <c r="D181" s="188">
        <v>252.83797729618163</v>
      </c>
      <c r="E181" s="146" t="s">
        <v>369</v>
      </c>
    </row>
    <row r="182" spans="1:5" s="177" customFormat="1" x14ac:dyDescent="0.25">
      <c r="A182" s="48" t="s">
        <v>370</v>
      </c>
      <c r="B182" s="145" t="s">
        <v>371</v>
      </c>
      <c r="C182" s="191">
        <v>3.3539731682146541</v>
      </c>
      <c r="D182" s="188">
        <v>77.227382180942556</v>
      </c>
      <c r="E182" s="146" t="s">
        <v>372</v>
      </c>
    </row>
    <row r="183" spans="1:5" s="177" customFormat="1" x14ac:dyDescent="0.25">
      <c r="A183" s="48" t="s">
        <v>373</v>
      </c>
      <c r="B183" s="144" t="s">
        <v>374</v>
      </c>
      <c r="C183" s="191">
        <v>10.663914688682491</v>
      </c>
      <c r="D183" s="188">
        <v>17.027863777089784</v>
      </c>
      <c r="E183" s="146" t="s">
        <v>375</v>
      </c>
    </row>
    <row r="184" spans="1:5" s="177" customFormat="1" x14ac:dyDescent="0.25">
      <c r="A184" s="48" t="s">
        <v>376</v>
      </c>
      <c r="B184" s="144" t="s">
        <v>377</v>
      </c>
      <c r="C184" s="191">
        <v>3.611971104231166</v>
      </c>
      <c r="D184" s="188">
        <v>67.423460612315097</v>
      </c>
      <c r="E184" s="146" t="s">
        <v>378</v>
      </c>
    </row>
    <row r="185" spans="1:5" s="177" customFormat="1" ht="30" x14ac:dyDescent="0.25">
      <c r="A185" s="48" t="s">
        <v>379</v>
      </c>
      <c r="B185" s="144" t="s">
        <v>380</v>
      </c>
      <c r="C185" s="191">
        <v>3.5259717922256621</v>
      </c>
      <c r="D185" s="188">
        <v>235.98211214310285</v>
      </c>
      <c r="E185" s="146" t="s">
        <v>381</v>
      </c>
    </row>
    <row r="186" spans="1:5" s="177" customFormat="1" ht="30" x14ac:dyDescent="0.25">
      <c r="A186" s="48" t="s">
        <v>382</v>
      </c>
      <c r="B186" s="144" t="s">
        <v>383</v>
      </c>
      <c r="C186" s="191">
        <v>23.821809425524595</v>
      </c>
      <c r="D186" s="188">
        <v>712.76229790161676</v>
      </c>
      <c r="E186" s="146" t="s">
        <v>384</v>
      </c>
    </row>
    <row r="187" spans="1:5" s="177" customFormat="1" ht="30" x14ac:dyDescent="0.25">
      <c r="A187" s="48" t="s">
        <v>385</v>
      </c>
      <c r="B187" s="144" t="s">
        <v>386</v>
      </c>
      <c r="C187" s="191">
        <v>0.17199862401100791</v>
      </c>
      <c r="D187" s="188">
        <v>12.039903680770554</v>
      </c>
      <c r="E187" s="146" t="s">
        <v>387</v>
      </c>
    </row>
    <row r="188" spans="1:5" s="177" customFormat="1" ht="30.75" thickBot="1" x14ac:dyDescent="0.3">
      <c r="A188" s="48" t="s">
        <v>388</v>
      </c>
      <c r="B188" s="178" t="s">
        <v>389</v>
      </c>
      <c r="C188" s="191">
        <v>3.6979704162366702</v>
      </c>
      <c r="D188" s="192"/>
      <c r="E188" s="146" t="s">
        <v>390</v>
      </c>
    </row>
    <row r="189" spans="1:5" s="177" customFormat="1" ht="30.75" thickTop="1" x14ac:dyDescent="0.25">
      <c r="A189" s="48" t="s">
        <v>496</v>
      </c>
      <c r="B189" s="194" t="s">
        <v>497</v>
      </c>
      <c r="C189" s="180">
        <v>105.17715858273134</v>
      </c>
      <c r="D189" s="192">
        <v>736.06811145510835</v>
      </c>
      <c r="E189" s="146" t="s">
        <v>498</v>
      </c>
    </row>
    <row r="190" spans="1:5" ht="78" customHeight="1" x14ac:dyDescent="0.25">
      <c r="A190" s="143" t="s">
        <v>391</v>
      </c>
      <c r="B190" s="142" t="s">
        <v>101</v>
      </c>
      <c r="C190" s="166">
        <v>211.81630546955623</v>
      </c>
      <c r="D190" s="189">
        <v>2954.1623667010667</v>
      </c>
      <c r="E190" s="162" t="s">
        <v>499</v>
      </c>
    </row>
    <row r="191" spans="1:5" s="150" customFormat="1" x14ac:dyDescent="0.25">
      <c r="A191" s="153" t="s">
        <v>438</v>
      </c>
      <c r="B191" s="142" t="s">
        <v>100</v>
      </c>
      <c r="C191" s="48" t="s">
        <v>363</v>
      </c>
      <c r="D191" s="187" t="s">
        <v>363</v>
      </c>
      <c r="E191" s="147"/>
    </row>
    <row r="192" spans="1:5" s="150" customFormat="1" ht="45" x14ac:dyDescent="0.25">
      <c r="A192" s="153" t="s">
        <v>439</v>
      </c>
      <c r="B192" s="142" t="s">
        <v>392</v>
      </c>
      <c r="C192" s="179" t="s">
        <v>393</v>
      </c>
      <c r="D192" s="190">
        <v>37.54</v>
      </c>
      <c r="E192" s="147" t="s">
        <v>456</v>
      </c>
    </row>
    <row r="193" spans="1:5" s="150" customFormat="1" x14ac:dyDescent="0.25">
      <c r="A193" s="153" t="s">
        <v>440</v>
      </c>
      <c r="B193" s="142" t="s">
        <v>394</v>
      </c>
      <c r="C193" s="179" t="s">
        <v>395</v>
      </c>
      <c r="D193" s="190">
        <v>30.39</v>
      </c>
      <c r="E193" s="147" t="s">
        <v>457</v>
      </c>
    </row>
    <row r="194" spans="1:5" s="150" customFormat="1" x14ac:dyDescent="0.25">
      <c r="A194" s="153" t="s">
        <v>441</v>
      </c>
      <c r="B194" s="142" t="s">
        <v>396</v>
      </c>
      <c r="C194" s="179" t="s">
        <v>397</v>
      </c>
      <c r="D194" s="190">
        <v>15.87</v>
      </c>
      <c r="E194" s="147" t="s">
        <v>458</v>
      </c>
    </row>
    <row r="195" spans="1:5" s="177" customFormat="1" x14ac:dyDescent="0.25">
      <c r="A195" s="55" t="s">
        <v>442</v>
      </c>
      <c r="B195" s="194" t="s">
        <v>398</v>
      </c>
      <c r="C195" s="179" t="s">
        <v>399</v>
      </c>
      <c r="D195" s="190">
        <v>157.83000000000001</v>
      </c>
      <c r="E195" s="162" t="s">
        <v>459</v>
      </c>
    </row>
    <row r="196" spans="1:5" s="150" customFormat="1" x14ac:dyDescent="0.25">
      <c r="A196" s="153" t="s">
        <v>443</v>
      </c>
      <c r="B196" s="142" t="s">
        <v>400</v>
      </c>
      <c r="C196" s="179" t="s">
        <v>401</v>
      </c>
      <c r="D196" s="190">
        <v>294.95</v>
      </c>
      <c r="E196" s="147" t="s">
        <v>460</v>
      </c>
    </row>
    <row r="197" spans="1:5" s="150" customFormat="1" x14ac:dyDescent="0.25">
      <c r="A197" s="153" t="s">
        <v>444</v>
      </c>
      <c r="B197" s="142" t="s">
        <v>402</v>
      </c>
      <c r="C197" s="179" t="s">
        <v>403</v>
      </c>
      <c r="D197" s="190">
        <v>30.96</v>
      </c>
      <c r="E197" s="147" t="s">
        <v>461</v>
      </c>
    </row>
    <row r="198" spans="1:5" s="150" customFormat="1" ht="30" x14ac:dyDescent="0.25">
      <c r="A198" s="153" t="s">
        <v>445</v>
      </c>
      <c r="B198" s="142" t="s">
        <v>404</v>
      </c>
      <c r="C198" s="179" t="s">
        <v>403</v>
      </c>
      <c r="D198" s="190">
        <v>33.75</v>
      </c>
      <c r="E198" s="147" t="s">
        <v>462</v>
      </c>
    </row>
    <row r="199" spans="1:5" s="150" customFormat="1" ht="30" x14ac:dyDescent="0.25">
      <c r="A199" s="153" t="s">
        <v>446</v>
      </c>
      <c r="B199" s="142" t="s">
        <v>405</v>
      </c>
      <c r="C199" s="179" t="s">
        <v>403</v>
      </c>
      <c r="D199" s="190">
        <v>32.630000000000003</v>
      </c>
      <c r="E199" s="147" t="s">
        <v>463</v>
      </c>
    </row>
    <row r="200" spans="1:5" s="150" customFormat="1" x14ac:dyDescent="0.25">
      <c r="A200" s="153" t="s">
        <v>448</v>
      </c>
      <c r="B200" s="142" t="s">
        <v>406</v>
      </c>
      <c r="C200" s="179" t="s">
        <v>407</v>
      </c>
      <c r="D200" s="190">
        <v>4.6399999999999997</v>
      </c>
      <c r="E200" s="147" t="s">
        <v>464</v>
      </c>
    </row>
    <row r="201" spans="1:5" s="155" customFormat="1" ht="60.6" customHeight="1" x14ac:dyDescent="0.25">
      <c r="A201" s="193" t="s">
        <v>447</v>
      </c>
      <c r="B201" s="142" t="s">
        <v>101</v>
      </c>
      <c r="C201" s="166" t="s">
        <v>408</v>
      </c>
      <c r="D201" s="189">
        <v>638.55999999999995</v>
      </c>
      <c r="E201" s="162"/>
    </row>
    <row r="202" spans="1:5" s="155" customFormat="1" ht="60" x14ac:dyDescent="0.25">
      <c r="A202" s="163" t="s">
        <v>449</v>
      </c>
      <c r="B202" s="165" t="s">
        <v>453</v>
      </c>
      <c r="C202" s="180" t="s">
        <v>454</v>
      </c>
      <c r="D202" s="259">
        <v>2867.1539122957865</v>
      </c>
      <c r="E202" s="162" t="s">
        <v>527</v>
      </c>
    </row>
    <row r="203" spans="1:5" s="155" customFormat="1" ht="60" x14ac:dyDescent="0.25">
      <c r="A203" s="163" t="s">
        <v>450</v>
      </c>
      <c r="B203" s="165" t="s">
        <v>452</v>
      </c>
      <c r="C203" s="180" t="s">
        <v>455</v>
      </c>
      <c r="D203" s="190">
        <v>1584.01</v>
      </c>
      <c r="E203" s="162" t="s">
        <v>465</v>
      </c>
    </row>
    <row r="204" spans="1:5" s="155" customFormat="1" ht="60.6" customHeight="1" x14ac:dyDescent="0.25">
      <c r="A204" s="193" t="s">
        <v>451</v>
      </c>
      <c r="B204" s="142" t="s">
        <v>101</v>
      </c>
      <c r="C204" s="166" t="s">
        <v>466</v>
      </c>
      <c r="D204" s="189">
        <v>4451.16</v>
      </c>
      <c r="E204" s="162" t="s">
        <v>467</v>
      </c>
    </row>
    <row r="205" spans="1:5" s="177" customFormat="1" x14ac:dyDescent="0.25">
      <c r="A205" s="55"/>
      <c r="B205" s="170"/>
      <c r="C205" s="179"/>
      <c r="D205" s="190"/>
      <c r="E205" s="162"/>
    </row>
    <row r="206" spans="1:5" s="155" customFormat="1" ht="60.6" customHeight="1" x14ac:dyDescent="0.25">
      <c r="A206" s="181" t="s">
        <v>488</v>
      </c>
      <c r="B206" s="182" t="s">
        <v>101</v>
      </c>
      <c r="C206" s="183">
        <v>301.84630546955623</v>
      </c>
      <c r="D206" s="189">
        <v>8043.8823667010656</v>
      </c>
      <c r="E206" s="162" t="s">
        <v>500</v>
      </c>
    </row>
    <row r="207" spans="1:5" s="177" customFormat="1" x14ac:dyDescent="0.25">
      <c r="A207" s="184"/>
      <c r="B207" s="185"/>
      <c r="C207" s="184"/>
      <c r="D207" s="184"/>
    </row>
    <row r="208" spans="1:5" s="177" customFormat="1" x14ac:dyDescent="0.25">
      <c r="A208" s="184"/>
      <c r="B208" s="185"/>
      <c r="C208" s="184"/>
      <c r="D208" s="184"/>
    </row>
    <row r="210" spans="1:11" x14ac:dyDescent="0.25">
      <c r="A210" s="137"/>
      <c r="B210" s="137"/>
      <c r="C210" s="137"/>
      <c r="D210" s="137"/>
      <c r="E210" s="137"/>
      <c r="F210" s="137"/>
      <c r="G210" s="137"/>
      <c r="H210" s="137"/>
      <c r="I210" s="137" t="s">
        <v>215</v>
      </c>
      <c r="J210" s="69" t="str">
        <f>IF($B$7="","",$B$7)</f>
        <v>Belgium</v>
      </c>
      <c r="K210" s="30" t="s">
        <v>126</v>
      </c>
    </row>
  </sheetData>
  <mergeCells count="98">
    <mergeCell ref="A158:K158"/>
    <mergeCell ref="A156:K156"/>
    <mergeCell ref="A143:K143"/>
    <mergeCell ref="B119:B129"/>
    <mergeCell ref="F121:K121"/>
    <mergeCell ref="F119:K119"/>
    <mergeCell ref="F120:K120"/>
    <mergeCell ref="F111:K111"/>
    <mergeCell ref="A100:K100"/>
    <mergeCell ref="C95:K95"/>
    <mergeCell ref="A176:K176"/>
    <mergeCell ref="A174:K174"/>
    <mergeCell ref="F122:K122"/>
    <mergeCell ref="F123:K123"/>
    <mergeCell ref="D150:E150"/>
    <mergeCell ref="A132:K132"/>
    <mergeCell ref="D171:E171"/>
    <mergeCell ref="D136:E136"/>
    <mergeCell ref="D149:E149"/>
    <mergeCell ref="D147:E147"/>
    <mergeCell ref="D148:E148"/>
    <mergeCell ref="D170:E170"/>
    <mergeCell ref="D169:E169"/>
    <mergeCell ref="F108:K108"/>
    <mergeCell ref="B103:B118"/>
    <mergeCell ref="G70:J70"/>
    <mergeCell ref="G71:J71"/>
    <mergeCell ref="G73:J73"/>
    <mergeCell ref="G75:J75"/>
    <mergeCell ref="G76:J76"/>
    <mergeCell ref="G72:J72"/>
    <mergeCell ref="G74:J74"/>
    <mergeCell ref="G77:J77"/>
    <mergeCell ref="G78:J78"/>
    <mergeCell ref="A86:K86"/>
    <mergeCell ref="A88:K88"/>
    <mergeCell ref="C92:K92"/>
    <mergeCell ref="F109:K109"/>
    <mergeCell ref="F110:K110"/>
    <mergeCell ref="G59:J59"/>
    <mergeCell ref="G61:J61"/>
    <mergeCell ref="G62:J62"/>
    <mergeCell ref="G60:J60"/>
    <mergeCell ref="C93:K93"/>
    <mergeCell ref="A54:G54"/>
    <mergeCell ref="K32:K33"/>
    <mergeCell ref="K37:K39"/>
    <mergeCell ref="G56:J56"/>
    <mergeCell ref="C32:C33"/>
    <mergeCell ref="G55:J55"/>
    <mergeCell ref="C91:K91"/>
    <mergeCell ref="G79:J79"/>
    <mergeCell ref="G80:J80"/>
    <mergeCell ref="G81:J81"/>
    <mergeCell ref="G82:J82"/>
    <mergeCell ref="G65:J65"/>
    <mergeCell ref="G66:J66"/>
    <mergeCell ref="G67:J67"/>
    <mergeCell ref="G68:J68"/>
    <mergeCell ref="G57:J57"/>
    <mergeCell ref="G63:J63"/>
    <mergeCell ref="G64:J64"/>
    <mergeCell ref="C90:K90"/>
    <mergeCell ref="G69:J69"/>
    <mergeCell ref="G58:J58"/>
    <mergeCell ref="C94:K94"/>
    <mergeCell ref="F104:K104"/>
    <mergeCell ref="F105:K105"/>
    <mergeCell ref="F106:K106"/>
    <mergeCell ref="F107:K107"/>
    <mergeCell ref="F103:K103"/>
    <mergeCell ref="F102:K102"/>
    <mergeCell ref="A98:K98"/>
    <mergeCell ref="A1:K1"/>
    <mergeCell ref="B32:B33"/>
    <mergeCell ref="A3:K3"/>
    <mergeCell ref="A37:A39"/>
    <mergeCell ref="C37:C39"/>
    <mergeCell ref="A32:A33"/>
    <mergeCell ref="B37:B39"/>
    <mergeCell ref="A10:K10"/>
    <mergeCell ref="B5:C5"/>
    <mergeCell ref="B6:C6"/>
    <mergeCell ref="B7:C7"/>
    <mergeCell ref="D151:E151"/>
    <mergeCell ref="F112:K112"/>
    <mergeCell ref="F113:K113"/>
    <mergeCell ref="F114:K114"/>
    <mergeCell ref="F115:K115"/>
    <mergeCell ref="F116:K116"/>
    <mergeCell ref="F117:K117"/>
    <mergeCell ref="F118:K118"/>
    <mergeCell ref="F124:K124"/>
    <mergeCell ref="F125:K125"/>
    <mergeCell ref="F126:K126"/>
    <mergeCell ref="F127:K127"/>
    <mergeCell ref="F128:K128"/>
    <mergeCell ref="F129:K129"/>
  </mergeCells>
  <pageMargins left="0.70866141732283472" right="0.70866141732283472" top="0.74803149606299213" bottom="0.74803149606299213" header="0.31496062992125984" footer="0.31496062992125984"/>
  <pageSetup paperSize="9" scale="20" orientation="portrait" r:id="rId1"/>
  <rowBreaks count="3" manualBreakCount="3">
    <brk id="51" max="10" man="1"/>
    <brk id="85" max="16383" man="1"/>
    <brk id="131" max="16383" man="1"/>
  </rowBreaks>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B49"/>
  <sheetViews>
    <sheetView topLeftCell="A25" workbookViewId="0">
      <selection activeCell="B12" sqref="B12"/>
    </sheetView>
  </sheetViews>
  <sheetFormatPr defaultColWidth="9.140625" defaultRowHeight="15" x14ac:dyDescent="0.25"/>
  <cols>
    <col min="2" max="2" width="94.85546875" customWidth="1"/>
  </cols>
  <sheetData>
    <row r="2" spans="2:2" x14ac:dyDescent="0.25">
      <c r="B2" s="61" t="s">
        <v>236</v>
      </c>
    </row>
    <row r="3" spans="2:2" x14ac:dyDescent="0.25">
      <c r="B3" s="32" t="s">
        <v>243</v>
      </c>
    </row>
    <row r="4" spans="2:2" x14ac:dyDescent="0.25">
      <c r="B4" s="32" t="s">
        <v>270</v>
      </c>
    </row>
    <row r="5" spans="2:2" x14ac:dyDescent="0.25">
      <c r="B5" s="73" t="s">
        <v>271</v>
      </c>
    </row>
    <row r="6" spans="2:2" s="68" customFormat="1" x14ac:dyDescent="0.25">
      <c r="B6" s="73" t="s">
        <v>249</v>
      </c>
    </row>
    <row r="7" spans="2:2" x14ac:dyDescent="0.25">
      <c r="B7" s="73" t="s">
        <v>248</v>
      </c>
    </row>
    <row r="8" spans="2:2" x14ac:dyDescent="0.25">
      <c r="B8" s="73" t="s">
        <v>250</v>
      </c>
    </row>
    <row r="9" spans="2:2" x14ac:dyDescent="0.25">
      <c r="B9" s="73" t="s">
        <v>272</v>
      </c>
    </row>
    <row r="10" spans="2:2" x14ac:dyDescent="0.25">
      <c r="B10" s="73" t="s">
        <v>273</v>
      </c>
    </row>
    <row r="11" spans="2:2" x14ac:dyDescent="0.25">
      <c r="B11" s="73" t="s">
        <v>251</v>
      </c>
    </row>
    <row r="12" spans="2:2" x14ac:dyDescent="0.25">
      <c r="B12" s="73" t="s">
        <v>252</v>
      </c>
    </row>
    <row r="13" spans="2:2" x14ac:dyDescent="0.25">
      <c r="B13" s="73" t="s">
        <v>254</v>
      </c>
    </row>
    <row r="14" spans="2:2" x14ac:dyDescent="0.25">
      <c r="B14" s="73" t="s">
        <v>253</v>
      </c>
    </row>
    <row r="15" spans="2:2" x14ac:dyDescent="0.25">
      <c r="B15" s="73" t="s">
        <v>274</v>
      </c>
    </row>
    <row r="16" spans="2:2" x14ac:dyDescent="0.25">
      <c r="B16" s="73" t="s">
        <v>255</v>
      </c>
    </row>
    <row r="17" spans="2:2" x14ac:dyDescent="0.25">
      <c r="B17" s="73" t="s">
        <v>275</v>
      </c>
    </row>
    <row r="18" spans="2:2" x14ac:dyDescent="0.25">
      <c r="B18" s="73" t="s">
        <v>256</v>
      </c>
    </row>
    <row r="19" spans="2:2" x14ac:dyDescent="0.25">
      <c r="B19" s="73" t="s">
        <v>276</v>
      </c>
    </row>
    <row r="20" spans="2:2" x14ac:dyDescent="0.25">
      <c r="B20" s="73" t="s">
        <v>225</v>
      </c>
    </row>
    <row r="21" spans="2:2" x14ac:dyDescent="0.25">
      <c r="B21" s="73" t="s">
        <v>257</v>
      </c>
    </row>
    <row r="22" spans="2:2" x14ac:dyDescent="0.25">
      <c r="B22" s="73" t="s">
        <v>226</v>
      </c>
    </row>
    <row r="23" spans="2:2" x14ac:dyDescent="0.25">
      <c r="B23" s="73" t="s">
        <v>247</v>
      </c>
    </row>
    <row r="24" spans="2:2" x14ac:dyDescent="0.25">
      <c r="B24" s="73" t="s">
        <v>227</v>
      </c>
    </row>
    <row r="25" spans="2:2" x14ac:dyDescent="0.25">
      <c r="B25" s="73" t="s">
        <v>228</v>
      </c>
    </row>
    <row r="26" spans="2:2" x14ac:dyDescent="0.25">
      <c r="B26" s="73" t="s">
        <v>229</v>
      </c>
    </row>
    <row r="27" spans="2:2" x14ac:dyDescent="0.25">
      <c r="B27" s="73" t="s">
        <v>224</v>
      </c>
    </row>
    <row r="28" spans="2:2" x14ac:dyDescent="0.25">
      <c r="B28" s="73"/>
    </row>
    <row r="29" spans="2:2" x14ac:dyDescent="0.25">
      <c r="B29" s="74" t="s">
        <v>235</v>
      </c>
    </row>
    <row r="30" spans="2:2" x14ac:dyDescent="0.25">
      <c r="B30" s="32" t="s">
        <v>243</v>
      </c>
    </row>
    <row r="31" spans="2:2" x14ac:dyDescent="0.25">
      <c r="B31" s="32" t="s">
        <v>223</v>
      </c>
    </row>
    <row r="32" spans="2:2" x14ac:dyDescent="0.25">
      <c r="B32" s="73" t="s">
        <v>230</v>
      </c>
    </row>
    <row r="33" spans="2:2" x14ac:dyDescent="0.25">
      <c r="B33" s="73" t="s">
        <v>231</v>
      </c>
    </row>
    <row r="34" spans="2:2" x14ac:dyDescent="0.25">
      <c r="B34" s="73" t="s">
        <v>232</v>
      </c>
    </row>
    <row r="35" spans="2:2" x14ac:dyDescent="0.25">
      <c r="B35" s="73" t="s">
        <v>233</v>
      </c>
    </row>
    <row r="36" spans="2:2" x14ac:dyDescent="0.25">
      <c r="B36" s="73" t="s">
        <v>245</v>
      </c>
    </row>
    <row r="37" spans="2:2" x14ac:dyDescent="0.25">
      <c r="B37" s="73" t="s">
        <v>244</v>
      </c>
    </row>
    <row r="38" spans="2:2" x14ac:dyDescent="0.25">
      <c r="B38" s="73" t="s">
        <v>234</v>
      </c>
    </row>
    <row r="39" spans="2:2" x14ac:dyDescent="0.25">
      <c r="B39" s="73" t="s">
        <v>224</v>
      </c>
    </row>
    <row r="40" spans="2:2" x14ac:dyDescent="0.25">
      <c r="B40" s="73"/>
    </row>
    <row r="41" spans="2:2" x14ac:dyDescent="0.25">
      <c r="B41" s="74" t="s">
        <v>242</v>
      </c>
    </row>
    <row r="42" spans="2:2" x14ac:dyDescent="0.25">
      <c r="B42" s="32" t="s">
        <v>243</v>
      </c>
    </row>
    <row r="43" spans="2:2" x14ac:dyDescent="0.25">
      <c r="B43" s="73" t="s">
        <v>237</v>
      </c>
    </row>
    <row r="44" spans="2:2" x14ac:dyDescent="0.25">
      <c r="B44" s="73" t="s">
        <v>238</v>
      </c>
    </row>
    <row r="45" spans="2:2" x14ac:dyDescent="0.25">
      <c r="B45" s="73" t="s">
        <v>239</v>
      </c>
    </row>
    <row r="46" spans="2:2" x14ac:dyDescent="0.25">
      <c r="B46" s="73" t="s">
        <v>246</v>
      </c>
    </row>
    <row r="47" spans="2:2" x14ac:dyDescent="0.25">
      <c r="B47" s="73" t="s">
        <v>240</v>
      </c>
    </row>
    <row r="48" spans="2:2" x14ac:dyDescent="0.25">
      <c r="B48" s="73" t="s">
        <v>241</v>
      </c>
    </row>
    <row r="49" spans="2:2" x14ac:dyDescent="0.25">
      <c r="B49" s="73" t="s">
        <v>224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workbookViewId="0">
      <pane xSplit="1" topLeftCell="D1" activePane="topRight" state="frozen"/>
      <selection pane="topRight" activeCell="S3" sqref="S3"/>
    </sheetView>
  </sheetViews>
  <sheetFormatPr defaultColWidth="11.42578125" defaultRowHeight="15" x14ac:dyDescent="0.25"/>
  <cols>
    <col min="1" max="1" width="71.5703125" customWidth="1"/>
    <col min="5" max="11" width="11.42578125" customWidth="1"/>
  </cols>
  <sheetData>
    <row r="1" spans="1:19" ht="15.75" thickBot="1" x14ac:dyDescent="0.3">
      <c r="A1" s="334" t="s">
        <v>278</v>
      </c>
      <c r="B1" s="334"/>
      <c r="C1" s="334"/>
      <c r="D1" s="334"/>
      <c r="E1" s="334"/>
      <c r="F1" s="334"/>
      <c r="G1" s="334"/>
      <c r="H1" s="334"/>
      <c r="I1" s="334"/>
      <c r="J1" s="334"/>
      <c r="K1" s="334"/>
      <c r="L1" s="334"/>
    </row>
    <row r="2" spans="1:19" ht="18" thickTop="1" thickBot="1" x14ac:dyDescent="0.3">
      <c r="A2" s="75"/>
      <c r="B2" s="76">
        <v>2005</v>
      </c>
      <c r="C2" s="76">
        <v>2006</v>
      </c>
      <c r="D2" s="76">
        <v>2007</v>
      </c>
      <c r="E2" s="76">
        <v>2008</v>
      </c>
      <c r="F2" s="76">
        <v>2009</v>
      </c>
      <c r="G2" s="76">
        <v>2010</v>
      </c>
      <c r="H2" s="76">
        <v>2011</v>
      </c>
      <c r="I2" s="76">
        <v>2012</v>
      </c>
      <c r="J2" s="76">
        <v>2013</v>
      </c>
      <c r="K2" s="76">
        <v>2014</v>
      </c>
      <c r="L2" s="76">
        <v>2015</v>
      </c>
      <c r="M2" s="76">
        <v>2016</v>
      </c>
      <c r="N2" s="76">
        <v>2017</v>
      </c>
      <c r="O2" s="76">
        <v>2018</v>
      </c>
      <c r="P2" s="76">
        <v>2019</v>
      </c>
      <c r="Q2" s="76">
        <v>2020</v>
      </c>
      <c r="R2" s="75" t="s">
        <v>116</v>
      </c>
    </row>
    <row r="3" spans="1:19" ht="15.75" thickTop="1" x14ac:dyDescent="0.25">
      <c r="A3" s="77" t="s">
        <v>279</v>
      </c>
      <c r="B3" s="90">
        <v>51.4</v>
      </c>
      <c r="C3" s="90">
        <v>50.7</v>
      </c>
      <c r="D3" s="90">
        <v>49.7</v>
      </c>
      <c r="E3" s="90">
        <v>51</v>
      </c>
      <c r="F3" s="90">
        <v>50</v>
      </c>
      <c r="G3" s="90">
        <v>53.9</v>
      </c>
      <c r="H3" s="91">
        <v>49.8</v>
      </c>
      <c r="I3" s="92">
        <v>47.3</v>
      </c>
      <c r="J3" s="93">
        <v>48.6</v>
      </c>
      <c r="K3" s="78">
        <v>45</v>
      </c>
      <c r="L3" s="78"/>
      <c r="M3" s="78"/>
      <c r="N3" s="78"/>
      <c r="O3" s="78"/>
      <c r="P3" s="78"/>
      <c r="Q3" s="78">
        <v>43.7</v>
      </c>
      <c r="R3" s="77" t="s">
        <v>8</v>
      </c>
      <c r="S3" s="89">
        <f>Q3/D3</f>
        <v>0.87927565392354123</v>
      </c>
    </row>
    <row r="4" spans="1:19" x14ac:dyDescent="0.25">
      <c r="A4" s="77" t="s">
        <v>280</v>
      </c>
      <c r="B4" s="90">
        <v>36.6</v>
      </c>
      <c r="C4" s="90">
        <v>36.200000000000003</v>
      </c>
      <c r="D4" s="90">
        <v>35</v>
      </c>
      <c r="E4" s="90">
        <v>37.200000000000003</v>
      </c>
      <c r="F4" s="90">
        <v>35.1</v>
      </c>
      <c r="G4" s="90">
        <v>38.6</v>
      </c>
      <c r="H4" s="91">
        <v>35.200000000000003</v>
      </c>
      <c r="I4" s="92">
        <v>35</v>
      </c>
      <c r="J4" s="93">
        <v>36.200000000000003</v>
      </c>
      <c r="K4" s="78">
        <v>34</v>
      </c>
      <c r="L4" s="78"/>
      <c r="M4" s="78"/>
      <c r="N4" s="78"/>
      <c r="O4" s="78"/>
      <c r="P4" s="78"/>
      <c r="Q4" s="78">
        <v>32.5</v>
      </c>
      <c r="R4" s="77" t="s">
        <v>8</v>
      </c>
      <c r="S4" s="89">
        <f>Q4/D4</f>
        <v>0.9285714285714286</v>
      </c>
    </row>
    <row r="5" spans="1:19" x14ac:dyDescent="0.25">
      <c r="A5" s="77" t="s">
        <v>281</v>
      </c>
      <c r="B5" s="78"/>
      <c r="C5" s="78"/>
      <c r="D5" s="78"/>
      <c r="E5" s="78"/>
      <c r="F5" s="78"/>
      <c r="G5" s="78"/>
      <c r="H5" s="78"/>
      <c r="I5" s="82"/>
      <c r="J5" s="81"/>
      <c r="K5" s="78"/>
      <c r="L5" s="78"/>
      <c r="M5" s="78"/>
      <c r="N5" s="78"/>
      <c r="O5" s="78"/>
      <c r="P5" s="78"/>
      <c r="Q5" s="78"/>
      <c r="R5" s="77"/>
    </row>
    <row r="6" spans="1:19" x14ac:dyDescent="0.25">
      <c r="A6" s="83" t="s">
        <v>282</v>
      </c>
      <c r="B6" s="78">
        <v>11.8</v>
      </c>
      <c r="C6" s="78">
        <v>12.5</v>
      </c>
      <c r="D6" s="78">
        <v>12.3</v>
      </c>
      <c r="E6" s="78">
        <v>12</v>
      </c>
      <c r="F6" s="90">
        <v>10.7</v>
      </c>
      <c r="G6" s="90">
        <v>12.9</v>
      </c>
      <c r="H6" s="91">
        <v>11.5</v>
      </c>
      <c r="I6" s="92">
        <v>11.5</v>
      </c>
      <c r="J6" s="93">
        <v>11.8</v>
      </c>
      <c r="K6" s="78">
        <v>11.7</v>
      </c>
      <c r="L6" s="78"/>
      <c r="M6" s="78"/>
      <c r="N6" s="78"/>
      <c r="O6" s="78"/>
      <c r="P6" s="78"/>
      <c r="Q6" s="78"/>
      <c r="R6" s="77" t="s">
        <v>8</v>
      </c>
    </row>
    <row r="7" spans="1:19" x14ac:dyDescent="0.25">
      <c r="A7" s="83" t="s">
        <v>283</v>
      </c>
      <c r="B7" s="90">
        <v>9.9</v>
      </c>
      <c r="C7" s="90">
        <v>9.6</v>
      </c>
      <c r="D7" s="78">
        <v>9.8000000000000007</v>
      </c>
      <c r="E7" s="90">
        <v>10.5</v>
      </c>
      <c r="F7" s="90">
        <v>10.4</v>
      </c>
      <c r="G7" s="90">
        <v>10.5</v>
      </c>
      <c r="H7" s="79">
        <v>10.6</v>
      </c>
      <c r="I7" s="92">
        <v>9.8000000000000007</v>
      </c>
      <c r="J7" s="93">
        <v>9.6999999999999993</v>
      </c>
      <c r="K7" s="78">
        <v>10</v>
      </c>
      <c r="L7" s="78"/>
      <c r="M7" s="78"/>
      <c r="N7" s="78"/>
      <c r="O7" s="78"/>
      <c r="P7" s="78"/>
      <c r="Q7" s="78"/>
      <c r="R7" s="77" t="s">
        <v>8</v>
      </c>
    </row>
    <row r="8" spans="1:19" x14ac:dyDescent="0.25">
      <c r="A8" s="83" t="s">
        <v>284</v>
      </c>
      <c r="B8" s="78">
        <v>9.9</v>
      </c>
      <c r="C8" s="78">
        <v>8.9</v>
      </c>
      <c r="D8" s="78">
        <v>8.3000000000000007</v>
      </c>
      <c r="E8" s="78">
        <v>9</v>
      </c>
      <c r="F8" s="78">
        <v>8.5</v>
      </c>
      <c r="G8" s="90">
        <v>9.1999999999999993</v>
      </c>
      <c r="H8" s="91">
        <v>7.9</v>
      </c>
      <c r="I8" s="80">
        <v>8.4</v>
      </c>
      <c r="J8" s="81">
        <v>9</v>
      </c>
      <c r="K8" s="78">
        <v>7.4</v>
      </c>
      <c r="L8" s="78"/>
      <c r="M8" s="78"/>
      <c r="N8" s="78"/>
      <c r="O8" s="78"/>
      <c r="P8" s="78"/>
      <c r="Q8" s="78"/>
      <c r="R8" s="77" t="s">
        <v>8</v>
      </c>
    </row>
    <row r="9" spans="1:19" x14ac:dyDescent="0.25">
      <c r="A9" s="84" t="s">
        <v>285</v>
      </c>
      <c r="B9" s="78">
        <v>4.2</v>
      </c>
      <c r="C9" s="78">
        <v>4.3</v>
      </c>
      <c r="D9" s="78">
        <v>3.9</v>
      </c>
      <c r="E9" s="78">
        <v>4.7</v>
      </c>
      <c r="F9" s="78">
        <v>4.5999999999999996</v>
      </c>
      <c r="G9" s="78">
        <v>5</v>
      </c>
      <c r="H9" s="94">
        <v>4.4000000000000004</v>
      </c>
      <c r="I9" s="95">
        <v>4.5</v>
      </c>
      <c r="J9" s="96">
        <v>4.9000000000000004</v>
      </c>
      <c r="K9" s="78">
        <v>4.3</v>
      </c>
      <c r="L9" s="78"/>
      <c r="M9" s="78"/>
      <c r="N9" s="78"/>
      <c r="O9" s="78"/>
      <c r="P9" s="78"/>
      <c r="Q9" s="78"/>
      <c r="R9" s="77" t="s">
        <v>8</v>
      </c>
    </row>
    <row r="10" spans="1:19" x14ac:dyDescent="0.25">
      <c r="A10" s="77" t="s">
        <v>286</v>
      </c>
      <c r="B10" s="78"/>
      <c r="C10" s="78"/>
      <c r="D10" s="78"/>
      <c r="E10" s="78"/>
      <c r="F10" s="78"/>
      <c r="G10" s="78"/>
      <c r="H10" s="78"/>
      <c r="I10" s="82"/>
      <c r="J10" s="78"/>
      <c r="K10" s="78"/>
      <c r="L10" s="78"/>
      <c r="M10" s="78"/>
      <c r="N10" s="78"/>
      <c r="O10" s="78"/>
      <c r="P10" s="78"/>
      <c r="Q10" s="78"/>
      <c r="R10" s="77"/>
    </row>
    <row r="11" spans="1:19" x14ac:dyDescent="0.25">
      <c r="A11" s="83" t="s">
        <v>287</v>
      </c>
      <c r="B11" s="101">
        <v>49.129099999999994</v>
      </c>
      <c r="C11" s="101">
        <v>49.618099999999991</v>
      </c>
      <c r="D11" s="101">
        <v>52.039299999999997</v>
      </c>
      <c r="E11" s="101">
        <v>50.300299999999993</v>
      </c>
      <c r="F11" s="101">
        <v>44.651000000000003</v>
      </c>
      <c r="G11" s="101">
        <v>48.069299999999998</v>
      </c>
      <c r="H11" s="101">
        <v>48.401300000000006</v>
      </c>
      <c r="I11" s="99">
        <v>48.809699999999999</v>
      </c>
      <c r="J11" s="100">
        <v>49.125899999999994</v>
      </c>
      <c r="K11" s="98">
        <v>49.346800000000002</v>
      </c>
      <c r="L11" s="78"/>
      <c r="M11" s="78"/>
      <c r="N11" s="78"/>
      <c r="O11" s="78"/>
      <c r="P11" s="78"/>
      <c r="Q11" s="78"/>
      <c r="R11" s="77" t="s">
        <v>288</v>
      </c>
    </row>
    <row r="12" spans="1:19" x14ac:dyDescent="0.25">
      <c r="A12" s="83" t="s">
        <v>289</v>
      </c>
      <c r="B12" s="101">
        <v>205.98170000000007</v>
      </c>
      <c r="C12" s="101">
        <v>216.06549999999999</v>
      </c>
      <c r="D12" s="101">
        <v>228.01609999999997</v>
      </c>
      <c r="E12" s="101">
        <v>237.43409999999997</v>
      </c>
      <c r="F12" s="101">
        <v>238.80120000000005</v>
      </c>
      <c r="G12" s="101">
        <v>248.07170000000002</v>
      </c>
      <c r="H12" s="101">
        <v>259.05240000000003</v>
      </c>
      <c r="I12" s="99">
        <v>265.76739999999995</v>
      </c>
      <c r="J12" s="100">
        <v>270.50509999999997</v>
      </c>
      <c r="K12" s="98">
        <v>276.52</v>
      </c>
      <c r="L12" s="78"/>
      <c r="M12" s="78"/>
      <c r="N12" s="78"/>
      <c r="O12" s="78"/>
      <c r="P12" s="78"/>
      <c r="Q12" s="78"/>
      <c r="R12" s="77" t="s">
        <v>288</v>
      </c>
    </row>
    <row r="13" spans="1:19" x14ac:dyDescent="0.25">
      <c r="A13" s="77" t="s">
        <v>290</v>
      </c>
      <c r="B13" s="101">
        <v>180.88310000000001</v>
      </c>
      <c r="C13" s="101">
        <v>190.4033</v>
      </c>
      <c r="D13" s="101">
        <v>199.90970000000002</v>
      </c>
      <c r="E13" s="101">
        <v>211.0145</v>
      </c>
      <c r="F13" s="101">
        <v>214.15720000000002</v>
      </c>
      <c r="G13" s="101">
        <v>215.55250000000001</v>
      </c>
      <c r="H13" s="101">
        <v>219.96850000000001</v>
      </c>
      <c r="I13" s="99">
        <v>225.36850000000001</v>
      </c>
      <c r="J13" s="100">
        <v>225.96889999999999</v>
      </c>
      <c r="K13" s="98">
        <v>228.87979999999999</v>
      </c>
      <c r="L13" s="78"/>
      <c r="M13" s="78"/>
      <c r="N13" s="78"/>
      <c r="O13" s="78"/>
      <c r="P13" s="78"/>
      <c r="Q13" s="78"/>
      <c r="R13" s="77" t="s">
        <v>291</v>
      </c>
    </row>
    <row r="14" spans="1:19" x14ac:dyDescent="0.25">
      <c r="A14" s="77" t="s">
        <v>292</v>
      </c>
      <c r="B14" s="101">
        <v>359.44600000000003</v>
      </c>
      <c r="C14" s="101">
        <v>368.43299999999999</v>
      </c>
      <c r="D14" s="101">
        <v>380.93400000000003</v>
      </c>
      <c r="E14" s="101">
        <v>383.774</v>
      </c>
      <c r="F14" s="101">
        <v>375.01499999999999</v>
      </c>
      <c r="G14" s="101">
        <v>385.12099999999998</v>
      </c>
      <c r="H14" s="101">
        <v>392.041</v>
      </c>
      <c r="I14" s="101">
        <v>392.63400000000001</v>
      </c>
      <c r="J14" s="101">
        <v>392.69900000000001</v>
      </c>
      <c r="K14" s="98">
        <v>397.99400000000003</v>
      </c>
      <c r="L14" s="78"/>
      <c r="M14" s="78"/>
      <c r="N14" s="78"/>
      <c r="O14" s="78"/>
      <c r="P14" s="78"/>
      <c r="Q14" s="78"/>
      <c r="R14" s="77" t="s">
        <v>288</v>
      </c>
    </row>
    <row r="15" spans="1:19" x14ac:dyDescent="0.25">
      <c r="A15" s="77" t="s">
        <v>293</v>
      </c>
      <c r="B15" s="78">
        <v>29.9</v>
      </c>
      <c r="C15" s="78">
        <v>26.3</v>
      </c>
      <c r="D15" s="78">
        <v>27.4</v>
      </c>
      <c r="E15" s="78">
        <v>25.1</v>
      </c>
      <c r="F15" s="78">
        <v>27.9</v>
      </c>
      <c r="G15" s="90">
        <v>29.3</v>
      </c>
      <c r="H15" s="91">
        <v>22.8</v>
      </c>
      <c r="I15" s="80">
        <v>20.8</v>
      </c>
      <c r="J15" s="81">
        <v>18.100000000000001</v>
      </c>
      <c r="K15" s="78">
        <v>16.3</v>
      </c>
      <c r="L15" s="78"/>
      <c r="M15" s="78"/>
      <c r="N15" s="78"/>
      <c r="O15" s="78"/>
      <c r="P15" s="78"/>
      <c r="Q15" s="78"/>
      <c r="R15" s="77" t="s">
        <v>294</v>
      </c>
    </row>
    <row r="16" spans="1:19" x14ac:dyDescent="0.25">
      <c r="A16" s="77" t="s">
        <v>295</v>
      </c>
      <c r="B16" s="78">
        <v>7.7</v>
      </c>
      <c r="C16" s="78">
        <v>10.7</v>
      </c>
      <c r="D16" s="78">
        <v>11</v>
      </c>
      <c r="E16" s="78">
        <v>11.9</v>
      </c>
      <c r="F16" s="78">
        <v>13.2</v>
      </c>
      <c r="G16" s="90">
        <v>14.4</v>
      </c>
      <c r="H16" s="90">
        <v>14.3</v>
      </c>
      <c r="I16" s="92">
        <v>15.3</v>
      </c>
      <c r="J16" s="81">
        <v>14.7</v>
      </c>
      <c r="K16" s="78">
        <v>13.7</v>
      </c>
      <c r="L16" s="78"/>
      <c r="M16" s="78"/>
      <c r="N16" s="78"/>
      <c r="O16" s="78"/>
      <c r="P16" s="78"/>
      <c r="Q16" s="78"/>
      <c r="R16" s="77" t="s">
        <v>294</v>
      </c>
    </row>
    <row r="17" spans="1:23" x14ac:dyDescent="0.25">
      <c r="A17" s="77" t="s">
        <v>296</v>
      </c>
      <c r="B17" s="78"/>
      <c r="C17" s="78"/>
      <c r="D17" s="78"/>
      <c r="E17" s="78"/>
      <c r="F17" s="78"/>
      <c r="G17" s="78"/>
      <c r="H17" s="78">
        <v>0.02</v>
      </c>
      <c r="I17" s="82">
        <v>0.01</v>
      </c>
      <c r="J17" s="81">
        <v>0.01</v>
      </c>
      <c r="K17" s="78">
        <v>0.01</v>
      </c>
      <c r="L17" s="78"/>
      <c r="M17" s="78"/>
      <c r="N17" s="78"/>
      <c r="O17" s="78"/>
      <c r="P17" s="78"/>
      <c r="Q17" s="78"/>
      <c r="R17" s="77" t="s">
        <v>8</v>
      </c>
    </row>
    <row r="18" spans="1:23" x14ac:dyDescent="0.25">
      <c r="A18" s="77" t="s">
        <v>297</v>
      </c>
      <c r="B18" s="78"/>
      <c r="C18" s="78"/>
      <c r="D18" s="78"/>
      <c r="E18" s="78"/>
      <c r="F18" s="78"/>
      <c r="G18" s="78"/>
      <c r="H18" s="78">
        <v>0.89</v>
      </c>
      <c r="I18" s="97">
        <v>0.87</v>
      </c>
      <c r="J18" s="93">
        <v>0.89</v>
      </c>
      <c r="K18" s="78">
        <v>0.86</v>
      </c>
      <c r="L18" s="78"/>
      <c r="M18" s="78"/>
      <c r="N18" s="78"/>
      <c r="O18" s="78"/>
      <c r="P18" s="78"/>
      <c r="Q18" s="78"/>
      <c r="R18" s="77" t="s">
        <v>8</v>
      </c>
    </row>
    <row r="19" spans="1:23" x14ac:dyDescent="0.25">
      <c r="A19" s="77" t="s">
        <v>298</v>
      </c>
      <c r="B19" s="78"/>
      <c r="C19" s="78"/>
      <c r="D19" s="78"/>
      <c r="E19" s="78"/>
      <c r="F19" s="78"/>
      <c r="G19" s="78"/>
      <c r="H19" s="90">
        <v>7.3</v>
      </c>
      <c r="I19" s="97">
        <v>7.2</v>
      </c>
      <c r="J19" s="81">
        <v>6.5</v>
      </c>
      <c r="K19" s="90">
        <v>5.9</v>
      </c>
      <c r="L19" s="78"/>
      <c r="M19" s="78"/>
      <c r="N19" s="78"/>
      <c r="O19" s="78"/>
      <c r="P19" s="78"/>
      <c r="Q19" s="78"/>
      <c r="R19" s="77" t="s">
        <v>8</v>
      </c>
    </row>
    <row r="20" spans="1:23" x14ac:dyDescent="0.25">
      <c r="A20" s="77" t="s">
        <v>299</v>
      </c>
      <c r="B20" s="102"/>
      <c r="C20" s="102"/>
      <c r="D20" s="102"/>
      <c r="E20" s="102"/>
      <c r="F20" s="102"/>
      <c r="G20" s="111">
        <v>138.5</v>
      </c>
      <c r="H20" s="113" t="s">
        <v>310</v>
      </c>
      <c r="I20" s="114">
        <v>139.6</v>
      </c>
      <c r="J20" s="109">
        <v>143</v>
      </c>
      <c r="K20" s="103" t="s">
        <v>310</v>
      </c>
      <c r="L20" s="78"/>
      <c r="M20" s="78"/>
      <c r="N20" s="78"/>
      <c r="O20" s="78"/>
      <c r="P20" s="78"/>
      <c r="Q20" s="78"/>
      <c r="R20" s="77" t="s">
        <v>300</v>
      </c>
    </row>
    <row r="21" spans="1:23" ht="15" hidden="1" customHeight="1" x14ac:dyDescent="0.25">
      <c r="A21" s="83" t="s">
        <v>301</v>
      </c>
      <c r="B21" s="102"/>
      <c r="C21" s="102"/>
      <c r="D21" s="102"/>
      <c r="E21" s="102"/>
      <c r="F21" s="102"/>
      <c r="G21" s="102">
        <v>1.17</v>
      </c>
      <c r="H21" s="102">
        <v>1.17</v>
      </c>
      <c r="I21" s="104"/>
      <c r="J21" s="103"/>
      <c r="K21" s="103"/>
      <c r="L21" s="78"/>
      <c r="M21" s="78"/>
      <c r="N21" s="78"/>
      <c r="O21" s="78"/>
      <c r="P21" s="78"/>
      <c r="Q21" s="78"/>
      <c r="R21" s="77" t="s">
        <v>302</v>
      </c>
    </row>
    <row r="22" spans="1:23" x14ac:dyDescent="0.25">
      <c r="A22" s="77" t="s">
        <v>303</v>
      </c>
      <c r="B22" s="112">
        <v>68.472999999999999</v>
      </c>
      <c r="C22" s="112">
        <v>71.566000000000003</v>
      </c>
      <c r="D22" s="112">
        <v>72.199000000000012</v>
      </c>
      <c r="E22" s="112">
        <v>69.363</v>
      </c>
      <c r="F22" s="112">
        <v>56.816000000000003</v>
      </c>
      <c r="G22" s="112">
        <v>60.530999999999999</v>
      </c>
      <c r="H22" s="108">
        <v>51.677999999999997</v>
      </c>
      <c r="I22" s="109">
        <v>61.673000000000002</v>
      </c>
      <c r="J22" s="109">
        <v>65.355999999999995</v>
      </c>
      <c r="K22" s="107">
        <v>65.555000000000007</v>
      </c>
      <c r="L22" s="78"/>
      <c r="M22" s="78"/>
      <c r="N22" s="78"/>
      <c r="O22" s="78"/>
      <c r="P22" s="78"/>
      <c r="Q22" s="78"/>
      <c r="R22" s="77" t="s">
        <v>304</v>
      </c>
    </row>
    <row r="23" spans="1:23" x14ac:dyDescent="0.25">
      <c r="A23" s="77" t="s">
        <v>305</v>
      </c>
      <c r="B23" s="102"/>
      <c r="C23" s="102"/>
      <c r="D23" s="102"/>
      <c r="E23" s="102"/>
      <c r="F23" s="102"/>
      <c r="G23" s="102" t="s">
        <v>7</v>
      </c>
      <c r="H23" s="102" t="s">
        <v>7</v>
      </c>
      <c r="I23" s="102" t="s">
        <v>7</v>
      </c>
      <c r="J23" s="103" t="s">
        <v>7</v>
      </c>
      <c r="K23" s="103" t="s">
        <v>7</v>
      </c>
      <c r="L23" s="78"/>
      <c r="M23" s="78"/>
      <c r="N23" s="78"/>
      <c r="O23" s="78"/>
      <c r="P23" s="78"/>
      <c r="Q23" s="78"/>
      <c r="R23" s="77"/>
      <c r="W23" s="85"/>
    </row>
    <row r="24" spans="1:23" ht="15.75" thickBot="1" x14ac:dyDescent="0.3">
      <c r="A24" s="86" t="s">
        <v>306</v>
      </c>
      <c r="B24" s="110">
        <v>10445.852000000001</v>
      </c>
      <c r="C24" s="110">
        <v>10511.382</v>
      </c>
      <c r="D24" s="110">
        <v>10584.534</v>
      </c>
      <c r="E24" s="110">
        <v>10666.866</v>
      </c>
      <c r="F24" s="110">
        <v>10753.08</v>
      </c>
      <c r="G24" s="110">
        <v>10839.905000000001</v>
      </c>
      <c r="H24" s="110">
        <v>10951.266</v>
      </c>
      <c r="I24" s="110">
        <v>11035.948</v>
      </c>
      <c r="J24" s="106">
        <v>11099.554</v>
      </c>
      <c r="K24" s="105">
        <v>11150.516</v>
      </c>
      <c r="L24" s="87"/>
      <c r="M24" s="87"/>
      <c r="N24" s="87"/>
      <c r="O24" s="87"/>
      <c r="P24" s="87"/>
      <c r="Q24" s="87"/>
      <c r="R24" s="86" t="s">
        <v>307</v>
      </c>
    </row>
    <row r="25" spans="1:23" ht="15.75" customHeight="1" thickTop="1" x14ac:dyDescent="0.25">
      <c r="A25" s="115" t="s">
        <v>311</v>
      </c>
      <c r="B25" s="88"/>
      <c r="D25" s="88"/>
      <c r="E25" s="88"/>
      <c r="F25" s="88"/>
      <c r="G25" s="88"/>
      <c r="H25" s="88"/>
      <c r="I25" s="88"/>
      <c r="J25" s="88"/>
      <c r="K25" s="88"/>
      <c r="L25" s="88"/>
    </row>
    <row r="26" spans="1:23" ht="15.75" customHeight="1" x14ac:dyDescent="0.25">
      <c r="A26" s="115" t="s">
        <v>312</v>
      </c>
      <c r="I26" s="154"/>
      <c r="J26" s="154"/>
      <c r="K26" s="89"/>
    </row>
    <row r="27" spans="1:23" ht="15.75" customHeight="1" x14ac:dyDescent="0.25">
      <c r="A27" s="115" t="s">
        <v>313</v>
      </c>
    </row>
    <row r="28" spans="1:23" ht="15.75" customHeight="1" x14ac:dyDescent="0.25">
      <c r="A28" s="116" t="s">
        <v>314</v>
      </c>
    </row>
    <row r="53" spans="5:11" x14ac:dyDescent="0.25">
      <c r="F53">
        <v>2011</v>
      </c>
      <c r="G53">
        <v>2012</v>
      </c>
      <c r="H53">
        <v>2013</v>
      </c>
      <c r="I53">
        <v>2014</v>
      </c>
      <c r="J53" t="s">
        <v>308</v>
      </c>
      <c r="K53" t="s">
        <v>309</v>
      </c>
    </row>
    <row r="54" spans="5:11" x14ac:dyDescent="0.25">
      <c r="E54" t="s">
        <v>90</v>
      </c>
      <c r="F54">
        <f t="shared" ref="F54:I57" si="0">H6</f>
        <v>11.5</v>
      </c>
      <c r="G54">
        <f t="shared" si="0"/>
        <v>11.5</v>
      </c>
      <c r="H54">
        <f t="shared" si="0"/>
        <v>11.8</v>
      </c>
      <c r="I54">
        <f t="shared" si="0"/>
        <v>11.7</v>
      </c>
      <c r="J54" s="89">
        <f>(I54-H54)/H54</f>
        <v>-8.4745762711865603E-3</v>
      </c>
      <c r="K54" s="89">
        <f>(I54-F54)/F54</f>
        <v>1.7391304347826025E-2</v>
      </c>
    </row>
    <row r="55" spans="5:11" x14ac:dyDescent="0.25">
      <c r="E55" t="s">
        <v>91</v>
      </c>
      <c r="F55">
        <f t="shared" si="0"/>
        <v>10.6</v>
      </c>
      <c r="G55">
        <f t="shared" si="0"/>
        <v>9.8000000000000007</v>
      </c>
      <c r="H55">
        <f t="shared" si="0"/>
        <v>9.6999999999999993</v>
      </c>
      <c r="I55">
        <f t="shared" si="0"/>
        <v>10</v>
      </c>
      <c r="J55" s="89">
        <f>(I55-H55)/H55</f>
        <v>3.0927835051546466E-2</v>
      </c>
      <c r="K55" s="89">
        <f t="shared" ref="K55:K57" si="1">(I55-F55)/F55</f>
        <v>-5.6603773584905627E-2</v>
      </c>
    </row>
    <row r="56" spans="5:11" x14ac:dyDescent="0.25">
      <c r="E56" t="s">
        <v>95</v>
      </c>
      <c r="F56">
        <f t="shared" si="0"/>
        <v>7.9</v>
      </c>
      <c r="G56">
        <f t="shared" si="0"/>
        <v>8.4</v>
      </c>
      <c r="H56">
        <f t="shared" si="0"/>
        <v>9</v>
      </c>
      <c r="I56">
        <f t="shared" si="0"/>
        <v>7.4</v>
      </c>
      <c r="J56" s="89">
        <f>(I56-H56)/H56</f>
        <v>-0.17777777777777773</v>
      </c>
      <c r="K56" s="89">
        <f t="shared" si="1"/>
        <v>-6.3291139240506319E-2</v>
      </c>
    </row>
    <row r="57" spans="5:11" x14ac:dyDescent="0.25">
      <c r="E57" t="s">
        <v>28</v>
      </c>
      <c r="F57">
        <f t="shared" si="0"/>
        <v>4.4000000000000004</v>
      </c>
      <c r="G57">
        <f t="shared" si="0"/>
        <v>4.5</v>
      </c>
      <c r="H57">
        <f t="shared" si="0"/>
        <v>4.9000000000000004</v>
      </c>
      <c r="I57">
        <f t="shared" si="0"/>
        <v>4.3</v>
      </c>
      <c r="J57" s="89">
        <f>(I57-H57)/H57</f>
        <v>-0.12244897959183683</v>
      </c>
      <c r="K57" s="89">
        <f t="shared" si="1"/>
        <v>-2.2727272727272846E-2</v>
      </c>
    </row>
  </sheetData>
  <mergeCells count="1">
    <mergeCell ref="A1:L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4"/>
  <sheetViews>
    <sheetView workbookViewId="0">
      <selection activeCell="B42" sqref="B42"/>
    </sheetView>
  </sheetViews>
  <sheetFormatPr defaultColWidth="11.42578125" defaultRowHeight="15" x14ac:dyDescent="0.25"/>
  <cols>
    <col min="1" max="1" width="22" style="154" bestFit="1" customWidth="1"/>
    <col min="2" max="2" width="49.7109375" style="154" bestFit="1" customWidth="1"/>
    <col min="3" max="16384" width="11.42578125" style="154"/>
  </cols>
  <sheetData>
    <row r="1" spans="1:17" ht="21" x14ac:dyDescent="0.35">
      <c r="A1" s="337" t="s">
        <v>501</v>
      </c>
      <c r="B1" s="337"/>
      <c r="C1" s="337"/>
      <c r="D1" s="337"/>
      <c r="E1" s="337"/>
      <c r="F1" s="337"/>
      <c r="G1" s="337"/>
      <c r="H1" s="337"/>
      <c r="I1" s="337"/>
      <c r="J1" s="337"/>
      <c r="K1" s="337"/>
      <c r="L1" s="337"/>
      <c r="M1" s="337"/>
      <c r="N1" s="337"/>
      <c r="O1" s="337"/>
    </row>
    <row r="3" spans="1:17" x14ac:dyDescent="0.25">
      <c r="A3" s="197"/>
    </row>
    <row r="4" spans="1:17" x14ac:dyDescent="0.25">
      <c r="A4" s="197"/>
    </row>
    <row r="5" spans="1:17" x14ac:dyDescent="0.25">
      <c r="A5" s="338"/>
      <c r="B5" s="338"/>
      <c r="C5" s="338"/>
      <c r="D5" s="338"/>
      <c r="E5" s="338"/>
      <c r="F5" s="338"/>
      <c r="G5" s="338"/>
      <c r="H5" s="198"/>
      <c r="I5" s="198"/>
      <c r="J5" s="198"/>
      <c r="K5" s="198"/>
      <c r="L5" s="198"/>
      <c r="M5" s="198"/>
      <c r="N5" s="198"/>
      <c r="O5" s="198"/>
      <c r="P5" s="198"/>
      <c r="Q5" s="198"/>
    </row>
    <row r="6" spans="1:17" x14ac:dyDescent="0.25">
      <c r="A6" s="199" t="s">
        <v>502</v>
      </c>
      <c r="B6" s="200" t="s">
        <v>503</v>
      </c>
      <c r="C6" s="201">
        <v>34234</v>
      </c>
      <c r="D6" s="200" t="s">
        <v>504</v>
      </c>
      <c r="E6" s="198"/>
      <c r="G6" s="198"/>
      <c r="H6" s="202"/>
      <c r="I6" s="203"/>
      <c r="J6" s="198"/>
      <c r="K6" s="198"/>
      <c r="L6" s="203"/>
      <c r="M6" s="198"/>
      <c r="N6" s="198"/>
      <c r="O6" s="198"/>
      <c r="P6" s="198"/>
      <c r="Q6" s="198"/>
    </row>
    <row r="7" spans="1:17" x14ac:dyDescent="0.25">
      <c r="A7" s="204"/>
      <c r="B7" s="205" t="s">
        <v>505</v>
      </c>
      <c r="C7" s="206">
        <f>0.25*C6</f>
        <v>8558.5</v>
      </c>
      <c r="D7" s="205" t="s">
        <v>504</v>
      </c>
      <c r="E7" s="198"/>
      <c r="G7" s="198"/>
      <c r="H7" s="202"/>
      <c r="I7" s="207"/>
      <c r="J7" s="198"/>
      <c r="K7" s="198"/>
      <c r="L7" s="207"/>
      <c r="M7" s="198"/>
      <c r="N7" s="198"/>
      <c r="O7" s="198"/>
      <c r="P7" s="198"/>
      <c r="Q7" s="198"/>
    </row>
    <row r="8" spans="1:17" x14ac:dyDescent="0.25">
      <c r="A8" s="208"/>
      <c r="B8" s="209" t="s">
        <v>506</v>
      </c>
      <c r="C8" s="210">
        <f>C6-C7</f>
        <v>25675.5</v>
      </c>
      <c r="D8" s="209" t="s">
        <v>504</v>
      </c>
      <c r="E8" s="198"/>
      <c r="F8" s="198"/>
      <c r="G8" s="198"/>
      <c r="H8" s="198"/>
      <c r="I8" s="198"/>
      <c r="J8" s="198"/>
      <c r="K8" s="198"/>
      <c r="L8" s="198"/>
      <c r="M8" s="198"/>
      <c r="N8" s="198"/>
      <c r="O8" s="198"/>
      <c r="P8" s="198"/>
      <c r="Q8" s="198"/>
    </row>
    <row r="9" spans="1:17" x14ac:dyDescent="0.25">
      <c r="A9" s="211"/>
      <c r="B9" s="212"/>
      <c r="C9" s="206"/>
      <c r="D9" s="212"/>
      <c r="E9" s="198"/>
      <c r="F9" s="198"/>
      <c r="G9" s="198"/>
      <c r="H9" s="198"/>
      <c r="I9" s="198"/>
      <c r="J9" s="198"/>
      <c r="K9" s="198"/>
      <c r="L9" s="198"/>
      <c r="M9" s="198"/>
      <c r="N9" s="198"/>
      <c r="O9" s="198"/>
      <c r="P9" s="198"/>
      <c r="Q9" s="198"/>
    </row>
    <row r="10" spans="1:17" x14ac:dyDescent="0.25">
      <c r="A10" s="198"/>
      <c r="B10" s="213"/>
      <c r="C10" s="339" t="s">
        <v>507</v>
      </c>
      <c r="D10" s="340"/>
      <c r="E10" s="340"/>
      <c r="F10" s="340"/>
      <c r="G10" s="341"/>
      <c r="H10" s="339" t="s">
        <v>508</v>
      </c>
      <c r="I10" s="340"/>
      <c r="J10" s="340"/>
      <c r="K10" s="341"/>
      <c r="L10" s="339" t="s">
        <v>509</v>
      </c>
      <c r="M10" s="340"/>
      <c r="N10" s="341"/>
      <c r="O10" s="213"/>
      <c r="P10" s="198"/>
      <c r="Q10" s="198"/>
    </row>
    <row r="11" spans="1:17" x14ac:dyDescent="0.25">
      <c r="A11" s="213"/>
      <c r="B11" s="213"/>
      <c r="C11" s="214">
        <v>2009</v>
      </c>
      <c r="D11" s="215">
        <v>2010</v>
      </c>
      <c r="E11" s="215">
        <v>2011</v>
      </c>
      <c r="F11" s="215">
        <v>2012</v>
      </c>
      <c r="G11" s="216">
        <v>2013</v>
      </c>
      <c r="H11" s="214">
        <v>2014</v>
      </c>
      <c r="I11" s="215">
        <v>2015</v>
      </c>
      <c r="J11" s="215">
        <v>2016</v>
      </c>
      <c r="K11" s="216">
        <v>2017</v>
      </c>
      <c r="L11" s="214">
        <v>2018</v>
      </c>
      <c r="M11" s="215">
        <v>2019</v>
      </c>
      <c r="N11" s="216">
        <v>2020</v>
      </c>
      <c r="O11" s="213"/>
      <c r="P11" s="213"/>
      <c r="Q11" s="213"/>
    </row>
    <row r="12" spans="1:17" x14ac:dyDescent="0.25">
      <c r="A12" s="217" t="s">
        <v>510</v>
      </c>
      <c r="B12" s="218" t="s">
        <v>511</v>
      </c>
      <c r="C12" s="219">
        <v>147.78885955860682</v>
      </c>
      <c r="D12" s="220">
        <v>1371.7641581329367</v>
      </c>
      <c r="E12" s="220">
        <v>460.25647973434616</v>
      </c>
      <c r="F12" s="220">
        <v>118.379619569944</v>
      </c>
      <c r="G12" s="221">
        <v>0</v>
      </c>
      <c r="H12" s="219">
        <v>0</v>
      </c>
      <c r="I12" s="220"/>
      <c r="J12" s="220"/>
      <c r="K12" s="221"/>
      <c r="L12" s="219"/>
      <c r="M12" s="220"/>
      <c r="N12" s="221"/>
      <c r="O12" s="222" t="s">
        <v>512</v>
      </c>
      <c r="P12" s="198"/>
      <c r="Q12" s="198"/>
    </row>
    <row r="13" spans="1:17" x14ac:dyDescent="0.25">
      <c r="A13" s="214"/>
      <c r="B13" s="223" t="s">
        <v>513</v>
      </c>
      <c r="C13" s="224">
        <v>147.78885955860682</v>
      </c>
      <c r="D13" s="225">
        <v>1519.5530176915436</v>
      </c>
      <c r="E13" s="225">
        <v>1979.8094974258897</v>
      </c>
      <c r="F13" s="225">
        <v>2098.1891169958335</v>
      </c>
      <c r="G13" s="226">
        <v>2098.1891169958335</v>
      </c>
      <c r="H13" s="224">
        <f>H12</f>
        <v>0</v>
      </c>
      <c r="I13" s="225"/>
      <c r="J13" s="225"/>
      <c r="K13" s="226"/>
      <c r="L13" s="224"/>
      <c r="M13" s="225"/>
      <c r="N13" s="226"/>
      <c r="O13" s="227" t="s">
        <v>514</v>
      </c>
      <c r="P13" s="198"/>
      <c r="Q13" s="198"/>
    </row>
    <row r="14" spans="1:17" x14ac:dyDescent="0.25">
      <c r="A14" s="217" t="s">
        <v>365</v>
      </c>
      <c r="B14" s="218" t="s">
        <v>511</v>
      </c>
      <c r="C14" s="219">
        <v>0</v>
      </c>
      <c r="D14" s="220">
        <v>0</v>
      </c>
      <c r="E14" s="220">
        <v>0</v>
      </c>
      <c r="F14" s="220">
        <v>0</v>
      </c>
      <c r="G14" s="221">
        <v>195.54360902255627</v>
      </c>
      <c r="H14" s="219">
        <v>672</v>
      </c>
      <c r="I14" s="220"/>
      <c r="J14" s="220"/>
      <c r="K14" s="221"/>
      <c r="L14" s="219"/>
      <c r="M14" s="220"/>
      <c r="N14" s="221"/>
      <c r="O14" s="222" t="s">
        <v>512</v>
      </c>
      <c r="P14" s="198"/>
      <c r="Q14" s="198"/>
    </row>
    <row r="15" spans="1:17" x14ac:dyDescent="0.25">
      <c r="A15" s="214"/>
      <c r="B15" s="223" t="s">
        <v>513</v>
      </c>
      <c r="C15" s="224">
        <v>0</v>
      </c>
      <c r="D15" s="225">
        <v>0</v>
      </c>
      <c r="E15" s="225">
        <v>0</v>
      </c>
      <c r="F15" s="225">
        <v>0</v>
      </c>
      <c r="G15" s="226">
        <v>195.54360902255627</v>
      </c>
      <c r="H15" s="224">
        <f>H14</f>
        <v>672</v>
      </c>
      <c r="I15" s="225"/>
      <c r="J15" s="225"/>
      <c r="K15" s="226"/>
      <c r="L15" s="224"/>
      <c r="M15" s="225"/>
      <c r="N15" s="226"/>
      <c r="O15" s="227" t="s">
        <v>514</v>
      </c>
      <c r="P15" s="198"/>
      <c r="Q15" s="198"/>
    </row>
    <row r="16" spans="1:17" x14ac:dyDescent="0.25">
      <c r="A16" s="217" t="s">
        <v>515</v>
      </c>
      <c r="B16" s="218" t="s">
        <v>511</v>
      </c>
      <c r="C16" s="219">
        <v>0</v>
      </c>
      <c r="D16" s="220">
        <v>0</v>
      </c>
      <c r="E16" s="220">
        <v>0</v>
      </c>
      <c r="F16" s="220">
        <v>16.190710790102717</v>
      </c>
      <c r="G16" s="221">
        <v>33.50393434853288</v>
      </c>
      <c r="H16" s="219">
        <v>42</v>
      </c>
      <c r="I16" s="220"/>
      <c r="J16" s="220"/>
      <c r="K16" s="221"/>
      <c r="L16" s="219"/>
      <c r="M16" s="220"/>
      <c r="N16" s="221"/>
      <c r="O16" s="222" t="s">
        <v>512</v>
      </c>
    </row>
    <row r="17" spans="1:15" x14ac:dyDescent="0.25">
      <c r="A17" s="228"/>
      <c r="B17" s="229" t="s">
        <v>513</v>
      </c>
      <c r="C17" s="230">
        <v>0</v>
      </c>
      <c r="D17" s="231">
        <v>0</v>
      </c>
      <c r="E17" s="231">
        <v>0</v>
      </c>
      <c r="F17" s="231">
        <v>16.190710790102717</v>
      </c>
      <c r="G17" s="232">
        <v>49.694645138635593</v>
      </c>
      <c r="H17" s="230">
        <f>H16</f>
        <v>42</v>
      </c>
      <c r="I17" s="231"/>
      <c r="J17" s="231"/>
      <c r="K17" s="232"/>
      <c r="L17" s="230"/>
      <c r="M17" s="231"/>
      <c r="N17" s="232"/>
      <c r="O17" s="233" t="s">
        <v>514</v>
      </c>
    </row>
    <row r="18" spans="1:15" x14ac:dyDescent="0.25">
      <c r="A18" s="217" t="s">
        <v>516</v>
      </c>
      <c r="B18" s="218" t="s">
        <v>511</v>
      </c>
      <c r="C18" s="219">
        <v>237.26286892814076</v>
      </c>
      <c r="D18" s="220">
        <v>242.33427222024639</v>
      </c>
      <c r="E18" s="220">
        <v>233.18921073127959</v>
      </c>
      <c r="F18" s="220">
        <v>146.68178737066552</v>
      </c>
      <c r="G18" s="221">
        <v>178.6382835121311</v>
      </c>
      <c r="H18" s="219">
        <v>277</v>
      </c>
      <c r="I18" s="220"/>
      <c r="J18" s="220"/>
      <c r="K18" s="221"/>
      <c r="L18" s="219"/>
      <c r="M18" s="220"/>
      <c r="N18" s="221"/>
      <c r="O18" s="222" t="s">
        <v>512</v>
      </c>
    </row>
    <row r="19" spans="1:15" x14ac:dyDescent="0.25">
      <c r="A19" s="214"/>
      <c r="B19" s="223" t="s">
        <v>513</v>
      </c>
      <c r="C19" s="224">
        <v>237.26286892814076</v>
      </c>
      <c r="D19" s="225">
        <v>479.59714114838715</v>
      </c>
      <c r="E19" s="225">
        <v>712.78635187966677</v>
      </c>
      <c r="F19" s="225">
        <v>859.46813925033234</v>
      </c>
      <c r="G19" s="226">
        <v>1038.1064227624634</v>
      </c>
      <c r="H19" s="224">
        <f>H18</f>
        <v>277</v>
      </c>
      <c r="I19" s="225"/>
      <c r="J19" s="225"/>
      <c r="K19" s="226"/>
      <c r="L19" s="224"/>
      <c r="M19" s="225"/>
      <c r="N19" s="226"/>
      <c r="O19" s="227" t="s">
        <v>514</v>
      </c>
    </row>
    <row r="20" spans="1:15" x14ac:dyDescent="0.25">
      <c r="A20" s="217" t="s">
        <v>517</v>
      </c>
      <c r="B20" s="218" t="s">
        <v>511</v>
      </c>
      <c r="C20" s="219">
        <v>2.8252522058288014</v>
      </c>
      <c r="D20" s="220">
        <v>3.362504686846771</v>
      </c>
      <c r="E20" s="220">
        <v>2.6414166141204776</v>
      </c>
      <c r="F20" s="220">
        <v>1.5959017798644208</v>
      </c>
      <c r="G20" s="221">
        <v>2.0646837272808893</v>
      </c>
      <c r="H20" s="219">
        <v>2</v>
      </c>
      <c r="I20" s="220"/>
      <c r="J20" s="220"/>
      <c r="K20" s="221"/>
      <c r="L20" s="219"/>
      <c r="M20" s="220"/>
      <c r="N20" s="221"/>
      <c r="O20" s="222" t="s">
        <v>512</v>
      </c>
    </row>
    <row r="21" spans="1:15" x14ac:dyDescent="0.25">
      <c r="A21" s="228"/>
      <c r="B21" s="229" t="s">
        <v>513</v>
      </c>
      <c r="C21" s="230">
        <v>2.8252522058288014</v>
      </c>
      <c r="D21" s="231">
        <v>6.1877568926755728</v>
      </c>
      <c r="E21" s="231">
        <v>8.8291735067960495</v>
      </c>
      <c r="F21" s="231">
        <v>10.425075286660471</v>
      </c>
      <c r="G21" s="232">
        <v>12.489759013941359</v>
      </c>
      <c r="H21" s="230">
        <f>H20</f>
        <v>2</v>
      </c>
      <c r="I21" s="231"/>
      <c r="J21" s="231"/>
      <c r="K21" s="232"/>
      <c r="L21" s="230"/>
      <c r="M21" s="231"/>
      <c r="N21" s="232"/>
      <c r="O21" s="233" t="s">
        <v>514</v>
      </c>
    </row>
    <row r="22" spans="1:15" x14ac:dyDescent="0.25">
      <c r="A22" s="215" t="s">
        <v>518</v>
      </c>
      <c r="B22" s="223" t="s">
        <v>511</v>
      </c>
      <c r="C22" s="224">
        <v>7.0058159060188325</v>
      </c>
      <c r="D22" s="225">
        <v>13.117172850425007</v>
      </c>
      <c r="E22" s="225">
        <v>26.610607265933631</v>
      </c>
      <c r="F22" s="225">
        <v>40.465172242508707</v>
      </c>
      <c r="G22" s="226">
        <v>23.618663906647708</v>
      </c>
      <c r="H22" s="224">
        <v>41</v>
      </c>
      <c r="I22" s="225"/>
      <c r="J22" s="225"/>
      <c r="K22" s="226"/>
      <c r="L22" s="224"/>
      <c r="M22" s="225"/>
      <c r="N22" s="226"/>
      <c r="O22" s="227" t="s">
        <v>512</v>
      </c>
    </row>
    <row r="23" spans="1:15" x14ac:dyDescent="0.25">
      <c r="A23" s="215"/>
      <c r="B23" s="223" t="s">
        <v>513</v>
      </c>
      <c r="C23" s="224">
        <v>7.0058159060188325</v>
      </c>
      <c r="D23" s="225">
        <v>20.122988756443839</v>
      </c>
      <c r="E23" s="225">
        <v>46.733596022377469</v>
      </c>
      <c r="F23" s="225">
        <v>87.198768264886183</v>
      </c>
      <c r="G23" s="226">
        <v>110.81743217153389</v>
      </c>
      <c r="H23" s="224">
        <f>H22</f>
        <v>41</v>
      </c>
      <c r="I23" s="225"/>
      <c r="J23" s="225"/>
      <c r="K23" s="226"/>
      <c r="L23" s="224"/>
      <c r="M23" s="225"/>
      <c r="N23" s="226"/>
      <c r="O23" s="227" t="s">
        <v>514</v>
      </c>
    </row>
    <row r="24" spans="1:15" x14ac:dyDescent="0.25">
      <c r="A24" s="217" t="s">
        <v>519</v>
      </c>
      <c r="B24" s="218" t="s">
        <v>511</v>
      </c>
      <c r="C24" s="219">
        <v>9.0394100184440607</v>
      </c>
      <c r="D24" s="220">
        <v>15.559769987523556</v>
      </c>
      <c r="E24" s="220">
        <v>18.553648006528615</v>
      </c>
      <c r="F24" s="220">
        <v>26.047140943475068</v>
      </c>
      <c r="G24" s="221">
        <v>3.993189944922924</v>
      </c>
      <c r="H24" s="219">
        <v>39</v>
      </c>
      <c r="I24" s="220"/>
      <c r="J24" s="220"/>
      <c r="K24" s="221"/>
      <c r="L24" s="219"/>
      <c r="M24" s="220"/>
      <c r="N24" s="221"/>
      <c r="O24" s="222" t="s">
        <v>512</v>
      </c>
    </row>
    <row r="25" spans="1:15" x14ac:dyDescent="0.25">
      <c r="A25" s="214"/>
      <c r="B25" s="223" t="s">
        <v>513</v>
      </c>
      <c r="C25" s="224">
        <v>9.0394100184440607</v>
      </c>
      <c r="D25" s="225">
        <v>24.599180005967618</v>
      </c>
      <c r="E25" s="225">
        <v>43.152828012496229</v>
      </c>
      <c r="F25" s="225">
        <v>69.1999689559713</v>
      </c>
      <c r="G25" s="226">
        <v>73.193158900894218</v>
      </c>
      <c r="H25" s="224">
        <f>H24</f>
        <v>39</v>
      </c>
      <c r="I25" s="225"/>
      <c r="J25" s="225"/>
      <c r="K25" s="226"/>
      <c r="L25" s="224"/>
      <c r="M25" s="225"/>
      <c r="N25" s="226"/>
      <c r="O25" s="227" t="s">
        <v>514</v>
      </c>
    </row>
    <row r="26" spans="1:15" x14ac:dyDescent="0.25">
      <c r="A26" s="217" t="s">
        <v>520</v>
      </c>
      <c r="B26" s="218" t="s">
        <v>511</v>
      </c>
      <c r="C26" s="219">
        <v>36.675932980179788</v>
      </c>
      <c r="D26" s="220">
        <v>0</v>
      </c>
      <c r="E26" s="220">
        <v>0</v>
      </c>
      <c r="F26" s="220">
        <v>0</v>
      </c>
      <c r="G26" s="221">
        <v>0</v>
      </c>
      <c r="H26" s="219">
        <v>0</v>
      </c>
      <c r="I26" s="220"/>
      <c r="J26" s="220"/>
      <c r="K26" s="221"/>
      <c r="L26" s="219"/>
      <c r="M26" s="220"/>
      <c r="N26" s="221"/>
      <c r="O26" s="222" t="s">
        <v>512</v>
      </c>
    </row>
    <row r="27" spans="1:15" x14ac:dyDescent="0.25">
      <c r="A27" s="214"/>
      <c r="B27" s="223" t="s">
        <v>513</v>
      </c>
      <c r="C27" s="224">
        <v>36.675932980179788</v>
      </c>
      <c r="D27" s="225">
        <v>36.675932980179788</v>
      </c>
      <c r="E27" s="225">
        <v>36.675932980179788</v>
      </c>
      <c r="F27" s="225">
        <v>36.675932980179788</v>
      </c>
      <c r="G27" s="226">
        <v>36.675932980179788</v>
      </c>
      <c r="H27" s="224">
        <f>H26</f>
        <v>0</v>
      </c>
      <c r="I27" s="225"/>
      <c r="J27" s="225"/>
      <c r="K27" s="226"/>
      <c r="L27" s="224"/>
      <c r="M27" s="225"/>
      <c r="N27" s="226"/>
      <c r="O27" s="227" t="s">
        <v>514</v>
      </c>
    </row>
    <row r="28" spans="1:15" x14ac:dyDescent="0.25">
      <c r="A28" s="217" t="s">
        <v>526</v>
      </c>
      <c r="B28" s="218" t="s">
        <v>511</v>
      </c>
      <c r="C28" s="219"/>
      <c r="D28" s="220"/>
      <c r="E28" s="220"/>
      <c r="F28" s="220"/>
      <c r="G28" s="221"/>
      <c r="H28" s="219">
        <v>124</v>
      </c>
      <c r="I28" s="220"/>
      <c r="J28" s="220"/>
      <c r="K28" s="221"/>
      <c r="L28" s="219"/>
      <c r="M28" s="220"/>
      <c r="N28" s="221"/>
      <c r="O28" s="222" t="s">
        <v>512</v>
      </c>
    </row>
    <row r="29" spans="1:15" x14ac:dyDescent="0.25">
      <c r="A29" s="228"/>
      <c r="B29" s="229" t="s">
        <v>513</v>
      </c>
      <c r="C29" s="230"/>
      <c r="D29" s="231"/>
      <c r="E29" s="231"/>
      <c r="F29" s="231"/>
      <c r="G29" s="232"/>
      <c r="H29" s="230">
        <f>H28</f>
        <v>124</v>
      </c>
      <c r="I29" s="231"/>
      <c r="J29" s="231"/>
      <c r="K29" s="232"/>
      <c r="L29" s="230"/>
      <c r="M29" s="231"/>
      <c r="N29" s="232"/>
      <c r="O29" s="233" t="s">
        <v>514</v>
      </c>
    </row>
    <row r="30" spans="1:15" x14ac:dyDescent="0.25">
      <c r="A30" s="214" t="s">
        <v>389</v>
      </c>
      <c r="B30" s="223" t="s">
        <v>511</v>
      </c>
      <c r="C30" s="224"/>
      <c r="D30" s="225"/>
      <c r="E30" s="225"/>
      <c r="F30" s="225"/>
      <c r="G30" s="226"/>
      <c r="H30" s="225">
        <v>43</v>
      </c>
      <c r="I30" s="225"/>
      <c r="J30" s="225"/>
      <c r="K30" s="225"/>
      <c r="L30" s="224"/>
      <c r="M30" s="225"/>
      <c r="N30" s="226"/>
      <c r="O30" s="257"/>
    </row>
    <row r="31" spans="1:15" x14ac:dyDescent="0.25">
      <c r="A31" s="214"/>
      <c r="B31" s="223" t="s">
        <v>513</v>
      </c>
      <c r="C31" s="224"/>
      <c r="D31" s="225"/>
      <c r="E31" s="225"/>
      <c r="F31" s="225"/>
      <c r="G31" s="226"/>
      <c r="H31" s="225">
        <f>H30</f>
        <v>43</v>
      </c>
      <c r="I31" s="225"/>
      <c r="J31" s="225"/>
      <c r="K31" s="225"/>
      <c r="L31" s="224"/>
      <c r="M31" s="225"/>
      <c r="N31" s="226"/>
      <c r="O31" s="257"/>
    </row>
    <row r="32" spans="1:15" s="267" customFormat="1" x14ac:dyDescent="0.25">
      <c r="A32" s="234" t="s">
        <v>521</v>
      </c>
      <c r="B32" s="273" t="s">
        <v>528</v>
      </c>
      <c r="C32" s="235"/>
      <c r="D32" s="236"/>
      <c r="E32" s="236"/>
      <c r="F32" s="236"/>
      <c r="G32" s="236"/>
      <c r="H32" s="263">
        <f>H12+H14+H16+H18+H20+H22+H24+H26+H28+H30</f>
        <v>1240</v>
      </c>
      <c r="I32" s="236"/>
      <c r="J32" s="236"/>
      <c r="K32" s="237"/>
      <c r="L32" s="236"/>
      <c r="M32" s="236"/>
      <c r="N32" s="237"/>
      <c r="O32" s="266" t="s">
        <v>512</v>
      </c>
    </row>
    <row r="33" spans="1:15" s="267" customFormat="1" x14ac:dyDescent="0.25">
      <c r="A33" s="261"/>
      <c r="B33" s="238" t="s">
        <v>529</v>
      </c>
      <c r="C33" s="239"/>
      <c r="D33" s="240"/>
      <c r="E33" s="240"/>
      <c r="F33" s="240"/>
      <c r="G33" s="240"/>
      <c r="H33" s="265">
        <f>H13+H15+H17+H19+H21+H23+H25+H27+H29+H31</f>
        <v>1240</v>
      </c>
      <c r="I33" s="240"/>
      <c r="J33" s="240"/>
      <c r="K33" s="262"/>
      <c r="L33" s="240"/>
      <c r="M33" s="240"/>
      <c r="N33" s="262"/>
      <c r="O33" s="260" t="s">
        <v>514</v>
      </c>
    </row>
    <row r="34" spans="1:15" s="267" customFormat="1" x14ac:dyDescent="0.25">
      <c r="A34" s="261"/>
      <c r="B34" s="268" t="s">
        <v>530</v>
      </c>
      <c r="C34" s="239"/>
      <c r="D34" s="240"/>
      <c r="E34" s="240"/>
      <c r="F34" s="240"/>
      <c r="G34" s="240"/>
      <c r="H34" s="265"/>
      <c r="I34" s="240"/>
      <c r="J34" s="240"/>
      <c r="K34" s="262"/>
      <c r="L34" s="240"/>
      <c r="M34" s="240"/>
      <c r="N34" s="262"/>
      <c r="O34" s="258" t="s">
        <v>504</v>
      </c>
    </row>
    <row r="35" spans="1:15" s="267" customFormat="1" x14ac:dyDescent="0.25">
      <c r="A35" s="274"/>
      <c r="B35" s="269" t="s">
        <v>531</v>
      </c>
      <c r="C35" s="275"/>
      <c r="D35" s="276"/>
      <c r="E35" s="276"/>
      <c r="F35" s="276"/>
      <c r="G35" s="276"/>
      <c r="H35" s="277"/>
      <c r="I35" s="276"/>
      <c r="J35" s="276"/>
      <c r="K35" s="278"/>
      <c r="L35" s="276"/>
      <c r="M35" s="276"/>
      <c r="N35" s="278"/>
      <c r="O35" s="270" t="s">
        <v>504</v>
      </c>
    </row>
    <row r="36" spans="1:15" x14ac:dyDescent="0.25">
      <c r="A36" s="241"/>
      <c r="B36" s="242" t="s">
        <v>522</v>
      </c>
      <c r="C36" s="243"/>
      <c r="D36" s="244"/>
      <c r="E36" s="244"/>
      <c r="F36" s="244"/>
      <c r="G36" s="246">
        <f>G27+G25+G23+G21+G19+G17+G15+G13</f>
        <v>3614.7100769860381</v>
      </c>
      <c r="H36" s="271"/>
      <c r="I36" s="246"/>
      <c r="J36" s="206"/>
      <c r="K36" s="245"/>
      <c r="L36" s="206"/>
      <c r="M36" s="206"/>
      <c r="N36" s="245"/>
      <c r="O36" s="272" t="s">
        <v>514</v>
      </c>
    </row>
    <row r="37" spans="1:15" x14ac:dyDescent="0.25">
      <c r="A37" s="241"/>
      <c r="B37" s="242" t="s">
        <v>523</v>
      </c>
      <c r="C37" s="243"/>
      <c r="D37" s="244"/>
      <c r="E37" s="244"/>
      <c r="F37" s="244"/>
      <c r="G37" s="206">
        <v>1222.7142857142858</v>
      </c>
      <c r="H37" s="264">
        <f>G37</f>
        <v>1222.7142857142858</v>
      </c>
      <c r="I37" s="246">
        <f t="shared" ref="I37:N37" si="0">H37</f>
        <v>1222.7142857142858</v>
      </c>
      <c r="J37" s="246">
        <f t="shared" si="0"/>
        <v>1222.7142857142858</v>
      </c>
      <c r="K37" s="247">
        <f t="shared" si="0"/>
        <v>1222.7142857142858</v>
      </c>
      <c r="L37" s="246">
        <f t="shared" si="0"/>
        <v>1222.7142857142858</v>
      </c>
      <c r="M37" s="246">
        <f t="shared" si="0"/>
        <v>1222.7142857142858</v>
      </c>
      <c r="N37" s="246">
        <f t="shared" si="0"/>
        <v>1222.7142857142858</v>
      </c>
      <c r="O37" s="272" t="s">
        <v>514</v>
      </c>
    </row>
    <row r="38" spans="1:15" x14ac:dyDescent="0.25">
      <c r="A38" s="248"/>
      <c r="B38" s="205" t="s">
        <v>524</v>
      </c>
      <c r="C38" s="243"/>
      <c r="D38" s="244"/>
      <c r="E38" s="244"/>
      <c r="F38" s="244"/>
      <c r="G38" s="206"/>
      <c r="H38" s="342"/>
      <c r="I38" s="343"/>
      <c r="J38" s="206"/>
      <c r="K38" s="245">
        <f>SUM(H37:K37)</f>
        <v>4890.8571428571431</v>
      </c>
      <c r="L38" s="206"/>
      <c r="M38" s="206"/>
      <c r="N38" s="206">
        <f>SUM(L37:N37)</f>
        <v>3668.1428571428573</v>
      </c>
      <c r="O38" s="249" t="s">
        <v>504</v>
      </c>
    </row>
    <row r="39" spans="1:15" x14ac:dyDescent="0.25">
      <c r="A39" s="250"/>
      <c r="B39" s="209" t="s">
        <v>525</v>
      </c>
      <c r="C39" s="251"/>
      <c r="D39" s="252"/>
      <c r="E39" s="252"/>
      <c r="F39" s="252"/>
      <c r="G39" s="210"/>
      <c r="H39" s="335"/>
      <c r="I39" s="336"/>
      <c r="J39" s="210"/>
      <c r="K39" s="253"/>
      <c r="L39" s="210"/>
      <c r="M39" s="210"/>
      <c r="N39" s="210">
        <f>K38+N38</f>
        <v>8559</v>
      </c>
      <c r="O39" s="254" t="s">
        <v>504</v>
      </c>
    </row>
    <row r="40" spans="1:15" x14ac:dyDescent="0.25">
      <c r="E40" s="244"/>
      <c r="F40" s="206"/>
      <c r="G40" s="206"/>
      <c r="H40" s="206"/>
      <c r="I40" s="206"/>
      <c r="J40" s="206"/>
      <c r="K40" s="212"/>
      <c r="L40" s="206"/>
      <c r="M40" s="206"/>
      <c r="N40" s="213"/>
      <c r="O40" s="211"/>
    </row>
    <row r="41" spans="1:15" x14ac:dyDescent="0.25">
      <c r="E41" s="244"/>
      <c r="F41" s="206"/>
      <c r="G41" s="206"/>
      <c r="H41" s="206"/>
      <c r="I41" s="206"/>
      <c r="J41" s="206"/>
      <c r="K41" s="212"/>
      <c r="L41" s="206"/>
      <c r="M41" s="206"/>
      <c r="N41" s="213"/>
      <c r="O41" s="211"/>
    </row>
    <row r="42" spans="1:15" x14ac:dyDescent="0.25">
      <c r="E42" s="244"/>
      <c r="F42" s="206"/>
      <c r="G42" s="206"/>
      <c r="H42" s="206"/>
      <c r="I42" s="206"/>
      <c r="J42" s="206"/>
      <c r="K42" s="212"/>
      <c r="L42" s="206"/>
      <c r="M42" s="206"/>
      <c r="N42" s="213"/>
      <c r="O42" s="211"/>
    </row>
    <row r="43" spans="1:15" x14ac:dyDescent="0.25">
      <c r="A43" s="255"/>
      <c r="B43" s="256"/>
      <c r="C43" s="244"/>
      <c r="D43" s="244"/>
      <c r="E43" s="244"/>
      <c r="F43" s="206"/>
      <c r="G43" s="206"/>
      <c r="H43" s="206"/>
      <c r="I43" s="206"/>
      <c r="J43" s="206"/>
      <c r="K43" s="206"/>
      <c r="L43" s="206"/>
      <c r="M43" s="206"/>
      <c r="N43" s="213"/>
      <c r="O43" s="211"/>
    </row>
    <row r="44" spans="1:15" x14ac:dyDescent="0.25">
      <c r="A44" s="198"/>
      <c r="B44" s="213"/>
      <c r="C44" s="198"/>
      <c r="D44" s="213"/>
      <c r="E44" s="198"/>
      <c r="F44" s="198"/>
      <c r="G44" s="198"/>
      <c r="H44" s="198"/>
      <c r="I44" s="198"/>
      <c r="J44" s="198"/>
      <c r="K44" s="198"/>
      <c r="L44" s="198"/>
      <c r="M44" s="198"/>
      <c r="N44" s="198"/>
      <c r="O44" s="198"/>
    </row>
    <row r="45" spans="1:15" x14ac:dyDescent="0.25">
      <c r="A45" s="198"/>
      <c r="B45" s="213"/>
      <c r="C45" s="198"/>
      <c r="D45" s="213"/>
      <c r="E45" s="198"/>
      <c r="F45" s="198"/>
      <c r="G45" s="198"/>
      <c r="H45" s="198"/>
      <c r="I45" s="198"/>
      <c r="J45" s="198"/>
      <c r="K45" s="198"/>
      <c r="L45" s="198"/>
      <c r="M45" s="198"/>
      <c r="N45" s="198"/>
      <c r="O45" s="198"/>
    </row>
    <row r="46" spans="1:15" x14ac:dyDescent="0.25">
      <c r="B46" s="213"/>
      <c r="C46" s="198"/>
      <c r="D46" s="213"/>
    </row>
    <row r="47" spans="1:15" x14ac:dyDescent="0.25">
      <c r="B47" s="213"/>
      <c r="C47" s="198"/>
      <c r="D47" s="213"/>
    </row>
    <row r="48" spans="1:15" x14ac:dyDescent="0.25">
      <c r="B48" s="213"/>
      <c r="C48" s="198"/>
      <c r="D48" s="213"/>
    </row>
    <row r="49" spans="2:4" x14ac:dyDescent="0.25">
      <c r="B49" s="213"/>
      <c r="C49" s="198"/>
      <c r="D49" s="213"/>
    </row>
    <row r="50" spans="2:4" x14ac:dyDescent="0.25">
      <c r="B50" s="213"/>
      <c r="C50" s="198"/>
      <c r="D50" s="213"/>
    </row>
    <row r="51" spans="2:4" x14ac:dyDescent="0.25">
      <c r="B51" s="213"/>
      <c r="C51" s="198"/>
      <c r="D51" s="213"/>
    </row>
    <row r="52" spans="2:4" x14ac:dyDescent="0.25">
      <c r="B52" s="213"/>
      <c r="C52" s="198"/>
      <c r="D52" s="213"/>
    </row>
    <row r="53" spans="2:4" x14ac:dyDescent="0.25">
      <c r="B53" s="213"/>
      <c r="C53" s="198"/>
      <c r="D53" s="213"/>
    </row>
    <row r="54" spans="2:4" x14ac:dyDescent="0.25">
      <c r="B54" s="213"/>
      <c r="C54" s="198"/>
      <c r="D54" s="213"/>
    </row>
    <row r="55" spans="2:4" x14ac:dyDescent="0.25">
      <c r="B55" s="213"/>
      <c r="C55" s="198"/>
      <c r="D55" s="213"/>
    </row>
    <row r="56" spans="2:4" x14ac:dyDescent="0.25">
      <c r="B56" s="213"/>
      <c r="C56" s="198"/>
      <c r="D56" s="213"/>
    </row>
    <row r="57" spans="2:4" x14ac:dyDescent="0.25">
      <c r="B57" s="213"/>
      <c r="C57" s="198"/>
      <c r="D57" s="213"/>
    </row>
    <row r="58" spans="2:4" x14ac:dyDescent="0.25">
      <c r="B58" s="213"/>
      <c r="C58" s="198"/>
      <c r="D58" s="213"/>
    </row>
    <row r="59" spans="2:4" x14ac:dyDescent="0.25">
      <c r="B59" s="213"/>
      <c r="C59" s="198"/>
      <c r="D59" s="213"/>
    </row>
    <row r="60" spans="2:4" x14ac:dyDescent="0.25">
      <c r="B60" s="213"/>
      <c r="C60" s="198"/>
      <c r="D60" s="213"/>
    </row>
    <row r="61" spans="2:4" x14ac:dyDescent="0.25">
      <c r="B61" s="213"/>
      <c r="C61" s="198"/>
      <c r="D61" s="213"/>
    </row>
    <row r="62" spans="2:4" x14ac:dyDescent="0.25">
      <c r="B62" s="213"/>
      <c r="C62" s="198"/>
      <c r="D62" s="213"/>
    </row>
    <row r="63" spans="2:4" x14ac:dyDescent="0.25">
      <c r="B63" s="213"/>
      <c r="C63" s="198"/>
      <c r="D63" s="213"/>
    </row>
    <row r="64" spans="2:4" x14ac:dyDescent="0.25">
      <c r="B64" s="213"/>
      <c r="C64" s="198"/>
      <c r="D64" s="213"/>
    </row>
    <row r="65" spans="2:4" x14ac:dyDescent="0.25">
      <c r="B65" s="213"/>
      <c r="C65" s="198"/>
      <c r="D65" s="213"/>
    </row>
    <row r="66" spans="2:4" x14ac:dyDescent="0.25">
      <c r="B66" s="213"/>
      <c r="C66" s="198"/>
      <c r="D66" s="213"/>
    </row>
    <row r="67" spans="2:4" x14ac:dyDescent="0.25">
      <c r="B67" s="213"/>
      <c r="C67" s="198"/>
      <c r="D67" s="213"/>
    </row>
    <row r="68" spans="2:4" x14ac:dyDescent="0.25">
      <c r="B68" s="213"/>
      <c r="C68" s="198"/>
      <c r="D68" s="213"/>
    </row>
    <row r="69" spans="2:4" x14ac:dyDescent="0.25">
      <c r="B69" s="213"/>
      <c r="C69" s="198"/>
      <c r="D69" s="213"/>
    </row>
    <row r="70" spans="2:4" x14ac:dyDescent="0.25">
      <c r="B70" s="213"/>
      <c r="C70" s="198"/>
      <c r="D70" s="213"/>
    </row>
    <row r="71" spans="2:4" x14ac:dyDescent="0.25">
      <c r="B71" s="213"/>
      <c r="C71" s="198"/>
      <c r="D71" s="213"/>
    </row>
    <row r="72" spans="2:4" x14ac:dyDescent="0.25">
      <c r="B72" s="213"/>
      <c r="C72" s="198"/>
      <c r="D72" s="213"/>
    </row>
    <row r="73" spans="2:4" x14ac:dyDescent="0.25">
      <c r="B73" s="213"/>
      <c r="C73" s="198"/>
      <c r="D73" s="213"/>
    </row>
    <row r="74" spans="2:4" x14ac:dyDescent="0.25">
      <c r="B74" s="213"/>
      <c r="C74" s="198"/>
      <c r="D74" s="213"/>
    </row>
    <row r="75" spans="2:4" x14ac:dyDescent="0.25">
      <c r="B75" s="213"/>
      <c r="C75" s="198"/>
      <c r="D75" s="213"/>
    </row>
    <row r="76" spans="2:4" x14ac:dyDescent="0.25">
      <c r="B76" s="213"/>
      <c r="C76" s="198"/>
      <c r="D76" s="213"/>
    </row>
    <row r="77" spans="2:4" x14ac:dyDescent="0.25">
      <c r="B77" s="213"/>
      <c r="C77" s="198"/>
      <c r="D77" s="213"/>
    </row>
    <row r="78" spans="2:4" x14ac:dyDescent="0.25">
      <c r="B78" s="213"/>
      <c r="C78" s="198"/>
      <c r="D78" s="213"/>
    </row>
    <row r="79" spans="2:4" x14ac:dyDescent="0.25">
      <c r="B79" s="213"/>
      <c r="C79" s="198"/>
      <c r="D79" s="213"/>
    </row>
    <row r="80" spans="2:4" x14ac:dyDescent="0.25">
      <c r="B80" s="213"/>
      <c r="C80" s="198"/>
      <c r="D80" s="213"/>
    </row>
    <row r="81" spans="2:4" x14ac:dyDescent="0.25">
      <c r="B81" s="213"/>
      <c r="C81" s="198"/>
      <c r="D81" s="213"/>
    </row>
    <row r="82" spans="2:4" x14ac:dyDescent="0.25">
      <c r="B82" s="213"/>
      <c r="C82" s="198"/>
      <c r="D82" s="213"/>
    </row>
    <row r="83" spans="2:4" x14ac:dyDescent="0.25">
      <c r="B83" s="213"/>
      <c r="C83" s="198"/>
      <c r="D83" s="213"/>
    </row>
    <row r="84" spans="2:4" x14ac:dyDescent="0.25">
      <c r="B84" s="213"/>
      <c r="C84" s="198"/>
      <c r="D84" s="213"/>
    </row>
    <row r="85" spans="2:4" x14ac:dyDescent="0.25">
      <c r="B85" s="213"/>
      <c r="C85" s="198"/>
      <c r="D85" s="213"/>
    </row>
    <row r="86" spans="2:4" x14ac:dyDescent="0.25">
      <c r="B86" s="213"/>
      <c r="C86" s="198"/>
      <c r="D86" s="213"/>
    </row>
    <row r="87" spans="2:4" x14ac:dyDescent="0.25">
      <c r="B87" s="213"/>
      <c r="C87" s="198"/>
      <c r="D87" s="213"/>
    </row>
    <row r="88" spans="2:4" x14ac:dyDescent="0.25">
      <c r="B88" s="213"/>
      <c r="C88" s="198"/>
      <c r="D88" s="213"/>
    </row>
    <row r="89" spans="2:4" x14ac:dyDescent="0.25">
      <c r="B89" s="213"/>
      <c r="C89" s="198"/>
      <c r="D89" s="213"/>
    </row>
    <row r="90" spans="2:4" x14ac:dyDescent="0.25">
      <c r="B90" s="213"/>
      <c r="C90" s="198"/>
      <c r="D90" s="213"/>
    </row>
    <row r="91" spans="2:4" x14ac:dyDescent="0.25">
      <c r="B91" s="213"/>
      <c r="C91" s="198"/>
      <c r="D91" s="213"/>
    </row>
    <row r="92" spans="2:4" x14ac:dyDescent="0.25">
      <c r="B92" s="213"/>
      <c r="C92" s="198"/>
      <c r="D92" s="213"/>
    </row>
    <row r="93" spans="2:4" x14ac:dyDescent="0.25">
      <c r="B93" s="213"/>
      <c r="C93" s="198"/>
      <c r="D93" s="213"/>
    </row>
    <row r="94" spans="2:4" x14ac:dyDescent="0.25">
      <c r="B94" s="213"/>
      <c r="C94" s="198"/>
      <c r="D94" s="213"/>
    </row>
    <row r="95" spans="2:4" x14ac:dyDescent="0.25">
      <c r="B95" s="213"/>
      <c r="C95" s="198"/>
      <c r="D95" s="213"/>
    </row>
    <row r="96" spans="2:4" x14ac:dyDescent="0.25">
      <c r="B96" s="213"/>
      <c r="C96" s="198"/>
      <c r="D96" s="213"/>
    </row>
    <row r="97" spans="2:4" x14ac:dyDescent="0.25">
      <c r="B97" s="213"/>
      <c r="C97" s="198"/>
      <c r="D97" s="213"/>
    </row>
    <row r="98" spans="2:4" x14ac:dyDescent="0.25">
      <c r="B98" s="213"/>
      <c r="C98" s="198"/>
      <c r="D98" s="213"/>
    </row>
    <row r="99" spans="2:4" x14ac:dyDescent="0.25">
      <c r="B99" s="213"/>
      <c r="C99" s="198"/>
      <c r="D99" s="213"/>
    </row>
    <row r="100" spans="2:4" x14ac:dyDescent="0.25">
      <c r="B100" s="213"/>
      <c r="C100" s="198"/>
      <c r="D100" s="213"/>
    </row>
    <row r="101" spans="2:4" x14ac:dyDescent="0.25">
      <c r="B101" s="213"/>
      <c r="C101" s="198"/>
      <c r="D101" s="213"/>
    </row>
    <row r="102" spans="2:4" x14ac:dyDescent="0.25">
      <c r="B102" s="213"/>
      <c r="C102" s="198"/>
      <c r="D102" s="213"/>
    </row>
    <row r="103" spans="2:4" x14ac:dyDescent="0.25">
      <c r="B103" s="213"/>
      <c r="C103" s="198"/>
      <c r="D103" s="213"/>
    </row>
    <row r="104" spans="2:4" x14ac:dyDescent="0.25">
      <c r="B104" s="213"/>
      <c r="C104" s="198"/>
      <c r="D104" s="213"/>
    </row>
    <row r="105" spans="2:4" x14ac:dyDescent="0.25">
      <c r="B105" s="213"/>
      <c r="C105" s="198"/>
      <c r="D105" s="213"/>
    </row>
    <row r="106" spans="2:4" x14ac:dyDescent="0.25">
      <c r="B106" s="213"/>
      <c r="C106" s="198"/>
      <c r="D106" s="213"/>
    </row>
    <row r="107" spans="2:4" x14ac:dyDescent="0.25">
      <c r="B107" s="213"/>
      <c r="C107" s="198"/>
      <c r="D107" s="213"/>
    </row>
    <row r="108" spans="2:4" x14ac:dyDescent="0.25">
      <c r="B108" s="213"/>
      <c r="C108" s="198"/>
      <c r="D108" s="213"/>
    </row>
    <row r="109" spans="2:4" x14ac:dyDescent="0.25">
      <c r="B109" s="213"/>
      <c r="C109" s="198"/>
      <c r="D109" s="213"/>
    </row>
    <row r="110" spans="2:4" x14ac:dyDescent="0.25">
      <c r="B110" s="213"/>
      <c r="C110" s="198"/>
      <c r="D110" s="213"/>
    </row>
    <row r="111" spans="2:4" x14ac:dyDescent="0.25">
      <c r="B111" s="213"/>
      <c r="C111" s="198"/>
      <c r="D111" s="213"/>
    </row>
    <row r="112" spans="2:4" x14ac:dyDescent="0.25">
      <c r="B112" s="213"/>
      <c r="C112" s="198"/>
      <c r="D112" s="213"/>
    </row>
    <row r="113" spans="2:4" x14ac:dyDescent="0.25">
      <c r="B113" s="213"/>
      <c r="C113" s="198"/>
      <c r="D113" s="213"/>
    </row>
    <row r="114" spans="2:4" x14ac:dyDescent="0.25">
      <c r="B114" s="213"/>
      <c r="C114" s="198"/>
      <c r="D114" s="213"/>
    </row>
    <row r="115" spans="2:4" x14ac:dyDescent="0.25">
      <c r="B115" s="213"/>
      <c r="C115" s="198"/>
      <c r="D115" s="213"/>
    </row>
    <row r="116" spans="2:4" x14ac:dyDescent="0.25">
      <c r="B116" s="213"/>
      <c r="C116" s="198"/>
      <c r="D116" s="213"/>
    </row>
    <row r="117" spans="2:4" x14ac:dyDescent="0.25">
      <c r="B117" s="213"/>
      <c r="C117" s="198"/>
      <c r="D117" s="213"/>
    </row>
    <row r="118" spans="2:4" x14ac:dyDescent="0.25">
      <c r="B118" s="213"/>
      <c r="C118" s="198"/>
      <c r="D118" s="213"/>
    </row>
    <row r="119" spans="2:4" x14ac:dyDescent="0.25">
      <c r="B119" s="213"/>
      <c r="C119" s="198"/>
      <c r="D119" s="213"/>
    </row>
    <row r="120" spans="2:4" x14ac:dyDescent="0.25">
      <c r="B120" s="213"/>
      <c r="C120" s="198"/>
      <c r="D120" s="213"/>
    </row>
    <row r="121" spans="2:4" x14ac:dyDescent="0.25">
      <c r="B121" s="213"/>
      <c r="C121" s="198"/>
      <c r="D121" s="213"/>
    </row>
    <row r="122" spans="2:4" x14ac:dyDescent="0.25">
      <c r="B122" s="213"/>
      <c r="C122" s="198"/>
      <c r="D122" s="213"/>
    </row>
    <row r="123" spans="2:4" x14ac:dyDescent="0.25">
      <c r="B123" s="213"/>
      <c r="C123" s="198"/>
      <c r="D123" s="213"/>
    </row>
    <row r="124" spans="2:4" x14ac:dyDescent="0.25">
      <c r="B124" s="213"/>
      <c r="C124" s="198"/>
      <c r="D124" s="213"/>
    </row>
    <row r="125" spans="2:4" x14ac:dyDescent="0.25">
      <c r="B125" s="213"/>
      <c r="C125" s="198"/>
      <c r="D125" s="213"/>
    </row>
    <row r="126" spans="2:4" x14ac:dyDescent="0.25">
      <c r="B126" s="213"/>
      <c r="C126" s="198"/>
      <c r="D126" s="213"/>
    </row>
    <row r="127" spans="2:4" x14ac:dyDescent="0.25">
      <c r="B127" s="213"/>
      <c r="C127" s="198"/>
      <c r="D127" s="213"/>
    </row>
    <row r="128" spans="2:4" x14ac:dyDescent="0.25">
      <c r="B128" s="213"/>
      <c r="C128" s="198"/>
      <c r="D128" s="213"/>
    </row>
    <row r="129" spans="2:4" x14ac:dyDescent="0.25">
      <c r="B129" s="213"/>
      <c r="C129" s="198"/>
      <c r="D129" s="213"/>
    </row>
    <row r="130" spans="2:4" x14ac:dyDescent="0.25">
      <c r="B130" s="213"/>
      <c r="C130" s="198"/>
      <c r="D130" s="213"/>
    </row>
    <row r="131" spans="2:4" x14ac:dyDescent="0.25">
      <c r="B131" s="213"/>
      <c r="C131" s="198"/>
      <c r="D131" s="213"/>
    </row>
    <row r="132" spans="2:4" x14ac:dyDescent="0.25">
      <c r="B132" s="213"/>
      <c r="C132" s="198"/>
      <c r="D132" s="213"/>
    </row>
    <row r="133" spans="2:4" x14ac:dyDescent="0.25">
      <c r="B133" s="213"/>
      <c r="C133" s="198"/>
      <c r="D133" s="213"/>
    </row>
    <row r="134" spans="2:4" x14ac:dyDescent="0.25">
      <c r="B134" s="213"/>
      <c r="C134" s="198"/>
      <c r="D134" s="213"/>
    </row>
    <row r="135" spans="2:4" x14ac:dyDescent="0.25">
      <c r="B135" s="213"/>
      <c r="C135" s="198"/>
      <c r="D135" s="213"/>
    </row>
    <row r="136" spans="2:4" x14ac:dyDescent="0.25">
      <c r="B136" s="213"/>
      <c r="C136" s="198"/>
      <c r="D136" s="213"/>
    </row>
    <row r="137" spans="2:4" x14ac:dyDescent="0.25">
      <c r="B137" s="213"/>
      <c r="C137" s="198"/>
      <c r="D137" s="213"/>
    </row>
    <row r="138" spans="2:4" x14ac:dyDescent="0.25">
      <c r="B138" s="213"/>
      <c r="C138" s="198"/>
      <c r="D138" s="213"/>
    </row>
    <row r="139" spans="2:4" x14ac:dyDescent="0.25">
      <c r="B139" s="213"/>
      <c r="C139" s="198"/>
      <c r="D139" s="213"/>
    </row>
    <row r="140" spans="2:4" x14ac:dyDescent="0.25">
      <c r="B140" s="213"/>
      <c r="C140" s="198"/>
      <c r="D140" s="213"/>
    </row>
    <row r="141" spans="2:4" x14ac:dyDescent="0.25">
      <c r="B141" s="213"/>
      <c r="C141" s="198"/>
      <c r="D141" s="213"/>
    </row>
    <row r="142" spans="2:4" x14ac:dyDescent="0.25">
      <c r="B142" s="213"/>
      <c r="C142" s="198"/>
      <c r="D142" s="213"/>
    </row>
    <row r="143" spans="2:4" x14ac:dyDescent="0.25">
      <c r="B143" s="213"/>
      <c r="C143" s="198"/>
      <c r="D143" s="213"/>
    </row>
    <row r="144" spans="2:4" x14ac:dyDescent="0.25">
      <c r="B144" s="213"/>
      <c r="C144" s="198"/>
      <c r="D144" s="213"/>
    </row>
    <row r="145" spans="2:4" x14ac:dyDescent="0.25">
      <c r="B145" s="213"/>
      <c r="C145" s="198"/>
      <c r="D145" s="213"/>
    </row>
    <row r="146" spans="2:4" x14ac:dyDescent="0.25">
      <c r="B146" s="213"/>
      <c r="C146" s="198"/>
      <c r="D146" s="213"/>
    </row>
    <row r="147" spans="2:4" x14ac:dyDescent="0.25">
      <c r="B147" s="213"/>
      <c r="C147" s="198"/>
      <c r="D147" s="213"/>
    </row>
    <row r="148" spans="2:4" x14ac:dyDescent="0.25">
      <c r="B148" s="213"/>
      <c r="C148" s="198"/>
      <c r="D148" s="213"/>
    </row>
    <row r="149" spans="2:4" x14ac:dyDescent="0.25">
      <c r="B149" s="213"/>
      <c r="C149" s="198"/>
      <c r="D149" s="213"/>
    </row>
    <row r="150" spans="2:4" x14ac:dyDescent="0.25">
      <c r="B150" s="213"/>
      <c r="C150" s="198"/>
      <c r="D150" s="213"/>
    </row>
    <row r="151" spans="2:4" x14ac:dyDescent="0.25">
      <c r="B151" s="213"/>
      <c r="C151" s="198"/>
      <c r="D151" s="213"/>
    </row>
    <row r="152" spans="2:4" x14ac:dyDescent="0.25">
      <c r="B152" s="213"/>
      <c r="C152" s="198"/>
      <c r="D152" s="213"/>
    </row>
    <row r="153" spans="2:4" x14ac:dyDescent="0.25">
      <c r="B153" s="213"/>
      <c r="C153" s="198"/>
      <c r="D153" s="213"/>
    </row>
    <row r="154" spans="2:4" x14ac:dyDescent="0.25">
      <c r="B154" s="213"/>
      <c r="C154" s="198"/>
      <c r="D154" s="213"/>
    </row>
    <row r="155" spans="2:4" x14ac:dyDescent="0.25">
      <c r="B155" s="213"/>
      <c r="C155" s="198"/>
      <c r="D155" s="213"/>
    </row>
    <row r="156" spans="2:4" x14ac:dyDescent="0.25">
      <c r="B156" s="213"/>
      <c r="C156" s="198"/>
      <c r="D156" s="213"/>
    </row>
    <row r="157" spans="2:4" x14ac:dyDescent="0.25">
      <c r="B157" s="213"/>
      <c r="C157" s="198"/>
      <c r="D157" s="213"/>
    </row>
    <row r="158" spans="2:4" x14ac:dyDescent="0.25">
      <c r="B158" s="213"/>
      <c r="C158" s="198"/>
      <c r="D158" s="213"/>
    </row>
    <row r="159" spans="2:4" x14ac:dyDescent="0.25">
      <c r="B159" s="213"/>
      <c r="C159" s="198"/>
      <c r="D159" s="213"/>
    </row>
    <row r="160" spans="2:4" x14ac:dyDescent="0.25">
      <c r="B160" s="213"/>
      <c r="C160" s="198"/>
      <c r="D160" s="213"/>
    </row>
    <row r="161" spans="2:4" x14ac:dyDescent="0.25">
      <c r="B161" s="213"/>
      <c r="C161" s="198"/>
      <c r="D161" s="213"/>
    </row>
    <row r="162" spans="2:4" x14ac:dyDescent="0.25">
      <c r="B162" s="213"/>
      <c r="C162" s="198"/>
      <c r="D162" s="213"/>
    </row>
    <row r="163" spans="2:4" x14ac:dyDescent="0.25">
      <c r="B163" s="213"/>
      <c r="C163" s="198"/>
      <c r="D163" s="213"/>
    </row>
    <row r="164" spans="2:4" x14ac:dyDescent="0.25">
      <c r="B164" s="213"/>
      <c r="C164" s="198"/>
      <c r="D164" s="213"/>
    </row>
    <row r="165" spans="2:4" x14ac:dyDescent="0.25">
      <c r="B165" s="213"/>
      <c r="C165" s="198"/>
      <c r="D165" s="213"/>
    </row>
    <row r="166" spans="2:4" x14ac:dyDescent="0.25">
      <c r="B166" s="213"/>
      <c r="C166" s="198"/>
      <c r="D166" s="213"/>
    </row>
    <row r="167" spans="2:4" x14ac:dyDescent="0.25">
      <c r="B167" s="213"/>
      <c r="C167" s="198"/>
      <c r="D167" s="213"/>
    </row>
    <row r="168" spans="2:4" x14ac:dyDescent="0.25">
      <c r="B168" s="213"/>
      <c r="C168" s="198"/>
      <c r="D168" s="213"/>
    </row>
    <row r="169" spans="2:4" x14ac:dyDescent="0.25">
      <c r="B169" s="213"/>
      <c r="C169" s="198"/>
      <c r="D169" s="213"/>
    </row>
    <row r="170" spans="2:4" x14ac:dyDescent="0.25">
      <c r="B170" s="213"/>
      <c r="C170" s="198"/>
      <c r="D170" s="213"/>
    </row>
    <row r="171" spans="2:4" x14ac:dyDescent="0.25">
      <c r="B171" s="213"/>
      <c r="C171" s="198"/>
      <c r="D171" s="213"/>
    </row>
    <row r="172" spans="2:4" x14ac:dyDescent="0.25">
      <c r="B172" s="213"/>
      <c r="C172" s="198"/>
      <c r="D172" s="213"/>
    </row>
    <row r="173" spans="2:4" x14ac:dyDescent="0.25">
      <c r="B173" s="213"/>
      <c r="C173" s="198"/>
      <c r="D173" s="213"/>
    </row>
    <row r="174" spans="2:4" x14ac:dyDescent="0.25">
      <c r="B174" s="213"/>
      <c r="C174" s="198"/>
      <c r="D174" s="213"/>
    </row>
    <row r="175" spans="2:4" x14ac:dyDescent="0.25">
      <c r="B175" s="213"/>
      <c r="C175" s="198"/>
      <c r="D175" s="213"/>
    </row>
    <row r="176" spans="2:4" x14ac:dyDescent="0.25">
      <c r="B176" s="213"/>
      <c r="C176" s="198"/>
      <c r="D176" s="213"/>
    </row>
    <row r="177" spans="2:4" x14ac:dyDescent="0.25">
      <c r="B177" s="213"/>
      <c r="C177" s="198"/>
      <c r="D177" s="213"/>
    </row>
    <row r="178" spans="2:4" x14ac:dyDescent="0.25">
      <c r="B178" s="213"/>
      <c r="C178" s="198"/>
      <c r="D178" s="213"/>
    </row>
    <row r="179" spans="2:4" x14ac:dyDescent="0.25">
      <c r="B179" s="213"/>
      <c r="C179" s="198"/>
      <c r="D179" s="213"/>
    </row>
    <row r="180" spans="2:4" x14ac:dyDescent="0.25">
      <c r="B180" s="213"/>
      <c r="C180" s="198"/>
      <c r="D180" s="213"/>
    </row>
    <row r="181" spans="2:4" x14ac:dyDescent="0.25">
      <c r="B181" s="213"/>
      <c r="C181" s="198"/>
      <c r="D181" s="213"/>
    </row>
    <row r="182" spans="2:4" x14ac:dyDescent="0.25">
      <c r="B182" s="213"/>
      <c r="C182" s="198"/>
      <c r="D182" s="213"/>
    </row>
    <row r="183" spans="2:4" x14ac:dyDescent="0.25">
      <c r="B183" s="213"/>
      <c r="C183" s="198"/>
      <c r="D183" s="213"/>
    </row>
    <row r="184" spans="2:4" x14ac:dyDescent="0.25">
      <c r="B184" s="213"/>
      <c r="C184" s="198"/>
      <c r="D184" s="213"/>
    </row>
    <row r="185" spans="2:4" x14ac:dyDescent="0.25">
      <c r="B185" s="213"/>
      <c r="C185" s="198"/>
      <c r="D185" s="213"/>
    </row>
    <row r="186" spans="2:4" x14ac:dyDescent="0.25">
      <c r="B186" s="213"/>
      <c r="C186" s="198"/>
      <c r="D186" s="213"/>
    </row>
    <row r="187" spans="2:4" x14ac:dyDescent="0.25">
      <c r="B187" s="213"/>
      <c r="C187" s="198"/>
      <c r="D187" s="213"/>
    </row>
    <row r="188" spans="2:4" x14ac:dyDescent="0.25">
      <c r="B188" s="213"/>
      <c r="C188" s="198"/>
      <c r="D188" s="213"/>
    </row>
    <row r="189" spans="2:4" x14ac:dyDescent="0.25">
      <c r="B189" s="213"/>
      <c r="C189" s="198"/>
      <c r="D189" s="213"/>
    </row>
    <row r="190" spans="2:4" x14ac:dyDescent="0.25">
      <c r="B190" s="213"/>
      <c r="C190" s="198"/>
      <c r="D190" s="213"/>
    </row>
    <row r="191" spans="2:4" x14ac:dyDescent="0.25">
      <c r="B191" s="213"/>
      <c r="C191" s="198"/>
      <c r="D191" s="213"/>
    </row>
    <row r="192" spans="2:4" x14ac:dyDescent="0.25">
      <c r="B192" s="213"/>
      <c r="C192" s="198"/>
      <c r="D192" s="213"/>
    </row>
    <row r="193" spans="2:4" x14ac:dyDescent="0.25">
      <c r="B193" s="213"/>
      <c r="C193" s="198"/>
      <c r="D193" s="213"/>
    </row>
    <row r="194" spans="2:4" x14ac:dyDescent="0.25">
      <c r="B194" s="213"/>
      <c r="C194" s="198"/>
      <c r="D194" s="213"/>
    </row>
    <row r="195" spans="2:4" x14ac:dyDescent="0.25">
      <c r="B195" s="213"/>
      <c r="C195" s="198"/>
      <c r="D195" s="213"/>
    </row>
    <row r="196" spans="2:4" x14ac:dyDescent="0.25">
      <c r="B196" s="213"/>
      <c r="C196" s="198"/>
      <c r="D196" s="213"/>
    </row>
    <row r="197" spans="2:4" x14ac:dyDescent="0.25">
      <c r="B197" s="213"/>
      <c r="C197" s="198"/>
      <c r="D197" s="213"/>
    </row>
    <row r="198" spans="2:4" x14ac:dyDescent="0.25">
      <c r="B198" s="213"/>
      <c r="C198" s="198"/>
      <c r="D198" s="213"/>
    </row>
    <row r="199" spans="2:4" x14ac:dyDescent="0.25">
      <c r="B199" s="213"/>
      <c r="C199" s="198"/>
      <c r="D199" s="213"/>
    </row>
    <row r="200" spans="2:4" x14ac:dyDescent="0.25">
      <c r="B200" s="213"/>
      <c r="C200" s="198"/>
      <c r="D200" s="213"/>
    </row>
    <row r="201" spans="2:4" x14ac:dyDescent="0.25">
      <c r="B201" s="213"/>
      <c r="C201" s="198"/>
      <c r="D201" s="213"/>
    </row>
    <row r="202" spans="2:4" x14ac:dyDescent="0.25">
      <c r="B202" s="213"/>
      <c r="C202" s="198"/>
      <c r="D202" s="213"/>
    </row>
    <row r="203" spans="2:4" x14ac:dyDescent="0.25">
      <c r="B203" s="213"/>
      <c r="C203" s="198"/>
      <c r="D203" s="213"/>
    </row>
    <row r="204" spans="2:4" x14ac:dyDescent="0.25">
      <c r="B204" s="213"/>
      <c r="C204" s="198"/>
      <c r="D204" s="213"/>
    </row>
    <row r="205" spans="2:4" x14ac:dyDescent="0.25">
      <c r="B205" s="213"/>
      <c r="C205" s="198"/>
      <c r="D205" s="213"/>
    </row>
    <row r="206" spans="2:4" x14ac:dyDescent="0.25">
      <c r="B206" s="213"/>
      <c r="C206" s="198"/>
      <c r="D206" s="213"/>
    </row>
    <row r="207" spans="2:4" x14ac:dyDescent="0.25">
      <c r="B207" s="213"/>
      <c r="C207" s="198"/>
      <c r="D207" s="213"/>
    </row>
    <row r="208" spans="2:4" x14ac:dyDescent="0.25">
      <c r="B208" s="213"/>
      <c r="C208" s="198"/>
      <c r="D208" s="213"/>
    </row>
    <row r="209" spans="2:4" x14ac:dyDescent="0.25">
      <c r="B209" s="213"/>
      <c r="C209" s="198"/>
      <c r="D209" s="213"/>
    </row>
    <row r="210" spans="2:4" x14ac:dyDescent="0.25">
      <c r="B210" s="213"/>
      <c r="C210" s="198"/>
      <c r="D210" s="213"/>
    </row>
    <row r="211" spans="2:4" x14ac:dyDescent="0.25">
      <c r="B211" s="213"/>
      <c r="C211" s="198"/>
      <c r="D211" s="213"/>
    </row>
    <row r="212" spans="2:4" x14ac:dyDescent="0.25">
      <c r="B212" s="213"/>
      <c r="C212" s="198"/>
      <c r="D212" s="213"/>
    </row>
    <row r="213" spans="2:4" x14ac:dyDescent="0.25">
      <c r="B213" s="213"/>
      <c r="C213" s="198"/>
      <c r="D213" s="213"/>
    </row>
    <row r="214" spans="2:4" x14ac:dyDescent="0.25">
      <c r="B214" s="213"/>
      <c r="C214" s="198"/>
      <c r="D214" s="213"/>
    </row>
    <row r="215" spans="2:4" x14ac:dyDescent="0.25">
      <c r="B215" s="213"/>
      <c r="C215" s="198"/>
      <c r="D215" s="213"/>
    </row>
    <row r="216" spans="2:4" x14ac:dyDescent="0.25">
      <c r="B216" s="213"/>
      <c r="C216" s="198"/>
      <c r="D216" s="213"/>
    </row>
    <row r="217" spans="2:4" x14ac:dyDescent="0.25">
      <c r="B217" s="213"/>
      <c r="C217" s="198"/>
      <c r="D217" s="213"/>
    </row>
    <row r="218" spans="2:4" x14ac:dyDescent="0.25">
      <c r="B218" s="213"/>
      <c r="C218" s="198"/>
      <c r="D218" s="213"/>
    </row>
    <row r="219" spans="2:4" x14ac:dyDescent="0.25">
      <c r="B219" s="213"/>
      <c r="C219" s="198"/>
      <c r="D219" s="213"/>
    </row>
    <row r="220" spans="2:4" x14ac:dyDescent="0.25">
      <c r="B220" s="213"/>
      <c r="C220" s="198"/>
      <c r="D220" s="213"/>
    </row>
    <row r="221" spans="2:4" x14ac:dyDescent="0.25">
      <c r="B221" s="213"/>
      <c r="C221" s="198"/>
      <c r="D221" s="213"/>
    </row>
    <row r="222" spans="2:4" x14ac:dyDescent="0.25">
      <c r="B222" s="213"/>
      <c r="C222" s="198"/>
      <c r="D222" s="213"/>
    </row>
    <row r="223" spans="2:4" x14ac:dyDescent="0.25">
      <c r="B223" s="213"/>
      <c r="C223" s="198"/>
      <c r="D223" s="213"/>
    </row>
    <row r="224" spans="2:4" x14ac:dyDescent="0.25">
      <c r="B224" s="213"/>
      <c r="C224" s="198"/>
      <c r="D224" s="213"/>
    </row>
    <row r="225" spans="2:4" x14ac:dyDescent="0.25">
      <c r="B225" s="213"/>
      <c r="C225" s="198"/>
      <c r="D225" s="213"/>
    </row>
    <row r="226" spans="2:4" x14ac:dyDescent="0.25">
      <c r="B226" s="213"/>
      <c r="C226" s="198"/>
      <c r="D226" s="213"/>
    </row>
    <row r="227" spans="2:4" x14ac:dyDescent="0.25">
      <c r="B227" s="213"/>
      <c r="C227" s="198"/>
      <c r="D227" s="213"/>
    </row>
    <row r="228" spans="2:4" x14ac:dyDescent="0.25">
      <c r="B228" s="213"/>
      <c r="C228" s="198"/>
      <c r="D228" s="213"/>
    </row>
    <row r="229" spans="2:4" x14ac:dyDescent="0.25">
      <c r="B229" s="213"/>
      <c r="C229" s="198"/>
      <c r="D229" s="213"/>
    </row>
    <row r="230" spans="2:4" x14ac:dyDescent="0.25">
      <c r="B230" s="213"/>
      <c r="C230" s="198"/>
      <c r="D230" s="213"/>
    </row>
    <row r="231" spans="2:4" x14ac:dyDescent="0.25">
      <c r="B231" s="213"/>
      <c r="C231" s="198"/>
      <c r="D231" s="213"/>
    </row>
    <row r="232" spans="2:4" x14ac:dyDescent="0.25">
      <c r="B232" s="213"/>
      <c r="C232" s="198"/>
      <c r="D232" s="213"/>
    </row>
    <row r="233" spans="2:4" x14ac:dyDescent="0.25">
      <c r="B233" s="213"/>
      <c r="C233" s="198"/>
      <c r="D233" s="213"/>
    </row>
    <row r="234" spans="2:4" x14ac:dyDescent="0.25">
      <c r="B234" s="213"/>
      <c r="C234" s="198"/>
      <c r="D234" s="213"/>
    </row>
    <row r="235" spans="2:4" x14ac:dyDescent="0.25">
      <c r="B235" s="213"/>
      <c r="C235" s="198"/>
      <c r="D235" s="213"/>
    </row>
    <row r="236" spans="2:4" x14ac:dyDescent="0.25">
      <c r="B236" s="213"/>
      <c r="C236" s="198"/>
      <c r="D236" s="213"/>
    </row>
    <row r="237" spans="2:4" x14ac:dyDescent="0.25">
      <c r="B237" s="213"/>
      <c r="C237" s="198"/>
      <c r="D237" s="213"/>
    </row>
    <row r="238" spans="2:4" x14ac:dyDescent="0.25">
      <c r="B238" s="213"/>
      <c r="C238" s="198"/>
      <c r="D238" s="213"/>
    </row>
    <row r="239" spans="2:4" x14ac:dyDescent="0.25">
      <c r="B239" s="213"/>
      <c r="C239" s="198"/>
      <c r="D239" s="213"/>
    </row>
    <row r="240" spans="2:4" x14ac:dyDescent="0.25">
      <c r="B240" s="213"/>
      <c r="C240" s="198"/>
      <c r="D240" s="213"/>
    </row>
    <row r="241" spans="2:4" x14ac:dyDescent="0.25">
      <c r="B241" s="213"/>
      <c r="C241" s="198"/>
      <c r="D241" s="213"/>
    </row>
    <row r="242" spans="2:4" x14ac:dyDescent="0.25">
      <c r="B242" s="213"/>
      <c r="C242" s="198"/>
      <c r="D242" s="213"/>
    </row>
    <row r="243" spans="2:4" x14ac:dyDescent="0.25">
      <c r="B243" s="213"/>
      <c r="C243" s="198"/>
      <c r="D243" s="213"/>
    </row>
    <row r="244" spans="2:4" x14ac:dyDescent="0.25">
      <c r="B244" s="213"/>
      <c r="C244" s="198"/>
      <c r="D244" s="213"/>
    </row>
    <row r="245" spans="2:4" x14ac:dyDescent="0.25">
      <c r="B245" s="213"/>
      <c r="C245" s="198"/>
      <c r="D245" s="213"/>
    </row>
    <row r="246" spans="2:4" x14ac:dyDescent="0.25">
      <c r="B246" s="213"/>
      <c r="C246" s="198"/>
      <c r="D246" s="213"/>
    </row>
    <row r="247" spans="2:4" x14ac:dyDescent="0.25">
      <c r="B247" s="213"/>
      <c r="C247" s="198"/>
      <c r="D247" s="213"/>
    </row>
    <row r="248" spans="2:4" x14ac:dyDescent="0.25">
      <c r="B248" s="213"/>
      <c r="C248" s="198"/>
      <c r="D248" s="213"/>
    </row>
    <row r="249" spans="2:4" x14ac:dyDescent="0.25">
      <c r="B249" s="213"/>
      <c r="C249" s="198"/>
      <c r="D249" s="213"/>
    </row>
    <row r="250" spans="2:4" x14ac:dyDescent="0.25">
      <c r="B250" s="213"/>
      <c r="C250" s="198"/>
      <c r="D250" s="213"/>
    </row>
    <row r="251" spans="2:4" x14ac:dyDescent="0.25">
      <c r="B251" s="213"/>
      <c r="C251" s="198"/>
      <c r="D251" s="213"/>
    </row>
    <row r="252" spans="2:4" x14ac:dyDescent="0.25">
      <c r="B252" s="213"/>
      <c r="C252" s="198"/>
      <c r="D252" s="213"/>
    </row>
    <row r="253" spans="2:4" x14ac:dyDescent="0.25">
      <c r="B253" s="213"/>
      <c r="C253" s="198"/>
      <c r="D253" s="213"/>
    </row>
    <row r="254" spans="2:4" x14ac:dyDescent="0.25">
      <c r="B254" s="213"/>
      <c r="C254" s="198"/>
      <c r="D254" s="213"/>
    </row>
    <row r="255" spans="2:4" x14ac:dyDescent="0.25">
      <c r="B255" s="213"/>
      <c r="C255" s="198"/>
      <c r="D255" s="213"/>
    </row>
    <row r="256" spans="2:4" x14ac:dyDescent="0.25">
      <c r="B256" s="213"/>
      <c r="C256" s="198"/>
      <c r="D256" s="213"/>
    </row>
    <row r="257" spans="2:4" x14ac:dyDescent="0.25">
      <c r="B257" s="213"/>
      <c r="C257" s="198"/>
      <c r="D257" s="213"/>
    </row>
    <row r="258" spans="2:4" x14ac:dyDescent="0.25">
      <c r="B258" s="213"/>
      <c r="C258" s="198"/>
      <c r="D258" s="213"/>
    </row>
    <row r="259" spans="2:4" x14ac:dyDescent="0.25">
      <c r="B259" s="213"/>
      <c r="C259" s="198"/>
      <c r="D259" s="213"/>
    </row>
    <row r="260" spans="2:4" x14ac:dyDescent="0.25">
      <c r="B260" s="213"/>
      <c r="C260" s="198"/>
      <c r="D260" s="213"/>
    </row>
    <row r="261" spans="2:4" x14ac:dyDescent="0.25">
      <c r="B261" s="213"/>
      <c r="C261" s="198"/>
      <c r="D261" s="213"/>
    </row>
    <row r="262" spans="2:4" x14ac:dyDescent="0.25">
      <c r="B262" s="213"/>
      <c r="C262" s="198"/>
      <c r="D262" s="213"/>
    </row>
    <row r="263" spans="2:4" x14ac:dyDescent="0.25">
      <c r="B263" s="213"/>
      <c r="C263" s="198"/>
      <c r="D263" s="213"/>
    </row>
    <row r="264" spans="2:4" x14ac:dyDescent="0.25">
      <c r="B264" s="213"/>
      <c r="C264" s="198"/>
      <c r="D264" s="213"/>
    </row>
    <row r="265" spans="2:4" x14ac:dyDescent="0.25">
      <c r="B265" s="213"/>
      <c r="C265" s="198"/>
      <c r="D265" s="213"/>
    </row>
    <row r="266" spans="2:4" x14ac:dyDescent="0.25">
      <c r="B266" s="213"/>
      <c r="C266" s="198"/>
      <c r="D266" s="213"/>
    </row>
    <row r="267" spans="2:4" x14ac:dyDescent="0.25">
      <c r="B267" s="213"/>
      <c r="C267" s="198"/>
      <c r="D267" s="213"/>
    </row>
    <row r="268" spans="2:4" x14ac:dyDescent="0.25">
      <c r="B268" s="213"/>
      <c r="C268" s="198"/>
      <c r="D268" s="213"/>
    </row>
    <row r="269" spans="2:4" x14ac:dyDescent="0.25">
      <c r="B269" s="213"/>
      <c r="C269" s="198"/>
      <c r="D269" s="213"/>
    </row>
    <row r="270" spans="2:4" x14ac:dyDescent="0.25">
      <c r="B270" s="213"/>
      <c r="C270" s="198"/>
      <c r="D270" s="213"/>
    </row>
    <row r="271" spans="2:4" x14ac:dyDescent="0.25">
      <c r="B271" s="213"/>
      <c r="C271" s="198"/>
      <c r="D271" s="213"/>
    </row>
    <row r="272" spans="2:4" x14ac:dyDescent="0.25">
      <c r="B272" s="213"/>
      <c r="C272" s="198"/>
      <c r="D272" s="213"/>
    </row>
    <row r="273" spans="2:4" x14ac:dyDescent="0.25">
      <c r="B273" s="213"/>
      <c r="C273" s="198"/>
      <c r="D273" s="213"/>
    </row>
    <row r="274" spans="2:4" x14ac:dyDescent="0.25">
      <c r="B274" s="213"/>
      <c r="C274" s="198"/>
      <c r="D274" s="213"/>
    </row>
    <row r="275" spans="2:4" x14ac:dyDescent="0.25">
      <c r="B275" s="213"/>
      <c r="C275" s="198"/>
      <c r="D275" s="213"/>
    </row>
    <row r="276" spans="2:4" x14ac:dyDescent="0.25">
      <c r="B276" s="213"/>
      <c r="C276" s="198"/>
      <c r="D276" s="213"/>
    </row>
    <row r="277" spans="2:4" x14ac:dyDescent="0.25">
      <c r="B277" s="213"/>
      <c r="C277" s="198"/>
      <c r="D277" s="213"/>
    </row>
    <row r="278" spans="2:4" x14ac:dyDescent="0.25">
      <c r="B278" s="213"/>
      <c r="C278" s="198"/>
      <c r="D278" s="213"/>
    </row>
    <row r="279" spans="2:4" x14ac:dyDescent="0.25">
      <c r="B279" s="213"/>
      <c r="C279" s="198"/>
      <c r="D279" s="213"/>
    </row>
    <row r="280" spans="2:4" x14ac:dyDescent="0.25">
      <c r="B280" s="213"/>
      <c r="C280" s="198"/>
      <c r="D280" s="213"/>
    </row>
    <row r="281" spans="2:4" x14ac:dyDescent="0.25">
      <c r="B281" s="213"/>
      <c r="C281" s="198"/>
      <c r="D281" s="213"/>
    </row>
    <row r="282" spans="2:4" x14ac:dyDescent="0.25">
      <c r="B282" s="213"/>
      <c r="C282" s="198"/>
      <c r="D282" s="213"/>
    </row>
    <row r="283" spans="2:4" x14ac:dyDescent="0.25">
      <c r="B283" s="213"/>
      <c r="C283" s="198"/>
      <c r="D283" s="213"/>
    </row>
    <row r="284" spans="2:4" x14ac:dyDescent="0.25">
      <c r="B284" s="213"/>
      <c r="C284" s="198"/>
      <c r="D284" s="213"/>
    </row>
    <row r="285" spans="2:4" x14ac:dyDescent="0.25">
      <c r="B285" s="213"/>
      <c r="C285" s="198"/>
      <c r="D285" s="213"/>
    </row>
    <row r="286" spans="2:4" x14ac:dyDescent="0.25">
      <c r="B286" s="213"/>
      <c r="C286" s="198"/>
      <c r="D286" s="213"/>
    </row>
    <row r="287" spans="2:4" x14ac:dyDescent="0.25">
      <c r="B287" s="213"/>
      <c r="C287" s="198"/>
      <c r="D287" s="213"/>
    </row>
    <row r="288" spans="2:4" x14ac:dyDescent="0.25">
      <c r="B288" s="213"/>
      <c r="C288" s="198"/>
      <c r="D288" s="213"/>
    </row>
    <row r="289" spans="2:4" x14ac:dyDescent="0.25">
      <c r="B289" s="213"/>
      <c r="C289" s="198"/>
      <c r="D289" s="213"/>
    </row>
    <row r="290" spans="2:4" x14ac:dyDescent="0.25">
      <c r="B290" s="213"/>
      <c r="C290" s="198"/>
      <c r="D290" s="213"/>
    </row>
    <row r="291" spans="2:4" x14ac:dyDescent="0.25">
      <c r="B291" s="213"/>
      <c r="C291" s="198"/>
      <c r="D291" s="213"/>
    </row>
    <row r="292" spans="2:4" x14ac:dyDescent="0.25">
      <c r="B292" s="213"/>
      <c r="C292" s="198"/>
      <c r="D292" s="213"/>
    </row>
    <row r="293" spans="2:4" x14ac:dyDescent="0.25">
      <c r="B293" s="213"/>
      <c r="C293" s="198"/>
      <c r="D293" s="213"/>
    </row>
    <row r="294" spans="2:4" x14ac:dyDescent="0.25">
      <c r="B294" s="213"/>
      <c r="C294" s="198"/>
      <c r="D294" s="213"/>
    </row>
    <row r="295" spans="2:4" x14ac:dyDescent="0.25">
      <c r="B295" s="213"/>
      <c r="C295" s="198"/>
      <c r="D295" s="213"/>
    </row>
    <row r="296" spans="2:4" x14ac:dyDescent="0.25">
      <c r="B296" s="213"/>
      <c r="C296" s="198"/>
      <c r="D296" s="213"/>
    </row>
    <row r="297" spans="2:4" x14ac:dyDescent="0.25">
      <c r="B297" s="213"/>
      <c r="C297" s="198"/>
      <c r="D297" s="213"/>
    </row>
    <row r="298" spans="2:4" x14ac:dyDescent="0.25">
      <c r="B298" s="213"/>
      <c r="C298" s="198"/>
      <c r="D298" s="213"/>
    </row>
    <row r="299" spans="2:4" x14ac:dyDescent="0.25">
      <c r="B299" s="213"/>
      <c r="C299" s="198"/>
      <c r="D299" s="213"/>
    </row>
    <row r="300" spans="2:4" x14ac:dyDescent="0.25">
      <c r="B300" s="213"/>
      <c r="C300" s="198"/>
      <c r="D300" s="213"/>
    </row>
    <row r="301" spans="2:4" x14ac:dyDescent="0.25">
      <c r="B301" s="213"/>
      <c r="C301" s="198"/>
      <c r="D301" s="213"/>
    </row>
    <row r="302" spans="2:4" x14ac:dyDescent="0.25">
      <c r="B302" s="213"/>
      <c r="C302" s="198"/>
      <c r="D302" s="213"/>
    </row>
    <row r="303" spans="2:4" x14ac:dyDescent="0.25">
      <c r="B303" s="213"/>
      <c r="C303" s="198"/>
      <c r="D303" s="213"/>
    </row>
    <row r="304" spans="2:4" x14ac:dyDescent="0.25">
      <c r="B304" s="213"/>
      <c r="C304" s="198"/>
      <c r="D304" s="213"/>
    </row>
    <row r="305" spans="2:4" x14ac:dyDescent="0.25">
      <c r="B305" s="213"/>
      <c r="C305" s="198"/>
      <c r="D305" s="213"/>
    </row>
    <row r="306" spans="2:4" x14ac:dyDescent="0.25">
      <c r="B306" s="213"/>
      <c r="C306" s="198"/>
      <c r="D306" s="213"/>
    </row>
    <row r="307" spans="2:4" x14ac:dyDescent="0.25">
      <c r="B307" s="213"/>
      <c r="C307" s="198"/>
      <c r="D307" s="213"/>
    </row>
    <row r="308" spans="2:4" x14ac:dyDescent="0.25">
      <c r="B308" s="213"/>
      <c r="C308" s="198"/>
      <c r="D308" s="213"/>
    </row>
    <row r="309" spans="2:4" x14ac:dyDescent="0.25">
      <c r="B309" s="213"/>
      <c r="C309" s="198"/>
      <c r="D309" s="213"/>
    </row>
    <row r="310" spans="2:4" x14ac:dyDescent="0.25">
      <c r="B310" s="213"/>
      <c r="C310" s="198"/>
      <c r="D310" s="213"/>
    </row>
    <row r="311" spans="2:4" x14ac:dyDescent="0.25">
      <c r="B311" s="213"/>
      <c r="C311" s="198"/>
      <c r="D311" s="213"/>
    </row>
    <row r="312" spans="2:4" x14ac:dyDescent="0.25">
      <c r="B312" s="213"/>
      <c r="C312" s="198"/>
      <c r="D312" s="213"/>
    </row>
    <row r="313" spans="2:4" x14ac:dyDescent="0.25">
      <c r="B313" s="213"/>
      <c r="C313" s="198"/>
      <c r="D313" s="213"/>
    </row>
    <row r="314" spans="2:4" x14ac:dyDescent="0.25">
      <c r="B314" s="213"/>
      <c r="C314" s="198"/>
      <c r="D314" s="213"/>
    </row>
    <row r="315" spans="2:4" x14ac:dyDescent="0.25">
      <c r="B315" s="213"/>
      <c r="C315" s="198"/>
      <c r="D315" s="213"/>
    </row>
    <row r="316" spans="2:4" x14ac:dyDescent="0.25">
      <c r="B316" s="213"/>
      <c r="C316" s="198"/>
      <c r="D316" s="213"/>
    </row>
    <row r="317" spans="2:4" x14ac:dyDescent="0.25">
      <c r="B317" s="213"/>
      <c r="C317" s="198"/>
      <c r="D317" s="213"/>
    </row>
    <row r="318" spans="2:4" x14ac:dyDescent="0.25">
      <c r="B318" s="213"/>
      <c r="C318" s="198"/>
      <c r="D318" s="213"/>
    </row>
    <row r="319" spans="2:4" x14ac:dyDescent="0.25">
      <c r="B319" s="213"/>
      <c r="C319" s="198"/>
      <c r="D319" s="213"/>
    </row>
    <row r="320" spans="2:4" x14ac:dyDescent="0.25">
      <c r="B320" s="213"/>
      <c r="C320" s="198"/>
      <c r="D320" s="213"/>
    </row>
    <row r="321" spans="2:4" x14ac:dyDescent="0.25">
      <c r="B321" s="213"/>
      <c r="C321" s="198"/>
      <c r="D321" s="213"/>
    </row>
    <row r="322" spans="2:4" x14ac:dyDescent="0.25">
      <c r="B322" s="213"/>
      <c r="C322" s="198"/>
      <c r="D322" s="213"/>
    </row>
    <row r="323" spans="2:4" x14ac:dyDescent="0.25">
      <c r="B323" s="213"/>
      <c r="C323" s="198"/>
      <c r="D323" s="213"/>
    </row>
    <row r="324" spans="2:4" x14ac:dyDescent="0.25">
      <c r="B324" s="213"/>
      <c r="C324" s="198"/>
      <c r="D324" s="213"/>
    </row>
    <row r="325" spans="2:4" x14ac:dyDescent="0.25">
      <c r="B325" s="213"/>
      <c r="C325" s="198"/>
      <c r="D325" s="213"/>
    </row>
    <row r="326" spans="2:4" x14ac:dyDescent="0.25">
      <c r="B326" s="213"/>
      <c r="C326" s="198"/>
      <c r="D326" s="213"/>
    </row>
    <row r="327" spans="2:4" x14ac:dyDescent="0.25">
      <c r="B327" s="213"/>
      <c r="C327" s="198"/>
      <c r="D327" s="213"/>
    </row>
    <row r="328" spans="2:4" x14ac:dyDescent="0.25">
      <c r="B328" s="213"/>
      <c r="C328" s="198"/>
      <c r="D328" s="213"/>
    </row>
    <row r="329" spans="2:4" x14ac:dyDescent="0.25">
      <c r="B329" s="213"/>
      <c r="C329" s="198"/>
      <c r="D329" s="213"/>
    </row>
    <row r="330" spans="2:4" x14ac:dyDescent="0.25">
      <c r="B330" s="213"/>
      <c r="C330" s="198"/>
      <c r="D330" s="213"/>
    </row>
    <row r="331" spans="2:4" x14ac:dyDescent="0.25">
      <c r="B331" s="213"/>
      <c r="C331" s="198"/>
      <c r="D331" s="213"/>
    </row>
    <row r="332" spans="2:4" x14ac:dyDescent="0.25">
      <c r="B332" s="213"/>
      <c r="C332" s="198"/>
      <c r="D332" s="213"/>
    </row>
    <row r="333" spans="2:4" x14ac:dyDescent="0.25">
      <c r="B333" s="213"/>
      <c r="C333" s="198"/>
      <c r="D333" s="213"/>
    </row>
    <row r="334" spans="2:4" x14ac:dyDescent="0.25">
      <c r="B334" s="213"/>
      <c r="C334" s="198"/>
      <c r="D334" s="213"/>
    </row>
    <row r="335" spans="2:4" x14ac:dyDescent="0.25">
      <c r="B335" s="213"/>
      <c r="C335" s="198"/>
      <c r="D335" s="213"/>
    </row>
    <row r="336" spans="2:4" x14ac:dyDescent="0.25">
      <c r="B336" s="213"/>
      <c r="C336" s="198"/>
      <c r="D336" s="213"/>
    </row>
    <row r="337" spans="2:4" x14ac:dyDescent="0.25">
      <c r="B337" s="213"/>
      <c r="C337" s="198"/>
      <c r="D337" s="213"/>
    </row>
    <row r="338" spans="2:4" x14ac:dyDescent="0.25">
      <c r="B338" s="213"/>
      <c r="C338" s="198"/>
      <c r="D338" s="213"/>
    </row>
    <row r="339" spans="2:4" x14ac:dyDescent="0.25">
      <c r="B339" s="213"/>
      <c r="C339" s="198"/>
      <c r="D339" s="213"/>
    </row>
    <row r="340" spans="2:4" x14ac:dyDescent="0.25">
      <c r="B340" s="213"/>
      <c r="C340" s="198"/>
      <c r="D340" s="213"/>
    </row>
    <row r="341" spans="2:4" x14ac:dyDescent="0.25">
      <c r="B341" s="213"/>
      <c r="C341" s="198"/>
      <c r="D341" s="213"/>
    </row>
    <row r="342" spans="2:4" x14ac:dyDescent="0.25">
      <c r="B342" s="213"/>
      <c r="C342" s="198"/>
      <c r="D342" s="213"/>
    </row>
    <row r="343" spans="2:4" x14ac:dyDescent="0.25">
      <c r="B343" s="213"/>
      <c r="C343" s="198"/>
      <c r="D343" s="213"/>
    </row>
    <row r="344" spans="2:4" x14ac:dyDescent="0.25">
      <c r="B344" s="213"/>
      <c r="C344" s="198"/>
      <c r="D344" s="213"/>
    </row>
    <row r="345" spans="2:4" x14ac:dyDescent="0.25">
      <c r="B345" s="213"/>
      <c r="C345" s="198"/>
      <c r="D345" s="213"/>
    </row>
    <row r="346" spans="2:4" x14ac:dyDescent="0.25">
      <c r="B346" s="213"/>
      <c r="C346" s="198"/>
      <c r="D346" s="213"/>
    </row>
    <row r="347" spans="2:4" x14ac:dyDescent="0.25">
      <c r="B347" s="213"/>
      <c r="C347" s="198"/>
      <c r="D347" s="213"/>
    </row>
    <row r="348" spans="2:4" x14ac:dyDescent="0.25">
      <c r="B348" s="213"/>
      <c r="C348" s="198"/>
      <c r="D348" s="213"/>
    </row>
    <row r="349" spans="2:4" x14ac:dyDescent="0.25">
      <c r="B349" s="213"/>
      <c r="C349" s="198"/>
      <c r="D349" s="213"/>
    </row>
    <row r="350" spans="2:4" x14ac:dyDescent="0.25">
      <c r="B350" s="213"/>
      <c r="C350" s="198"/>
      <c r="D350" s="213"/>
    </row>
    <row r="351" spans="2:4" x14ac:dyDescent="0.25">
      <c r="B351" s="213"/>
      <c r="C351" s="198"/>
      <c r="D351" s="213"/>
    </row>
    <row r="352" spans="2:4" x14ac:dyDescent="0.25">
      <c r="B352" s="213"/>
      <c r="C352" s="198"/>
      <c r="D352" s="213"/>
    </row>
    <row r="353" spans="2:4" x14ac:dyDescent="0.25">
      <c r="B353" s="213"/>
      <c r="C353" s="198"/>
      <c r="D353" s="213"/>
    </row>
    <row r="354" spans="2:4" x14ac:dyDescent="0.25">
      <c r="B354" s="213"/>
      <c r="C354" s="198"/>
      <c r="D354" s="213"/>
    </row>
    <row r="355" spans="2:4" x14ac:dyDescent="0.25">
      <c r="B355" s="213"/>
      <c r="C355" s="198"/>
      <c r="D355" s="213"/>
    </row>
    <row r="356" spans="2:4" x14ac:dyDescent="0.25">
      <c r="B356" s="213"/>
      <c r="C356" s="198"/>
      <c r="D356" s="213"/>
    </row>
    <row r="357" spans="2:4" x14ac:dyDescent="0.25">
      <c r="B357" s="213"/>
      <c r="C357" s="198"/>
      <c r="D357" s="213"/>
    </row>
    <row r="358" spans="2:4" x14ac:dyDescent="0.25">
      <c r="B358" s="213"/>
      <c r="C358" s="198"/>
      <c r="D358" s="213"/>
    </row>
    <row r="359" spans="2:4" x14ac:dyDescent="0.25">
      <c r="B359" s="213"/>
      <c r="C359" s="198"/>
      <c r="D359" s="213"/>
    </row>
    <row r="360" spans="2:4" x14ac:dyDescent="0.25">
      <c r="B360" s="213"/>
      <c r="C360" s="198"/>
      <c r="D360" s="213"/>
    </row>
    <row r="361" spans="2:4" x14ac:dyDescent="0.25">
      <c r="B361" s="213"/>
      <c r="C361" s="198"/>
      <c r="D361" s="213"/>
    </row>
    <row r="362" spans="2:4" x14ac:dyDescent="0.25">
      <c r="B362" s="213"/>
      <c r="C362" s="198"/>
      <c r="D362" s="213"/>
    </row>
    <row r="363" spans="2:4" x14ac:dyDescent="0.25">
      <c r="B363" s="213"/>
      <c r="C363" s="198"/>
      <c r="D363" s="213"/>
    </row>
    <row r="364" spans="2:4" x14ac:dyDescent="0.25">
      <c r="B364" s="213"/>
      <c r="C364" s="198"/>
      <c r="D364" s="213"/>
    </row>
    <row r="365" spans="2:4" x14ac:dyDescent="0.25">
      <c r="B365" s="213"/>
      <c r="C365" s="198"/>
      <c r="D365" s="213"/>
    </row>
    <row r="366" spans="2:4" x14ac:dyDescent="0.25">
      <c r="B366" s="213"/>
      <c r="C366" s="198"/>
      <c r="D366" s="213"/>
    </row>
    <row r="367" spans="2:4" x14ac:dyDescent="0.25">
      <c r="B367" s="213"/>
      <c r="C367" s="198"/>
      <c r="D367" s="213"/>
    </row>
    <row r="368" spans="2:4" x14ac:dyDescent="0.25">
      <c r="B368" s="213"/>
      <c r="C368" s="198"/>
      <c r="D368" s="213"/>
    </row>
    <row r="369" spans="2:4" x14ac:dyDescent="0.25">
      <c r="B369" s="213"/>
      <c r="C369" s="198"/>
      <c r="D369" s="213"/>
    </row>
    <row r="370" spans="2:4" x14ac:dyDescent="0.25">
      <c r="B370" s="213"/>
      <c r="C370" s="198"/>
      <c r="D370" s="213"/>
    </row>
    <row r="371" spans="2:4" x14ac:dyDescent="0.25">
      <c r="B371" s="213"/>
      <c r="C371" s="198"/>
      <c r="D371" s="213"/>
    </row>
    <row r="372" spans="2:4" x14ac:dyDescent="0.25">
      <c r="B372" s="213"/>
      <c r="C372" s="198"/>
      <c r="D372" s="213"/>
    </row>
    <row r="373" spans="2:4" x14ac:dyDescent="0.25">
      <c r="B373" s="213"/>
      <c r="C373" s="198"/>
      <c r="D373" s="213"/>
    </row>
    <row r="374" spans="2:4" x14ac:dyDescent="0.25">
      <c r="B374" s="213"/>
      <c r="C374" s="198"/>
      <c r="D374" s="213"/>
    </row>
    <row r="375" spans="2:4" x14ac:dyDescent="0.25">
      <c r="B375" s="213"/>
      <c r="C375" s="198"/>
      <c r="D375" s="213"/>
    </row>
    <row r="376" spans="2:4" x14ac:dyDescent="0.25">
      <c r="B376" s="213"/>
      <c r="C376" s="198"/>
      <c r="D376" s="213"/>
    </row>
    <row r="377" spans="2:4" x14ac:dyDescent="0.25">
      <c r="B377" s="213"/>
      <c r="C377" s="198"/>
      <c r="D377" s="213"/>
    </row>
    <row r="378" spans="2:4" x14ac:dyDescent="0.25">
      <c r="B378" s="213"/>
      <c r="C378" s="198"/>
      <c r="D378" s="213"/>
    </row>
    <row r="379" spans="2:4" x14ac:dyDescent="0.25">
      <c r="B379" s="213"/>
      <c r="C379" s="198"/>
      <c r="D379" s="213"/>
    </row>
    <row r="380" spans="2:4" x14ac:dyDescent="0.25">
      <c r="B380" s="213"/>
      <c r="C380" s="198"/>
      <c r="D380" s="213"/>
    </row>
    <row r="381" spans="2:4" x14ac:dyDescent="0.25">
      <c r="B381" s="213"/>
      <c r="C381" s="198"/>
      <c r="D381" s="213"/>
    </row>
    <row r="382" spans="2:4" x14ac:dyDescent="0.25">
      <c r="B382" s="213"/>
      <c r="C382" s="198"/>
      <c r="D382" s="213"/>
    </row>
    <row r="383" spans="2:4" x14ac:dyDescent="0.25">
      <c r="B383" s="213"/>
      <c r="C383" s="198"/>
      <c r="D383" s="213"/>
    </row>
    <row r="384" spans="2:4" x14ac:dyDescent="0.25">
      <c r="B384" s="213"/>
      <c r="C384" s="198"/>
      <c r="D384" s="213"/>
    </row>
    <row r="385" spans="2:4" x14ac:dyDescent="0.25">
      <c r="B385" s="213"/>
      <c r="C385" s="198"/>
      <c r="D385" s="213"/>
    </row>
    <row r="386" spans="2:4" x14ac:dyDescent="0.25">
      <c r="B386" s="213"/>
      <c r="C386" s="198"/>
      <c r="D386" s="213"/>
    </row>
    <row r="387" spans="2:4" x14ac:dyDescent="0.25">
      <c r="B387" s="213"/>
      <c r="C387" s="198"/>
      <c r="D387" s="213"/>
    </row>
    <row r="388" spans="2:4" x14ac:dyDescent="0.25">
      <c r="B388" s="213"/>
      <c r="C388" s="198"/>
      <c r="D388" s="213"/>
    </row>
    <row r="389" spans="2:4" x14ac:dyDescent="0.25">
      <c r="B389" s="213"/>
      <c r="C389" s="198"/>
      <c r="D389" s="213"/>
    </row>
    <row r="390" spans="2:4" x14ac:dyDescent="0.25">
      <c r="B390" s="213"/>
      <c r="C390" s="198"/>
      <c r="D390" s="213"/>
    </row>
    <row r="391" spans="2:4" x14ac:dyDescent="0.25">
      <c r="B391" s="213"/>
      <c r="C391" s="198"/>
      <c r="D391" s="213"/>
    </row>
    <row r="392" spans="2:4" x14ac:dyDescent="0.25">
      <c r="B392" s="213"/>
      <c r="C392" s="198"/>
      <c r="D392" s="213"/>
    </row>
    <row r="393" spans="2:4" x14ac:dyDescent="0.25">
      <c r="B393" s="213"/>
      <c r="C393" s="198"/>
      <c r="D393" s="213"/>
    </row>
    <row r="394" spans="2:4" x14ac:dyDescent="0.25">
      <c r="B394" s="213"/>
      <c r="C394" s="198"/>
      <c r="D394" s="213"/>
    </row>
    <row r="395" spans="2:4" x14ac:dyDescent="0.25">
      <c r="B395" s="213"/>
      <c r="C395" s="198"/>
      <c r="D395" s="213"/>
    </row>
    <row r="396" spans="2:4" x14ac:dyDescent="0.25">
      <c r="B396" s="213"/>
      <c r="C396" s="198"/>
      <c r="D396" s="213"/>
    </row>
    <row r="397" spans="2:4" x14ac:dyDescent="0.25">
      <c r="B397" s="213"/>
      <c r="C397" s="198"/>
      <c r="D397" s="213"/>
    </row>
    <row r="398" spans="2:4" x14ac:dyDescent="0.25">
      <c r="B398" s="213"/>
      <c r="C398" s="198"/>
      <c r="D398" s="213"/>
    </row>
    <row r="399" spans="2:4" x14ac:dyDescent="0.25">
      <c r="B399" s="213"/>
      <c r="C399" s="198"/>
      <c r="D399" s="213"/>
    </row>
    <row r="400" spans="2:4" x14ac:dyDescent="0.25">
      <c r="B400" s="213"/>
      <c r="C400" s="198"/>
      <c r="D400" s="213"/>
    </row>
    <row r="401" spans="2:4" x14ac:dyDescent="0.25">
      <c r="B401" s="213"/>
      <c r="C401" s="198"/>
      <c r="D401" s="213"/>
    </row>
    <row r="402" spans="2:4" x14ac:dyDescent="0.25">
      <c r="B402" s="213"/>
      <c r="C402" s="198"/>
      <c r="D402" s="213"/>
    </row>
    <row r="403" spans="2:4" x14ac:dyDescent="0.25">
      <c r="B403" s="213"/>
      <c r="C403" s="198"/>
      <c r="D403" s="213"/>
    </row>
    <row r="404" spans="2:4" x14ac:dyDescent="0.25">
      <c r="B404" s="213"/>
      <c r="C404" s="198"/>
      <c r="D404" s="213"/>
    </row>
    <row r="405" spans="2:4" x14ac:dyDescent="0.25">
      <c r="B405" s="213"/>
      <c r="C405" s="198"/>
      <c r="D405" s="213"/>
    </row>
    <row r="406" spans="2:4" x14ac:dyDescent="0.25">
      <c r="B406" s="213"/>
      <c r="C406" s="198"/>
      <c r="D406" s="213"/>
    </row>
    <row r="407" spans="2:4" x14ac:dyDescent="0.25">
      <c r="B407" s="213"/>
      <c r="C407" s="198"/>
      <c r="D407" s="213"/>
    </row>
    <row r="408" spans="2:4" x14ac:dyDescent="0.25">
      <c r="B408" s="213"/>
      <c r="C408" s="198"/>
      <c r="D408" s="213"/>
    </row>
    <row r="409" spans="2:4" x14ac:dyDescent="0.25">
      <c r="B409" s="213"/>
      <c r="C409" s="198"/>
      <c r="D409" s="213"/>
    </row>
    <row r="410" spans="2:4" x14ac:dyDescent="0.25">
      <c r="B410" s="213"/>
      <c r="C410" s="198"/>
      <c r="D410" s="213"/>
    </row>
    <row r="411" spans="2:4" x14ac:dyDescent="0.25">
      <c r="B411" s="213"/>
      <c r="C411" s="198"/>
      <c r="D411" s="213"/>
    </row>
    <row r="412" spans="2:4" x14ac:dyDescent="0.25">
      <c r="B412" s="213"/>
      <c r="C412" s="198"/>
      <c r="D412" s="213"/>
    </row>
    <row r="413" spans="2:4" x14ac:dyDescent="0.25">
      <c r="B413" s="213"/>
      <c r="C413" s="198"/>
      <c r="D413" s="213"/>
    </row>
    <row r="414" spans="2:4" x14ac:dyDescent="0.25">
      <c r="B414" s="213"/>
      <c r="C414" s="198"/>
      <c r="D414" s="213"/>
    </row>
    <row r="415" spans="2:4" x14ac:dyDescent="0.25">
      <c r="B415" s="213"/>
      <c r="C415" s="198"/>
      <c r="D415" s="213"/>
    </row>
    <row r="416" spans="2:4" x14ac:dyDescent="0.25">
      <c r="B416" s="213"/>
      <c r="C416" s="198"/>
      <c r="D416" s="213"/>
    </row>
    <row r="417" spans="2:4" x14ac:dyDescent="0.25">
      <c r="B417" s="213"/>
      <c r="C417" s="198"/>
      <c r="D417" s="213"/>
    </row>
    <row r="418" spans="2:4" x14ac:dyDescent="0.25">
      <c r="B418" s="213"/>
      <c r="C418" s="198"/>
      <c r="D418" s="213"/>
    </row>
    <row r="419" spans="2:4" x14ac:dyDescent="0.25">
      <c r="B419" s="213"/>
      <c r="C419" s="198"/>
      <c r="D419" s="213"/>
    </row>
    <row r="420" spans="2:4" x14ac:dyDescent="0.25">
      <c r="B420" s="213"/>
      <c r="C420" s="198"/>
      <c r="D420" s="213"/>
    </row>
    <row r="421" spans="2:4" x14ac:dyDescent="0.25">
      <c r="B421" s="213"/>
      <c r="C421" s="198"/>
      <c r="D421" s="213"/>
    </row>
    <row r="422" spans="2:4" x14ac:dyDescent="0.25">
      <c r="B422" s="213"/>
      <c r="C422" s="198"/>
      <c r="D422" s="213"/>
    </row>
    <row r="423" spans="2:4" x14ac:dyDescent="0.25">
      <c r="B423" s="213"/>
      <c r="C423" s="198"/>
      <c r="D423" s="213"/>
    </row>
    <row r="424" spans="2:4" x14ac:dyDescent="0.25">
      <c r="B424" s="213"/>
      <c r="C424" s="198"/>
      <c r="D424" s="213"/>
    </row>
    <row r="425" spans="2:4" x14ac:dyDescent="0.25">
      <c r="B425" s="213"/>
      <c r="C425" s="198"/>
      <c r="D425" s="213"/>
    </row>
    <row r="426" spans="2:4" x14ac:dyDescent="0.25">
      <c r="B426" s="213"/>
      <c r="C426" s="198"/>
      <c r="D426" s="213"/>
    </row>
    <row r="427" spans="2:4" x14ac:dyDescent="0.25">
      <c r="B427" s="213"/>
      <c r="C427" s="198"/>
      <c r="D427" s="213"/>
    </row>
    <row r="428" spans="2:4" x14ac:dyDescent="0.25">
      <c r="B428" s="213"/>
      <c r="C428" s="198"/>
      <c r="D428" s="213"/>
    </row>
    <row r="429" spans="2:4" x14ac:dyDescent="0.25">
      <c r="B429" s="213"/>
      <c r="C429" s="198"/>
      <c r="D429" s="213"/>
    </row>
    <row r="430" spans="2:4" x14ac:dyDescent="0.25">
      <c r="B430" s="213"/>
      <c r="C430" s="198"/>
      <c r="D430" s="213"/>
    </row>
    <row r="431" spans="2:4" x14ac:dyDescent="0.25">
      <c r="B431" s="213"/>
      <c r="C431" s="198"/>
      <c r="D431" s="213"/>
    </row>
    <row r="432" spans="2:4" x14ac:dyDescent="0.25">
      <c r="B432" s="213"/>
      <c r="C432" s="198"/>
      <c r="D432" s="213"/>
    </row>
    <row r="433" spans="2:4" x14ac:dyDescent="0.25">
      <c r="B433" s="213"/>
      <c r="C433" s="198"/>
      <c r="D433" s="213"/>
    </row>
    <row r="434" spans="2:4" x14ac:dyDescent="0.25">
      <c r="B434" s="213"/>
      <c r="C434" s="198"/>
      <c r="D434" s="213"/>
    </row>
    <row r="435" spans="2:4" x14ac:dyDescent="0.25">
      <c r="B435" s="213"/>
      <c r="C435" s="198"/>
      <c r="D435" s="213"/>
    </row>
    <row r="436" spans="2:4" x14ac:dyDescent="0.25">
      <c r="B436" s="213"/>
      <c r="C436" s="198"/>
      <c r="D436" s="213"/>
    </row>
    <row r="437" spans="2:4" x14ac:dyDescent="0.25">
      <c r="B437" s="213"/>
      <c r="C437" s="198"/>
      <c r="D437" s="213"/>
    </row>
    <row r="438" spans="2:4" x14ac:dyDescent="0.25">
      <c r="B438" s="213"/>
      <c r="C438" s="198"/>
      <c r="D438" s="213"/>
    </row>
    <row r="439" spans="2:4" x14ac:dyDescent="0.25">
      <c r="B439" s="213"/>
      <c r="C439" s="198"/>
      <c r="D439" s="213"/>
    </row>
    <row r="440" spans="2:4" x14ac:dyDescent="0.25">
      <c r="B440" s="213"/>
      <c r="C440" s="198"/>
      <c r="D440" s="213"/>
    </row>
    <row r="441" spans="2:4" x14ac:dyDescent="0.25">
      <c r="B441" s="213"/>
      <c r="C441" s="198"/>
      <c r="D441" s="213"/>
    </row>
    <row r="442" spans="2:4" x14ac:dyDescent="0.25">
      <c r="B442" s="213"/>
      <c r="C442" s="198"/>
      <c r="D442" s="213"/>
    </row>
    <row r="443" spans="2:4" x14ac:dyDescent="0.25">
      <c r="B443" s="213"/>
      <c r="C443" s="198"/>
      <c r="D443" s="213"/>
    </row>
    <row r="444" spans="2:4" x14ac:dyDescent="0.25">
      <c r="B444" s="213"/>
      <c r="C444" s="198"/>
      <c r="D444" s="213"/>
    </row>
    <row r="445" spans="2:4" x14ac:dyDescent="0.25">
      <c r="B445" s="213"/>
      <c r="C445" s="198"/>
      <c r="D445" s="213"/>
    </row>
    <row r="446" spans="2:4" x14ac:dyDescent="0.25">
      <c r="B446" s="213"/>
      <c r="C446" s="198"/>
      <c r="D446" s="213"/>
    </row>
    <row r="447" spans="2:4" x14ac:dyDescent="0.25">
      <c r="B447" s="213"/>
      <c r="C447" s="198"/>
      <c r="D447" s="213"/>
    </row>
    <row r="448" spans="2:4" x14ac:dyDescent="0.25">
      <c r="B448" s="213"/>
      <c r="C448" s="198"/>
      <c r="D448" s="213"/>
    </row>
    <row r="449" spans="2:4" x14ac:dyDescent="0.25">
      <c r="B449" s="213"/>
      <c r="C449" s="198"/>
      <c r="D449" s="213"/>
    </row>
    <row r="450" spans="2:4" x14ac:dyDescent="0.25">
      <c r="B450" s="213"/>
      <c r="C450" s="198"/>
      <c r="D450" s="213"/>
    </row>
    <row r="451" spans="2:4" x14ac:dyDescent="0.25">
      <c r="B451" s="213"/>
      <c r="C451" s="198"/>
      <c r="D451" s="213"/>
    </row>
    <row r="452" spans="2:4" x14ac:dyDescent="0.25">
      <c r="B452" s="213"/>
      <c r="C452" s="198"/>
      <c r="D452" s="213"/>
    </row>
    <row r="453" spans="2:4" x14ac:dyDescent="0.25">
      <c r="B453" s="213"/>
      <c r="C453" s="198"/>
      <c r="D453" s="213"/>
    </row>
    <row r="454" spans="2:4" x14ac:dyDescent="0.25">
      <c r="B454" s="213"/>
      <c r="C454" s="198"/>
      <c r="D454" s="213"/>
    </row>
    <row r="455" spans="2:4" x14ac:dyDescent="0.25">
      <c r="B455" s="213"/>
      <c r="C455" s="198"/>
      <c r="D455" s="213"/>
    </row>
    <row r="456" spans="2:4" x14ac:dyDescent="0.25">
      <c r="B456" s="213"/>
      <c r="C456" s="198"/>
      <c r="D456" s="213"/>
    </row>
    <row r="457" spans="2:4" x14ac:dyDescent="0.25">
      <c r="B457" s="213"/>
      <c r="C457" s="198"/>
      <c r="D457" s="213"/>
    </row>
    <row r="458" spans="2:4" x14ac:dyDescent="0.25">
      <c r="B458" s="213"/>
      <c r="C458" s="198"/>
      <c r="D458" s="213"/>
    </row>
    <row r="459" spans="2:4" x14ac:dyDescent="0.25">
      <c r="B459" s="213"/>
      <c r="C459" s="198"/>
      <c r="D459" s="213"/>
    </row>
    <row r="460" spans="2:4" x14ac:dyDescent="0.25">
      <c r="B460" s="213"/>
      <c r="C460" s="198"/>
      <c r="D460" s="213"/>
    </row>
    <row r="461" spans="2:4" x14ac:dyDescent="0.25">
      <c r="B461" s="213"/>
      <c r="C461" s="198"/>
      <c r="D461" s="213"/>
    </row>
    <row r="462" spans="2:4" x14ac:dyDescent="0.25">
      <c r="B462" s="213"/>
      <c r="C462" s="198"/>
      <c r="D462" s="213"/>
    </row>
    <row r="463" spans="2:4" x14ac:dyDescent="0.25">
      <c r="B463" s="213"/>
      <c r="C463" s="198"/>
      <c r="D463" s="213"/>
    </row>
    <row r="464" spans="2:4" x14ac:dyDescent="0.25">
      <c r="B464" s="213"/>
      <c r="C464" s="198"/>
      <c r="D464" s="213"/>
    </row>
    <row r="465" spans="2:4" x14ac:dyDescent="0.25">
      <c r="B465" s="213"/>
      <c r="C465" s="198"/>
      <c r="D465" s="213"/>
    </row>
    <row r="466" spans="2:4" x14ac:dyDescent="0.25">
      <c r="B466" s="213"/>
      <c r="C466" s="198"/>
      <c r="D466" s="213"/>
    </row>
    <row r="467" spans="2:4" x14ac:dyDescent="0.25">
      <c r="B467" s="213"/>
      <c r="C467" s="198"/>
      <c r="D467" s="213"/>
    </row>
    <row r="468" spans="2:4" x14ac:dyDescent="0.25">
      <c r="B468" s="213"/>
      <c r="C468" s="198"/>
      <c r="D468" s="213"/>
    </row>
    <row r="469" spans="2:4" x14ac:dyDescent="0.25">
      <c r="B469" s="213"/>
      <c r="C469" s="198"/>
      <c r="D469" s="213"/>
    </row>
    <row r="470" spans="2:4" x14ac:dyDescent="0.25">
      <c r="B470" s="213"/>
      <c r="C470" s="198"/>
      <c r="D470" s="213"/>
    </row>
    <row r="471" spans="2:4" x14ac:dyDescent="0.25">
      <c r="B471" s="213"/>
      <c r="C471" s="198"/>
      <c r="D471" s="213"/>
    </row>
    <row r="472" spans="2:4" x14ac:dyDescent="0.25">
      <c r="B472" s="213"/>
      <c r="C472" s="198"/>
      <c r="D472" s="213"/>
    </row>
    <row r="473" spans="2:4" x14ac:dyDescent="0.25">
      <c r="B473" s="213"/>
      <c r="C473" s="198"/>
      <c r="D473" s="213"/>
    </row>
    <row r="474" spans="2:4" x14ac:dyDescent="0.25">
      <c r="B474" s="213"/>
      <c r="C474" s="198"/>
      <c r="D474" s="213"/>
    </row>
    <row r="475" spans="2:4" x14ac:dyDescent="0.25">
      <c r="B475" s="213"/>
      <c r="C475" s="198"/>
      <c r="D475" s="213"/>
    </row>
    <row r="476" spans="2:4" x14ac:dyDescent="0.25">
      <c r="B476" s="213"/>
      <c r="C476" s="198"/>
      <c r="D476" s="213"/>
    </row>
    <row r="477" spans="2:4" x14ac:dyDescent="0.25">
      <c r="B477" s="213"/>
      <c r="C477" s="198"/>
      <c r="D477" s="213"/>
    </row>
    <row r="478" spans="2:4" x14ac:dyDescent="0.25">
      <c r="B478" s="213"/>
      <c r="C478" s="198"/>
      <c r="D478" s="213"/>
    </row>
    <row r="479" spans="2:4" x14ac:dyDescent="0.25">
      <c r="B479" s="213"/>
      <c r="C479" s="198"/>
      <c r="D479" s="213"/>
    </row>
    <row r="480" spans="2:4" x14ac:dyDescent="0.25">
      <c r="B480" s="213"/>
      <c r="C480" s="198"/>
      <c r="D480" s="213"/>
    </row>
    <row r="481" spans="2:4" x14ac:dyDescent="0.25">
      <c r="B481" s="213"/>
      <c r="C481" s="198"/>
      <c r="D481" s="213"/>
    </row>
    <row r="482" spans="2:4" x14ac:dyDescent="0.25">
      <c r="B482" s="213"/>
      <c r="C482" s="198"/>
      <c r="D482" s="213"/>
    </row>
    <row r="483" spans="2:4" x14ac:dyDescent="0.25">
      <c r="B483" s="213"/>
      <c r="C483" s="198"/>
      <c r="D483" s="213"/>
    </row>
    <row r="484" spans="2:4" x14ac:dyDescent="0.25">
      <c r="B484" s="213"/>
      <c r="C484" s="198"/>
      <c r="D484" s="213"/>
    </row>
  </sheetData>
  <mergeCells count="7">
    <mergeCell ref="H39:I39"/>
    <mergeCell ref="A1:O1"/>
    <mergeCell ref="A5:G5"/>
    <mergeCell ref="C10:G10"/>
    <mergeCell ref="H10:K10"/>
    <mergeCell ref="L10:N10"/>
    <mergeCell ref="H38:I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EED AR Template 2016</vt:lpstr>
      <vt:lpstr>Measure Cat</vt:lpstr>
      <vt:lpstr>Indicator trends</vt:lpstr>
      <vt:lpstr>AnnexeW1</vt:lpstr>
      <vt:lpstr>'EED AR Template 2016'!Afdrukbereik</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ZANGHERI Paolo (JRC-ISPRA)</dc:creator>
  <cp:lastModifiedBy>Tanghe, Tine</cp:lastModifiedBy>
  <cp:lastPrinted>2015-04-16T08:07:21Z</cp:lastPrinted>
  <dcterms:created xsi:type="dcterms:W3CDTF">2015-03-27T08:24:25Z</dcterms:created>
  <dcterms:modified xsi:type="dcterms:W3CDTF">2016-10-17T12:26:53Z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Code">
    <vt:r8>261852443218231</vt:r8>
  </property>
</Properties>
</file>