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112" tabRatio="846" activeTab="0"/>
  </bookViews>
  <sheets>
    <sheet name="START" sheetId="1" r:id="rId1"/>
    <sheet name="BUITENLAND FORFAIT" sheetId="2" r:id="rId2"/>
    <sheet name="GEVAARLIJK WERK" sheetId="3" r:id="rId3"/>
    <sheet name="TOELAGE Milieu-inspectie" sheetId="4" r:id="rId4"/>
    <sheet name="VERSTORING" sheetId="5" r:id="rId5"/>
    <sheet name="(info GW)" sheetId="6" r:id="rId6"/>
    <sheet name="(info B)" sheetId="7" r:id="rId7"/>
    <sheet name="parameter" sheetId="8" r:id="rId8"/>
  </sheets>
  <externalReferences>
    <externalReference r:id="rId11"/>
    <externalReference r:id="rId12"/>
  </externalReferences>
  <definedNames>
    <definedName name="_xlfn.SINGLE" hidden="1">#NAME?</definedName>
    <definedName name="_xlnm.Print_Area" localSheetId="2">'GEVAARLIJK WERK'!$A$1:$I$33</definedName>
  </definedNames>
  <calcPr fullCalcOnLoad="1"/>
</workbook>
</file>

<file path=xl/comments2.xml><?xml version="1.0" encoding="utf-8"?>
<comments xmlns="http://schemas.openxmlformats.org/spreadsheetml/2006/main">
  <authors>
    <author>Hans De Witte</author>
  </authors>
  <commentList>
    <comment ref="B11" authorId="0">
      <text>
        <r>
          <rPr>
            <b/>
            <sz val="9"/>
            <rFont val="Tahoma"/>
            <family val="2"/>
          </rPr>
          <t>Vul de datum in waarop u de kosten heeft gemaakt, bv. 02/05/2015</t>
        </r>
      </text>
    </comment>
    <comment ref="J11" authorId="0">
      <text>
        <r>
          <rPr>
            <b/>
            <sz val="9"/>
            <rFont val="Tahoma"/>
            <family val="2"/>
          </rPr>
          <t>Hier wordt automatisch de forfaitaire dagvergoeding berekend, rekening houdend met het land van opdracht en de vermindering van de dagvergoeding - vul zeker kolom G/H/I in.</t>
        </r>
      </text>
    </comment>
  </commentList>
</comments>
</file>

<file path=xl/comments3.xml><?xml version="1.0" encoding="utf-8"?>
<comments xmlns="http://schemas.openxmlformats.org/spreadsheetml/2006/main">
  <authors>
    <author>PC-Priv? Project</author>
    <author>Lieven Tack</author>
  </authors>
  <commentList>
    <comment ref="A10" authorId="0">
      <text>
        <r>
          <rPr>
            <b/>
            <sz val="8"/>
            <rFont val="Tahoma"/>
            <family val="2"/>
          </rPr>
          <t xml:space="preserve">Dag :
</t>
        </r>
        <r>
          <rPr>
            <sz val="8"/>
            <rFont val="Tahoma"/>
            <family val="2"/>
          </rPr>
          <t>Vul de dag in van de maand waarop u het gevaarlijk, ongezond of hinderlijk werk heeft verricht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 xml:space="preserve">Code aard activiteit :
</t>
        </r>
        <r>
          <rPr>
            <sz val="8"/>
            <rFont val="Tahoma"/>
            <family val="2"/>
          </rPr>
          <t>Vul het codenummer in van het soort gevaarlijk, ongezond of hinderlijk werk.
De lijst vindt u in het tabblad  "soort activiteit" (onderaan deze pagina)</t>
        </r>
        <r>
          <rPr>
            <sz val="8"/>
            <rFont val="Tahoma"/>
            <family val="2"/>
          </rPr>
          <t xml:space="preserve">
</t>
        </r>
      </text>
    </comment>
    <comment ref="C10" authorId="1">
      <text>
        <r>
          <rPr>
            <b/>
            <sz val="8"/>
            <rFont val="Tahoma"/>
            <family val="2"/>
          </rPr>
          <t xml:space="preserve">Aard activiteit:
</t>
        </r>
        <r>
          <rPr>
            <sz val="8"/>
            <rFont val="Tahoma"/>
            <family val="2"/>
          </rPr>
          <t>Wordt automatisch weergegeven als kolom B "code aard activiteit" is ingevuld</t>
        </r>
      </text>
    </comment>
    <comment ref="H10" authorId="1">
      <text>
        <r>
          <rPr>
            <b/>
            <sz val="8"/>
            <rFont val="Tahoma"/>
            <family val="2"/>
          </rPr>
          <t>Duur :</t>
        </r>
        <r>
          <rPr>
            <sz val="8"/>
            <rFont val="Tahoma"/>
            <family val="2"/>
          </rPr>
          <t xml:space="preserve">
Vul het aantal uren en minuten in dat u gevaarlijk, ongezond of hinderlijk werkt heeft verricht.
De tijd van de verplaatsingen is hier </t>
        </r>
        <r>
          <rPr>
            <b/>
            <sz val="8"/>
            <rFont val="Tahoma"/>
            <family val="2"/>
          </rPr>
          <t>niet</t>
        </r>
        <r>
          <rPr>
            <sz val="8"/>
            <rFont val="Tahoma"/>
            <family val="2"/>
          </rPr>
          <t xml:space="preserve"> inbegrepen. 
De middagpauze (minsten een half uur) dient afgetrokken te worden.
Vb : 2 uur 25 minuten vult u in als 2:25
</t>
        </r>
      </text>
    </comment>
  </commentList>
</comments>
</file>

<file path=xl/comments4.xml><?xml version="1.0" encoding="utf-8"?>
<comments xmlns="http://schemas.openxmlformats.org/spreadsheetml/2006/main">
  <authors>
    <author>Hans De Witte</author>
  </authors>
  <commentList>
    <comment ref="B10" authorId="0">
      <text>
        <r>
          <rPr>
            <b/>
            <sz val="8"/>
            <rFont val="Tahoma"/>
            <family val="2"/>
          </rPr>
          <t>Gelieve de uren en minuten te scheiden d.m.v. een dubble punt (b.v. 13:30)</t>
        </r>
      </text>
    </comment>
    <comment ref="C10" authorId="0">
      <text>
        <r>
          <rPr>
            <b/>
            <sz val="8"/>
            <rFont val="Tahoma"/>
            <family val="2"/>
          </rPr>
          <t xml:space="preserve">Gelieve de uren en minuten te scheiden d.m.v. een dubble punt (b.v. 13:30)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<sst xmlns="http://schemas.openxmlformats.org/spreadsheetml/2006/main" count="654" uniqueCount="395">
  <si>
    <t>START</t>
  </si>
  <si>
    <t>VLAAMSE LANDMAATSCHAPPIJ</t>
  </si>
  <si>
    <t>onkostennota reis- en maaltijdvergoedingen (1 blz)</t>
  </si>
  <si>
    <t>Naam</t>
  </si>
  <si>
    <t>onkostennota reis- en maaltijdvergoedingen (2 blz)</t>
  </si>
  <si>
    <t>Maand :</t>
  </si>
  <si>
    <t>Naam &amp; voornaam:</t>
  </si>
  <si>
    <t>Woonplaats:</t>
  </si>
  <si>
    <t>Omschrijving opdracht:</t>
  </si>
  <si>
    <t>Vermindering dagvergoeding. Invullen indien inbegrepen in hotelfactuur</t>
  </si>
  <si>
    <t>Datum</t>
  </si>
  <si>
    <t>middagmaal (-35%)</t>
  </si>
  <si>
    <t>Avondmaal (-45%)</t>
  </si>
  <si>
    <t>Forfaitaire dag-vergoeding</t>
  </si>
  <si>
    <t>Eerste dag</t>
  </si>
  <si>
    <t>Laatste dag</t>
  </si>
  <si>
    <t xml:space="preserve">      Dagen tussen twee buitenlandse overnachtingen</t>
  </si>
  <si>
    <t>Aantallen</t>
  </si>
  <si>
    <t>Eenheidstarief</t>
  </si>
  <si>
    <r>
      <t xml:space="preserve">Onkostennota </t>
    </r>
    <r>
      <rPr>
        <b/>
        <sz val="14"/>
        <color indexed="30"/>
        <rFont val="Calibri"/>
        <family val="2"/>
      </rPr>
      <t>buitenlandse reizen</t>
    </r>
    <r>
      <rPr>
        <b/>
        <sz val="14"/>
        <color indexed="8"/>
        <rFont val="Calibri"/>
        <family val="2"/>
      </rPr>
      <t xml:space="preserve"> - forfaitaire verblijfsvergoeding</t>
    </r>
  </si>
  <si>
    <r>
      <t>Toelage gevaarlijk, ongezond of hinderlijk werk</t>
    </r>
    <r>
      <rPr>
        <b/>
        <sz val="12"/>
        <color indexed="10"/>
        <rFont val="Arial"/>
        <family val="2"/>
      </rPr>
      <t xml:space="preserve"> </t>
    </r>
  </si>
  <si>
    <t>Naam + voornaam :</t>
  </si>
  <si>
    <t>Standplaats :</t>
  </si>
  <si>
    <t>Dag</t>
  </si>
  <si>
    <t>Code aard activi-teit</t>
  </si>
  <si>
    <t>Aard van de activiteit</t>
  </si>
  <si>
    <t>Project</t>
  </si>
  <si>
    <t>Plaats activiteit</t>
  </si>
  <si>
    <t>Duur van het gevaarlijk, ongezond of hinderlijk werk</t>
  </si>
  <si>
    <t xml:space="preserve">Toelage per uur </t>
  </si>
  <si>
    <t>Totaal aantal afgeronde uren</t>
  </si>
  <si>
    <t>Bedrag toelage</t>
  </si>
  <si>
    <t>Uren</t>
  </si>
  <si>
    <t>Minuten</t>
  </si>
  <si>
    <t>Totaal aantal uren en minuten</t>
  </si>
  <si>
    <t>toelage gevaarlijk werk</t>
  </si>
  <si>
    <t>(standplaats)</t>
  </si>
  <si>
    <t>(woonplaats)</t>
  </si>
  <si>
    <t>Lijst van de gevaarlijke, ongezonde en hinderlijke werken (versie juni 2009)</t>
  </si>
  <si>
    <t>Nr.</t>
  </si>
  <si>
    <t>Omschrijving</t>
  </si>
  <si>
    <t>Omschrijving voor formulier</t>
  </si>
  <si>
    <t>controle van roosters, pompen en machines van afvalwaterinstallaties en zuiveringsinstallaties</t>
  </si>
  <si>
    <t>controle roosters, pompen en machines van afvalwaterinstallaties en zuiveringsinstallaties</t>
  </si>
  <si>
    <t>- inclusief staalname in influent- en effluentputjes van aangelegde IBA's</t>
  </si>
  <si>
    <t>proeven en werken langs voor het verkeer toegankelijke wegen en tunnels</t>
  </si>
  <si>
    <t>proeven, werken langs voor het verkeer toegankelijke wegen en tunnels</t>
  </si>
  <si>
    <t xml:space="preserve"> -topografische verrichtingen (opmeet-en uitzetwerk) waarbij de stationopstelling op de openbare weg plaats vindt enkel in de gevallen waarbij er wegsignalisatie conform de geldende wetgeving noodzakelijk is</t>
  </si>
  <si>
    <t xml:space="preserve"> -opmetingen en controles van diverse aard op of langs openbare wegen enkel waarbij er wegsignalisatie conform de geldende wetgeving noodzakelijk is</t>
  </si>
  <si>
    <t>inspecties of bedrijfsbezoeken die gepaard gaan met het betreden van risicovolle installaties, woninginspecties in onhygiënische omstandigheden</t>
  </si>
  <si>
    <t>inspecties/bedrijfsbezoek gepaard gaande met betreden risicovolle install., woninginspecties in onhygiënische omstandigheden</t>
  </si>
  <si>
    <t>drukkerij- of fotolaboratoriumactiviteiten</t>
  </si>
  <si>
    <t>sonderingen en werk met verontreinigde grond of slibmonsters</t>
  </si>
  <si>
    <t>werk met verontreinigde grond of slibmonsters</t>
  </si>
  <si>
    <t>werk in vervuilde lucht</t>
  </si>
  <si>
    <t>werk in schachten gevuld met onfrisse lucht of hangend boven water</t>
  </si>
  <si>
    <t>controle van aalputten, afvoerleidingen van WC's of waterplaatsen</t>
  </si>
  <si>
    <t>werk of ladders, masten of stellingen of met de heflift vanaf 2 meter hoogte</t>
  </si>
  <si>
    <t xml:space="preserve"> - o.a. controle van schilderwerken</t>
  </si>
  <si>
    <t xml:space="preserve"> - o.a. controle van constructies</t>
  </si>
  <si>
    <t>peilen met een peilstok vanop het water</t>
  </si>
  <si>
    <t>peilen met een peilstok van op het water</t>
  </si>
  <si>
    <t xml:space="preserve"> - opmeten van waterlopen en slibdiktes van waterlopen</t>
  </si>
  <si>
    <t>loopwerk over onbeveiligde richels van stuwen en sluizen</t>
  </si>
  <si>
    <t>werk met de motorzeis, met de handslijp- of snijmachines of eeen andere sneldraaiende machine</t>
  </si>
  <si>
    <t>werk aan electrische installaties die onder spanning staan</t>
  </si>
  <si>
    <t>werk met de betonbreekhamer, steenboor, betonboorhamer of explosiehamer of de mechanische stamper</t>
  </si>
  <si>
    <t>controle van de in het water gebouwde of aan wateroppervlakken grenzende constructies</t>
  </si>
  <si>
    <t>maaiwerk bij temperaturen van minstens 30°</t>
  </si>
  <si>
    <t>sneeuwruimingswerk, werk met strooimiddelen</t>
  </si>
  <si>
    <t>controle van opslag en verwerking van kadavers</t>
  </si>
  <si>
    <t>werk met of in water, stof, vuur, slijk, roet met uitsluiting van de normale onderhoudsactiviteiten van lokalen en keukenactiviteiten</t>
  </si>
  <si>
    <t>controle of werk in kokers van duikers</t>
  </si>
  <si>
    <t xml:space="preserve"> - controle van werken in of ter hoogte van bouwsleuven, bouwputten van op te richten constructies, kunstwerken en rioleringen o.a. controle van wapeningsconstucties</t>
  </si>
  <si>
    <t xml:space="preserve"> - metingen aan bouwputten, bouwleuven</t>
  </si>
  <si>
    <t xml:space="preserve">Opgelet "aantal uren en minuten" : </t>
  </si>
  <si>
    <t>De verplaatsingen mogen niet worden meegerekend. Ook de middagpauze of andere pauzes worden in mindering gebracht.</t>
  </si>
  <si>
    <t>(middagpauze : minumum 30 minuten)</t>
  </si>
  <si>
    <t>Bedragen aan 100 %, te vermenigvuldigen met de loonindex (zie bezoldigingsfiche)</t>
  </si>
  <si>
    <t>Uren per maand</t>
  </si>
  <si>
    <t>Bedrag</t>
  </si>
  <si>
    <t>&lt;= 6 uur</t>
  </si>
  <si>
    <t>1,10 EUR/uur</t>
  </si>
  <si>
    <t>&gt; 6 uur en &lt;= 25 uur</t>
  </si>
  <si>
    <t>1,20 EUR/uur</t>
  </si>
  <si>
    <t>&gt; 25 uur</t>
  </si>
  <si>
    <t>1,25 EUR/uur</t>
  </si>
  <si>
    <t>Bestemming</t>
  </si>
  <si>
    <t xml:space="preserve">Afghanistan </t>
  </si>
  <si>
    <t>Alle bestemmingen</t>
  </si>
  <si>
    <t>Albanië</t>
  </si>
  <si>
    <t>Algerije</t>
  </si>
  <si>
    <t>Amerikaans Samoa</t>
  </si>
  <si>
    <t>Andorra</t>
  </si>
  <si>
    <t>Angola</t>
  </si>
  <si>
    <t>Anguilla</t>
  </si>
  <si>
    <t>Argentinië</t>
  </si>
  <si>
    <t>Armenië</t>
  </si>
  <si>
    <t>Aruba</t>
  </si>
  <si>
    <t>Australië</t>
  </si>
  <si>
    <t>Azerbeidjan</t>
  </si>
  <si>
    <t>Bahama's</t>
  </si>
  <si>
    <t>Bahrein</t>
  </si>
  <si>
    <t>Bangladesh</t>
  </si>
  <si>
    <t>Barbados</t>
  </si>
  <si>
    <t>België</t>
  </si>
  <si>
    <t>Belize</t>
  </si>
  <si>
    <t>Benin</t>
  </si>
  <si>
    <t>Bermuda</t>
  </si>
  <si>
    <t>Bhutan</t>
  </si>
  <si>
    <t>Bolivië</t>
  </si>
  <si>
    <t>Bosnië-Herzegovina</t>
  </si>
  <si>
    <t>Botswana</t>
  </si>
  <si>
    <t>Brazilië</t>
  </si>
  <si>
    <t>Brunei</t>
  </si>
  <si>
    <t>Bulgarije</t>
  </si>
  <si>
    <t>Burkina Faso</t>
  </si>
  <si>
    <t>Burundi</t>
  </si>
  <si>
    <t>Cambodja</t>
  </si>
  <si>
    <t>Canada</t>
  </si>
  <si>
    <t>Canarische eilanden</t>
  </si>
  <si>
    <t>Centraal-Afrikaanse Republiek</t>
  </si>
  <si>
    <t>Chili</t>
  </si>
  <si>
    <t>China</t>
  </si>
  <si>
    <t>Colombia</t>
  </si>
  <si>
    <t>Comoren</t>
  </si>
  <si>
    <t>Congo</t>
  </si>
  <si>
    <t>Congo, Demokratische rep.</t>
  </si>
  <si>
    <t>Cookeilanden</t>
  </si>
  <si>
    <t>Costa Rica</t>
  </si>
  <si>
    <t>Cuba</t>
  </si>
  <si>
    <t>Cyprus</t>
  </si>
  <si>
    <t>Denemarken</t>
  </si>
  <si>
    <t>Djibouti</t>
  </si>
  <si>
    <t>Dominica</t>
  </si>
  <si>
    <t>Dominicaanse Republiek</t>
  </si>
  <si>
    <t>Duitsland</t>
  </si>
  <si>
    <t>Ecuador</t>
  </si>
  <si>
    <t>Egypte</t>
  </si>
  <si>
    <t>El Salvador</t>
  </si>
  <si>
    <t>Equatoriaal Guinea</t>
  </si>
  <si>
    <t>Eritrea</t>
  </si>
  <si>
    <t>Estland</t>
  </si>
  <si>
    <t>Ethiopië</t>
  </si>
  <si>
    <t>Fiji</t>
  </si>
  <si>
    <t>Filippijnen</t>
  </si>
  <si>
    <t>Finland</t>
  </si>
  <si>
    <t>Frankrijk</t>
  </si>
  <si>
    <t>Frans Guyana</t>
  </si>
  <si>
    <t>Frans Polynesië</t>
  </si>
  <si>
    <t>Gabon</t>
  </si>
  <si>
    <t>Gambia</t>
  </si>
  <si>
    <t>Georgië</t>
  </si>
  <si>
    <t>Ghana</t>
  </si>
  <si>
    <t>Gibraltar</t>
  </si>
  <si>
    <t>Grenada</t>
  </si>
  <si>
    <t>Griekenland</t>
  </si>
  <si>
    <t>Groenland</t>
  </si>
  <si>
    <t>Guadeloupe</t>
  </si>
  <si>
    <t>Guatemala</t>
  </si>
  <si>
    <t>Guinea</t>
  </si>
  <si>
    <t>Guinea-Bissau</t>
  </si>
  <si>
    <t>Guyana</t>
  </si>
  <si>
    <t>Honduras</t>
  </si>
  <si>
    <t>Hongarije</t>
  </si>
  <si>
    <t>Hong Kong</t>
  </si>
  <si>
    <t>Ierland</t>
  </si>
  <si>
    <t>Ijsland</t>
  </si>
  <si>
    <t>India</t>
  </si>
  <si>
    <t>Indonesië</t>
  </si>
  <si>
    <t>Irak</t>
  </si>
  <si>
    <t>Iran</t>
  </si>
  <si>
    <t>Israël</t>
  </si>
  <si>
    <t>Italië</t>
  </si>
  <si>
    <t>Ivoorkust</t>
  </si>
  <si>
    <t>Jamaica</t>
  </si>
  <si>
    <t>Japan</t>
  </si>
  <si>
    <t>Jemen</t>
  </si>
  <si>
    <t>Jordanië</t>
  </si>
  <si>
    <t>Kaaimaneilanden</t>
  </si>
  <si>
    <t>Kaapverdië</t>
  </si>
  <si>
    <t>Kameroen</t>
  </si>
  <si>
    <t>Kazachstan</t>
  </si>
  <si>
    <t>Kenia</t>
  </si>
  <si>
    <t>Koeweit</t>
  </si>
  <si>
    <t>Korea Noord</t>
  </si>
  <si>
    <t>Korea Zuid</t>
  </si>
  <si>
    <t>Kosovo</t>
  </si>
  <si>
    <t>Kroatië</t>
  </si>
  <si>
    <t>Kyrgizië</t>
  </si>
  <si>
    <t>Laos</t>
  </si>
  <si>
    <t>Lesotho</t>
  </si>
  <si>
    <t>Letland</t>
  </si>
  <si>
    <t>Libanon</t>
  </si>
  <si>
    <t>Liberia</t>
  </si>
  <si>
    <t>Libië</t>
  </si>
  <si>
    <t>Liechtenstein</t>
  </si>
  <si>
    <t>Litouwen</t>
  </si>
  <si>
    <t>Luxemburg</t>
  </si>
  <si>
    <t>Maagdeneilanden (U.S.A.)</t>
  </si>
  <si>
    <t>Maagdeneilanden (V.K.)</t>
  </si>
  <si>
    <t>Macedonië</t>
  </si>
  <si>
    <t>Madagaskar</t>
  </si>
  <si>
    <t>Malawi</t>
  </si>
  <si>
    <t>Malediven</t>
  </si>
  <si>
    <t>Maleisië</t>
  </si>
  <si>
    <t>Mali</t>
  </si>
  <si>
    <t>Malta</t>
  </si>
  <si>
    <t>Marokko</t>
  </si>
  <si>
    <t>Marshall eilanden</t>
  </si>
  <si>
    <t>Martinique</t>
  </si>
  <si>
    <t>Mauretanië</t>
  </si>
  <si>
    <t>Mauritius</t>
  </si>
  <si>
    <t>Mexico</t>
  </si>
  <si>
    <t>Micronesië</t>
  </si>
  <si>
    <t>Moldavië</t>
  </si>
  <si>
    <t>Monaco</t>
  </si>
  <si>
    <t>Mongolië</t>
  </si>
  <si>
    <t>Montenegro</t>
  </si>
  <si>
    <t>Montserrat</t>
  </si>
  <si>
    <t>Myanmar</t>
  </si>
  <si>
    <t>Namibië</t>
  </si>
  <si>
    <t>Nauru</t>
  </si>
  <si>
    <t>Nederland</t>
  </si>
  <si>
    <t>Nederlandse Antillen</t>
  </si>
  <si>
    <t>Nepal</t>
  </si>
  <si>
    <t>Nicaragua</t>
  </si>
  <si>
    <t>Nieuw Caledonië</t>
  </si>
  <si>
    <t>Nieuw Zeeland</t>
  </si>
  <si>
    <t>Niger</t>
  </si>
  <si>
    <t>Nigeria</t>
  </si>
  <si>
    <t>Noorwegen</t>
  </si>
  <si>
    <t>Oeganda</t>
  </si>
  <si>
    <t>Oekraïne</t>
  </si>
  <si>
    <t>Oezbekistan</t>
  </si>
  <si>
    <t>Oman</t>
  </si>
  <si>
    <t>Oostenrijk</t>
  </si>
  <si>
    <t>Oost Timor</t>
  </si>
  <si>
    <t>Pakistan</t>
  </si>
  <si>
    <t>Palau</t>
  </si>
  <si>
    <t>Panama</t>
  </si>
  <si>
    <t>Papoea Nieuw Guinea</t>
  </si>
  <si>
    <t>Paraguay</t>
  </si>
  <si>
    <t>Peru</t>
  </si>
  <si>
    <t>Polen</t>
  </si>
  <si>
    <t>Portugal</t>
  </si>
  <si>
    <t>Puerto Rico</t>
  </si>
  <si>
    <t>Qatar</t>
  </si>
  <si>
    <t>Réunion</t>
  </si>
  <si>
    <t>Roemenië</t>
  </si>
  <si>
    <t>Rusland</t>
  </si>
  <si>
    <t>Rwanda</t>
  </si>
  <si>
    <t>Samoa</t>
  </si>
  <si>
    <t>San Marino</t>
  </si>
  <si>
    <t>Sao Tomé en Principe</t>
  </si>
  <si>
    <t>Saudi-Arabië</t>
  </si>
  <si>
    <t>Senegal</t>
  </si>
  <si>
    <t>Servië</t>
  </si>
  <si>
    <t>Seychellen</t>
  </si>
  <si>
    <t>Sierra Leone</t>
  </si>
  <si>
    <t>Singapore</t>
  </si>
  <si>
    <t>Slovenië</t>
  </si>
  <si>
    <t>Slowakije</t>
  </si>
  <si>
    <t>Soedan</t>
  </si>
  <si>
    <t>Solomonseilanden</t>
  </si>
  <si>
    <t>Somalië</t>
  </si>
  <si>
    <t>Spanje</t>
  </si>
  <si>
    <t>Sri Lanka</t>
  </si>
  <si>
    <t>Saint Kitts en Nevis</t>
  </si>
  <si>
    <t>Saint Lucia</t>
  </si>
  <si>
    <t>Saint Vincent en de Grenadines</t>
  </si>
  <si>
    <t>Suriname</t>
  </si>
  <si>
    <t>Swaziland</t>
  </si>
  <si>
    <t>Syrië</t>
  </si>
  <si>
    <t>Tadjikistan</t>
  </si>
  <si>
    <t>Taiwan</t>
  </si>
  <si>
    <t>Tanzania</t>
  </si>
  <si>
    <t>Thailand</t>
  </si>
  <si>
    <t>Togo</t>
  </si>
  <si>
    <t>Tonga</t>
  </si>
  <si>
    <t>Trinidad en Tobago</t>
  </si>
  <si>
    <t>Tsjaad</t>
  </si>
  <si>
    <t>Tsjechië</t>
  </si>
  <si>
    <t>Tunesië</t>
  </si>
  <si>
    <t>Turkije</t>
  </si>
  <si>
    <t>Turkmenistan</t>
  </si>
  <si>
    <t>Turks-Caicos eilanden</t>
  </si>
  <si>
    <t>Tuvalu</t>
  </si>
  <si>
    <t>Uruguay</t>
  </si>
  <si>
    <t>Vanuatu</t>
  </si>
  <si>
    <t>Venezuela</t>
  </si>
  <si>
    <t>Verenigd Koninkrijk</t>
  </si>
  <si>
    <t>Verenigde Arabische Emiraten</t>
  </si>
  <si>
    <t>Verenigde Staten van Amerika</t>
  </si>
  <si>
    <t>Overige</t>
  </si>
  <si>
    <t>Vietnam</t>
  </si>
  <si>
    <t>Wallis en Futuna</t>
  </si>
  <si>
    <t>Westbank en Gazastrook</t>
  </si>
  <si>
    <t>Wit-Rusland</t>
  </si>
  <si>
    <t>Zambia</t>
  </si>
  <si>
    <t>Zimbabwe</t>
  </si>
  <si>
    <t>Zuid-Afrika</t>
  </si>
  <si>
    <t>Zuid-Soedan</t>
  </si>
  <si>
    <t>Zweden</t>
  </si>
  <si>
    <t>Zwitserland</t>
  </si>
  <si>
    <t>Land opdracht</t>
  </si>
  <si>
    <t>onkosten buitenland (meerdaagse) forfaitaire verblijfsvergoedingen</t>
  </si>
  <si>
    <t>(naam afdelingshoofd)</t>
  </si>
  <si>
    <t>Haïti</t>
  </si>
  <si>
    <t>Mozambique</t>
  </si>
  <si>
    <t>Antigua en Barbuda</t>
  </si>
  <si>
    <t>Guam</t>
  </si>
  <si>
    <t>Kiribati</t>
  </si>
  <si>
    <t>Macau</t>
  </si>
  <si>
    <t>Niue</t>
  </si>
  <si>
    <t>Noordelijke Marianeneilanden</t>
  </si>
  <si>
    <t>&lt;-- (voor buitenlandse reis)</t>
  </si>
  <si>
    <t>Maand:</t>
  </si>
  <si>
    <t>Vul hieronder naam, maand, woon- en standplaats,... in en klik vervolgens op het gewenste formulier</t>
  </si>
  <si>
    <t>Duur van de interventie</t>
  </si>
  <si>
    <t>Aard</t>
  </si>
  <si>
    <t>Uren zaterdagwerk</t>
  </si>
  <si>
    <t>Uren zondagwerk</t>
  </si>
  <si>
    <t>Overuren (nachtwerk)</t>
  </si>
  <si>
    <t>Verstorings-toelage</t>
  </si>
  <si>
    <t>Totaal</t>
  </si>
  <si>
    <t>(Maand)</t>
  </si>
  <si>
    <t>Vlimpers</t>
  </si>
  <si>
    <t>Type onkosten Orafin</t>
  </si>
  <si>
    <t>op basis van betalingsbewijs</t>
  </si>
  <si>
    <t>Dagvergoeding buitenland zonder ticket</t>
  </si>
  <si>
    <t>Onkostensoort Orafin</t>
  </si>
  <si>
    <t>onkosten binnenland</t>
  </si>
  <si>
    <t>onkosten buitenland (meerdaagse) niet forfait verblijfsvergoedingen</t>
  </si>
  <si>
    <t>Kastoelage</t>
  </si>
  <si>
    <t>Declaratie in orafin (geen formulier nodig, enkel bewijsstukken opladen)</t>
  </si>
  <si>
    <t>curacao</t>
  </si>
  <si>
    <t>Landen</t>
  </si>
  <si>
    <t xml:space="preserve">WAT </t>
  </si>
  <si>
    <t>Maximale logements vergoeding</t>
  </si>
  <si>
    <t>Dagelijkse forfaitaire vergoeding</t>
  </si>
  <si>
    <t>Bestemmming</t>
  </si>
  <si>
    <t>in EUR</t>
  </si>
  <si>
    <t>Mayotte</t>
  </si>
  <si>
    <t>Sint-Maarten</t>
  </si>
  <si>
    <t>Washington D.C., New York, Los Angeles</t>
  </si>
  <si>
    <t>Totaal forfaitaire dagvergoeding orafin</t>
  </si>
  <si>
    <t>Naar startmenu</t>
  </si>
  <si>
    <t>TOELAGE MILIEU-INSPECTIE</t>
  </si>
  <si>
    <t>Naam:</t>
  </si>
  <si>
    <t>Jaar:</t>
  </si>
  <si>
    <t>Semester:</t>
  </si>
  <si>
    <t>Aantal controles en uren uitgevoerd tijdens het vorig semester</t>
  </si>
  <si>
    <t>kwartaal</t>
  </si>
  <si>
    <t>Beginuur</t>
  </si>
  <si>
    <t>Einduur</t>
  </si>
  <si>
    <t>Aantal controles</t>
  </si>
  <si>
    <t>Afdeling</t>
  </si>
  <si>
    <t>Totaal aantal uren :</t>
  </si>
  <si>
    <t>Totaal aantal controles:</t>
  </si>
  <si>
    <t>aantal uren in 100 sten</t>
  </si>
  <si>
    <t>uren</t>
  </si>
  <si>
    <t>minuten</t>
  </si>
  <si>
    <t>Indien er minder dan 14 controles of 42 uur werden uitgevoerd, vermeld dan de reden:</t>
  </si>
  <si>
    <t>Aantal</t>
  </si>
  <si>
    <t>Reden</t>
  </si>
  <si>
    <t>Specifiek (periode, andere reden)</t>
  </si>
  <si>
    <t xml:space="preserve">Ik verklaar dat de ingevulde gegevens over de uitgevoerde </t>
  </si>
  <si>
    <t>Goedgekeurd, het afdelingshoofd</t>
  </si>
  <si>
    <t>Voorbehouden voor de Algemene Administratie</t>
  </si>
  <si>
    <t>Te compenseren uren vorig semester</t>
  </si>
  <si>
    <t>Gecompenseerde uren dit semester</t>
  </si>
  <si>
    <t>Recht op toelage vorig semester</t>
  </si>
  <si>
    <t>Gemiste uren dit semester</t>
  </si>
  <si>
    <t>Gemiste uren dit semester andere reden</t>
  </si>
  <si>
    <t xml:space="preserve">Bedrag milieu toelage </t>
  </si>
  <si>
    <t>(naam)</t>
  </si>
  <si>
    <t xml:space="preserve">Bezorg het ondertekende formulier aan de dienst P&amp;O via mail aan </t>
  </si>
  <si>
    <t>versie vanaf 15 februari 2023</t>
  </si>
  <si>
    <t>toelage milieu-inspectie</t>
  </si>
  <si>
    <t xml:space="preserve">Bezorgen aan dienst P&amp;O via </t>
  </si>
  <si>
    <t>personeelsdienst@vlm.be</t>
  </si>
  <si>
    <t xml:space="preserve"> </t>
  </si>
  <si>
    <t>jaarlijks verlof (min. 2 weken aaneensluitend)</t>
  </si>
  <si>
    <t>jaarlijks verlof (min. 2 weken)</t>
  </si>
  <si>
    <t>ziekte</t>
  </si>
  <si>
    <t>gewettigde afwezigheid</t>
  </si>
  <si>
    <t>deeltijdse prestaties</t>
  </si>
  <si>
    <t>andere reden</t>
  </si>
  <si>
    <t>Declaratie in orafin,  dit formulier toevoegen in orafin als bewijsstuk voor de forfaitaire dagvergoeding</t>
  </si>
  <si>
    <t>verstoringstoelage</t>
  </si>
  <si>
    <t>Verstoringstoelage</t>
  </si>
  <si>
    <t>Kleine kosten (-20%)</t>
  </si>
  <si>
    <t>Prestaties buiten de normale arbeidstijdregeling (overuren en prestaties ’s nachts, op zaterdag of op zondag).pdf (vlm.be)</t>
  </si>
  <si>
    <t>Dagelijkse forfaitaire vergoeding -€6,91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</si>
</sst>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mmmm\ yyyy"/>
    <numFmt numFmtId="175" formatCode="#,##0.00\ &quot;EUR&quot;"/>
    <numFmt numFmtId="176" formatCode="&quot;controles juist en volledig zijn.     Op&quot;\ dd\-mm\-yy\ &quot;,&quot;"/>
    <numFmt numFmtId="177" formatCode="00"/>
    <numFmt numFmtId="178" formatCode="dd\-mm\-yyyy"/>
    <numFmt numFmtId="179" formatCode="&quot;Ja&quot;;&quot;Ja&quot;;&quot;Nee&quot;"/>
    <numFmt numFmtId="180" formatCode="&quot;Waar&quot;;&quot;Waar&quot;;&quot;Onwaar&quot;"/>
    <numFmt numFmtId="181" formatCode="&quot;Aan&quot;;&quot;Aan&quot;;&quot;Uit&quot;"/>
    <numFmt numFmtId="182" formatCode="[$€-2]\ #.##000_);[Red]\([$€-2]\ #.##000\)"/>
    <numFmt numFmtId="183" formatCode="0.0000"/>
    <numFmt numFmtId="184" formatCode="[h]:mm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26"/>
      <color indexed="10"/>
      <name val="Arial"/>
      <family val="2"/>
    </font>
    <font>
      <b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4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4"/>
      <color indexed="8"/>
      <name val="Calibri"/>
      <family val="2"/>
    </font>
    <font>
      <b/>
      <sz val="14"/>
      <color indexed="30"/>
      <name val="Calibri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i/>
      <sz val="10"/>
      <color indexed="53"/>
      <name val="Arial"/>
      <family val="2"/>
    </font>
    <font>
      <i/>
      <sz val="10"/>
      <color indexed="10"/>
      <name val="Arial Narrow"/>
      <family val="2"/>
    </font>
    <font>
      <b/>
      <i/>
      <sz val="10"/>
      <color indexed="5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Tahoma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u val="single"/>
      <sz val="16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48"/>
      <name val="Arial"/>
      <family val="2"/>
    </font>
    <font>
      <i/>
      <sz val="16"/>
      <name val="Times New Roman"/>
      <family val="1"/>
    </font>
    <font>
      <sz val="16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i/>
      <u val="single"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ck">
        <color rgb="FF00B050"/>
      </top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>
        <color indexed="10"/>
      </bottom>
    </border>
    <border>
      <left style="thin"/>
      <right style="thin"/>
      <top style="hair">
        <color indexed="10"/>
      </top>
      <bottom style="hair">
        <color indexed="10"/>
      </bottom>
    </border>
    <border>
      <left style="thin"/>
      <right style="thin"/>
      <top style="hair">
        <color indexed="10"/>
      </top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medium"/>
    </border>
    <border>
      <left style="thick">
        <color rgb="FF0070C0"/>
      </left>
      <right>
        <color indexed="63"/>
      </right>
      <top style="thick">
        <color rgb="FF0070C0"/>
      </top>
      <bottom/>
    </border>
    <border>
      <left style="thick">
        <color rgb="FF00B050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 style="hair"/>
      <bottom>
        <color indexed="63"/>
      </bottom>
    </border>
    <border>
      <left/>
      <right/>
      <top style="thick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 style="thick">
        <color rgb="FFFF0000"/>
      </left>
      <right>
        <color indexed="63"/>
      </right>
      <top style="thick">
        <color rgb="FF0070C0"/>
      </top>
      <bottom/>
    </border>
    <border>
      <left style="thick">
        <color rgb="FFFF0000"/>
      </left>
      <right>
        <color indexed="63"/>
      </right>
      <top/>
      <bottom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/>
      <right style="medium"/>
      <top style="medium"/>
      <bottom style="hair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7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0" fillId="31" borderId="7" applyNumberFormat="0" applyFont="0" applyAlignment="0" applyProtection="0"/>
    <xf numFmtId="0" fontId="76" fillId="3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7" fillId="0" borderId="0" xfId="44" applyFill="1" applyAlignment="1" applyProtection="1">
      <alignment/>
      <protection/>
    </xf>
    <xf numFmtId="0" fontId="8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0" fillId="33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 applyProtection="1">
      <alignment/>
      <protection/>
    </xf>
    <xf numFmtId="0" fontId="14" fillId="34" borderId="15" xfId="0" applyFont="1" applyFill="1" applyBorder="1" applyAlignment="1" applyProtection="1">
      <alignment horizontal="centerContinuous"/>
      <protection/>
    </xf>
    <xf numFmtId="0" fontId="14" fillId="34" borderId="16" xfId="0" applyFont="1" applyFill="1" applyBorder="1" applyAlignment="1" applyProtection="1">
      <alignment horizontal="centerContinuous"/>
      <protection/>
    </xf>
    <xf numFmtId="0" fontId="14" fillId="34" borderId="17" xfId="0" applyFont="1" applyFill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/>
    </xf>
    <xf numFmtId="174" fontId="4" fillId="0" borderId="0" xfId="0" applyNumberFormat="1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/>
      <protection/>
    </xf>
    <xf numFmtId="174" fontId="16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 hidden="1" locked="0"/>
    </xf>
    <xf numFmtId="0" fontId="11" fillId="0" borderId="0" xfId="0" applyFont="1" applyBorder="1" applyAlignment="1" applyProtection="1">
      <alignment horizontal="left"/>
      <protection/>
    </xf>
    <xf numFmtId="20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wrapText="1"/>
      <protection/>
    </xf>
    <xf numFmtId="0" fontId="0" fillId="0" borderId="20" xfId="0" applyBorder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20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4" fillId="34" borderId="24" xfId="0" applyFont="1" applyFill="1" applyBorder="1" applyAlignment="1" applyProtection="1">
      <alignment/>
      <protection/>
    </xf>
    <xf numFmtId="0" fontId="0" fillId="0" borderId="0" xfId="0" applyAlignment="1">
      <alignment/>
    </xf>
    <xf numFmtId="20" fontId="4" fillId="34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/>
      <protection/>
    </xf>
    <xf numFmtId="0" fontId="20" fillId="34" borderId="12" xfId="0" applyFont="1" applyFill="1" applyBorder="1" applyAlignment="1" applyProtection="1">
      <alignment/>
      <protection hidden="1"/>
    </xf>
    <xf numFmtId="0" fontId="18" fillId="0" borderId="23" xfId="0" applyNumberFormat="1" applyFont="1" applyBorder="1" applyAlignment="1" applyProtection="1">
      <alignment horizontal="right"/>
      <protection hidden="1"/>
    </xf>
    <xf numFmtId="0" fontId="18" fillId="0" borderId="18" xfId="0" applyNumberFormat="1" applyFont="1" applyBorder="1" applyAlignment="1" applyProtection="1">
      <alignment horizontal="right"/>
      <protection hidden="1"/>
    </xf>
    <xf numFmtId="0" fontId="0" fillId="0" borderId="19" xfId="0" applyNumberFormat="1" applyBorder="1" applyAlignment="1" applyProtection="1">
      <alignment horizontal="center" wrapText="1"/>
      <protection/>
    </xf>
    <xf numFmtId="0" fontId="0" fillId="0" borderId="20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/>
    </xf>
    <xf numFmtId="0" fontId="8" fillId="0" borderId="0" xfId="56">
      <alignment/>
      <protection/>
    </xf>
    <xf numFmtId="0" fontId="4" fillId="35" borderId="18" xfId="56" applyFont="1" applyFill="1" applyBorder="1">
      <alignment/>
      <protection/>
    </xf>
    <xf numFmtId="0" fontId="4" fillId="35" borderId="15" xfId="56" applyFont="1" applyFill="1" applyBorder="1">
      <alignment/>
      <protection/>
    </xf>
    <xf numFmtId="0" fontId="4" fillId="35" borderId="17" xfId="56" applyFont="1" applyFill="1" applyBorder="1">
      <alignment/>
      <protection/>
    </xf>
    <xf numFmtId="0" fontId="8" fillId="0" borderId="26" xfId="56" applyBorder="1">
      <alignment/>
      <protection/>
    </xf>
    <xf numFmtId="0" fontId="8" fillId="0" borderId="27" xfId="56" applyBorder="1">
      <alignment/>
      <protection/>
    </xf>
    <xf numFmtId="0" fontId="8" fillId="0" borderId="28" xfId="56" applyBorder="1">
      <alignment/>
      <protection/>
    </xf>
    <xf numFmtId="0" fontId="8" fillId="0" borderId="27" xfId="56" applyBorder="1" quotePrefix="1">
      <alignment/>
      <protection/>
    </xf>
    <xf numFmtId="0" fontId="8" fillId="0" borderId="26" xfId="56" applyFont="1" applyBorder="1">
      <alignment/>
      <protection/>
    </xf>
    <xf numFmtId="0" fontId="8" fillId="0" borderId="27" xfId="56" applyFont="1" applyBorder="1">
      <alignment/>
      <protection/>
    </xf>
    <xf numFmtId="0" fontId="4" fillId="0" borderId="28" xfId="56" applyFont="1" applyBorder="1">
      <alignment/>
      <protection/>
    </xf>
    <xf numFmtId="0" fontId="4" fillId="0" borderId="0" xfId="56" applyFont="1">
      <alignment/>
      <protection/>
    </xf>
    <xf numFmtId="0" fontId="8" fillId="0" borderId="29" xfId="56" applyBorder="1">
      <alignment/>
      <protection/>
    </xf>
    <xf numFmtId="0" fontId="8" fillId="0" borderId="30" xfId="56" applyBorder="1">
      <alignment/>
      <protection/>
    </xf>
    <xf numFmtId="0" fontId="8" fillId="0" borderId="31" xfId="56" applyBorder="1">
      <alignment/>
      <protection/>
    </xf>
    <xf numFmtId="0" fontId="8" fillId="0" borderId="23" xfId="56" applyBorder="1">
      <alignment/>
      <protection/>
    </xf>
    <xf numFmtId="0" fontId="8" fillId="0" borderId="32" xfId="56" applyBorder="1">
      <alignment/>
      <protection/>
    </xf>
    <xf numFmtId="0" fontId="8" fillId="0" borderId="33" xfId="56" applyBorder="1">
      <alignment/>
      <protection/>
    </xf>
    <xf numFmtId="0" fontId="25" fillId="0" borderId="0" xfId="56" applyFont="1">
      <alignment/>
      <protection/>
    </xf>
    <xf numFmtId="0" fontId="26" fillId="0" borderId="0" xfId="56" applyFont="1">
      <alignment/>
      <protection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3" fillId="0" borderId="18" xfId="0" applyFont="1" applyBorder="1" applyAlignment="1">
      <alignment wrapText="1"/>
    </xf>
    <xf numFmtId="0" fontId="24" fillId="35" borderId="18" xfId="0" applyFont="1" applyFill="1" applyBorder="1" applyAlignment="1">
      <alignment/>
    </xf>
    <xf numFmtId="0" fontId="24" fillId="0" borderId="18" xfId="0" applyFont="1" applyBorder="1" applyAlignment="1">
      <alignment vertical="top"/>
    </xf>
    <xf numFmtId="0" fontId="24" fillId="0" borderId="18" xfId="0" applyFont="1" applyBorder="1" applyAlignment="1">
      <alignment wrapText="1"/>
    </xf>
    <xf numFmtId="0" fontId="23" fillId="0" borderId="18" xfId="0" applyFont="1" applyBorder="1" applyAlignment="1">
      <alignment horizontal="right" wrapText="1"/>
    </xf>
    <xf numFmtId="0" fontId="24" fillId="0" borderId="19" xfId="0" applyFont="1" applyBorder="1" applyAlignment="1">
      <alignment/>
    </xf>
    <xf numFmtId="0" fontId="24" fillId="0" borderId="23" xfId="0" applyFont="1" applyBorder="1" applyAlignment="1">
      <alignment/>
    </xf>
    <xf numFmtId="0" fontId="0" fillId="0" borderId="18" xfId="0" applyBorder="1" applyAlignment="1">
      <alignment wrapText="1"/>
    </xf>
    <xf numFmtId="0" fontId="24" fillId="0" borderId="34" xfId="0" applyFont="1" applyBorder="1" applyAlignment="1">
      <alignment/>
    </xf>
    <xf numFmtId="0" fontId="0" fillId="0" borderId="0" xfId="0" applyAlignment="1">
      <alignment horizontal="right"/>
    </xf>
    <xf numFmtId="0" fontId="0" fillId="0" borderId="33" xfId="0" applyBorder="1" applyAlignment="1" applyProtection="1">
      <alignment/>
      <protection/>
    </xf>
    <xf numFmtId="0" fontId="78" fillId="0" borderId="0" xfId="0" applyFont="1" applyFill="1" applyAlignment="1">
      <alignment/>
    </xf>
    <xf numFmtId="0" fontId="16" fillId="0" borderId="18" xfId="0" applyFont="1" applyBorder="1" applyAlignment="1">
      <alignment horizontal="right" wrapText="1"/>
    </xf>
    <xf numFmtId="0" fontId="16" fillId="35" borderId="18" xfId="0" applyFont="1" applyFill="1" applyBorder="1" applyAlignment="1">
      <alignment/>
    </xf>
    <xf numFmtId="0" fontId="16" fillId="0" borderId="18" xfId="0" applyFont="1" applyBorder="1" applyAlignment="1">
      <alignment horizontal="right" vertical="top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33" borderId="0" xfId="0" applyFill="1" applyBorder="1" applyAlignment="1">
      <alignment/>
    </xf>
    <xf numFmtId="0" fontId="7" fillId="0" borderId="0" xfId="44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74" fontId="4" fillId="0" borderId="0" xfId="0" applyNumberFormat="1" applyFont="1" applyBorder="1" applyAlignment="1" applyProtection="1">
      <alignment horizontal="left"/>
      <protection hidden="1"/>
    </xf>
    <xf numFmtId="0" fontId="0" fillId="0" borderId="22" xfId="0" applyFont="1" applyBorder="1" applyAlignment="1" applyProtection="1">
      <alignment horizontal="center"/>
      <protection/>
    </xf>
    <xf numFmtId="0" fontId="60" fillId="0" borderId="20" xfId="0" applyFont="1" applyBorder="1" applyAlignment="1" applyProtection="1">
      <alignment horizontal="center"/>
      <protection locked="0"/>
    </xf>
    <xf numFmtId="0" fontId="60" fillId="0" borderId="21" xfId="0" applyFont="1" applyBorder="1" applyAlignment="1" applyProtection="1">
      <alignment horizontal="center"/>
      <protection locked="0"/>
    </xf>
    <xf numFmtId="0" fontId="0" fillId="0" borderId="24" xfId="0" applyFont="1" applyBorder="1" applyAlignment="1">
      <alignment/>
    </xf>
    <xf numFmtId="0" fontId="8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23" fillId="0" borderId="18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8" xfId="0" applyFont="1" applyBorder="1" applyAlignment="1">
      <alignment horizontal="right"/>
    </xf>
    <xf numFmtId="14" fontId="0" fillId="36" borderId="0" xfId="0" applyNumberFormat="1" applyFill="1" applyAlignment="1">
      <alignment vertical="center"/>
    </xf>
    <xf numFmtId="0" fontId="29" fillId="0" borderId="37" xfId="0" applyFont="1" applyBorder="1" applyAlignment="1">
      <alignment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0" borderId="40" xfId="0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16" fillId="0" borderId="41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24" fillId="0" borderId="43" xfId="0" applyFont="1" applyBorder="1" applyAlignment="1">
      <alignment/>
    </xf>
    <xf numFmtId="0" fontId="84" fillId="0" borderId="44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45" xfId="0" applyBorder="1" applyAlignment="1">
      <alignment/>
    </xf>
    <xf numFmtId="0" fontId="81" fillId="0" borderId="36" xfId="0" applyFont="1" applyBorder="1" applyAlignment="1">
      <alignment/>
    </xf>
    <xf numFmtId="0" fontId="24" fillId="0" borderId="0" xfId="0" applyFont="1" applyAlignment="1">
      <alignment/>
    </xf>
    <xf numFmtId="0" fontId="31" fillId="0" borderId="0" xfId="0" applyFont="1" applyAlignment="1">
      <alignment/>
    </xf>
    <xf numFmtId="0" fontId="4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9" fillId="0" borderId="0" xfId="0" applyFont="1" applyAlignment="1" applyProtection="1">
      <alignment/>
      <protection hidden="1"/>
    </xf>
    <xf numFmtId="0" fontId="3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5" fillId="0" borderId="0" xfId="0" applyFont="1" applyAlignment="1" applyProtection="1">
      <alignment/>
      <protection locked="0"/>
    </xf>
    <xf numFmtId="0" fontId="35" fillId="0" borderId="0" xfId="0" applyFont="1" applyAlignment="1">
      <alignment/>
    </xf>
    <xf numFmtId="0" fontId="31" fillId="0" borderId="18" xfId="0" applyFont="1" applyBorder="1" applyAlignment="1">
      <alignment horizontal="center"/>
    </xf>
    <xf numFmtId="0" fontId="36" fillId="0" borderId="18" xfId="0" applyFont="1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0" fontId="31" fillId="0" borderId="27" xfId="0" applyFont="1" applyBorder="1" applyAlignment="1">
      <alignment horizontal="center"/>
    </xf>
    <xf numFmtId="16" fontId="8" fillId="0" borderId="18" xfId="0" applyNumberFormat="1" applyFont="1" applyBorder="1" applyAlignment="1" applyProtection="1">
      <alignment/>
      <protection locked="0"/>
    </xf>
    <xf numFmtId="20" fontId="8" fillId="0" borderId="18" xfId="0" applyNumberFormat="1" applyFont="1" applyBorder="1" applyAlignment="1" applyProtection="1">
      <alignment/>
      <protection locked="0"/>
    </xf>
    <xf numFmtId="20" fontId="8" fillId="0" borderId="18" xfId="0" applyNumberFormat="1" applyFont="1" applyBorder="1" applyAlignment="1">
      <alignment/>
    </xf>
    <xf numFmtId="0" fontId="8" fillId="0" borderId="18" xfId="0" applyFont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8" fillId="0" borderId="18" xfId="0" applyFont="1" applyBorder="1" applyAlignment="1" applyProtection="1">
      <alignment/>
      <protection locked="0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2" fontId="31" fillId="0" borderId="0" xfId="0" applyNumberFormat="1" applyFont="1" applyAlignment="1">
      <alignment/>
    </xf>
    <xf numFmtId="2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77" fontId="31" fillId="0" borderId="0" xfId="0" applyNumberFormat="1" applyFont="1" applyAlignment="1">
      <alignment/>
    </xf>
    <xf numFmtId="0" fontId="31" fillId="0" borderId="18" xfId="0" applyFont="1" applyBorder="1" applyAlignment="1">
      <alignment/>
    </xf>
    <xf numFmtId="0" fontId="31" fillId="0" borderId="18" xfId="0" applyFont="1" applyBorder="1" applyAlignment="1" applyProtection="1">
      <alignment/>
      <protection locked="0"/>
    </xf>
    <xf numFmtId="0" fontId="31" fillId="0" borderId="42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11" fillId="0" borderId="27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0" fillId="0" borderId="18" xfId="0" applyFont="1" applyBorder="1" applyAlignment="1">
      <alignment horizontal="left"/>
    </xf>
    <xf numFmtId="0" fontId="40" fillId="0" borderId="32" xfId="0" applyFont="1" applyBorder="1" applyAlignment="1">
      <alignment horizontal="left"/>
    </xf>
    <xf numFmtId="0" fontId="40" fillId="0" borderId="25" xfId="0" applyFont="1" applyBorder="1" applyAlignment="1">
      <alignment horizontal="left"/>
    </xf>
    <xf numFmtId="0" fontId="38" fillId="0" borderId="0" xfId="0" applyFont="1" applyAlignment="1">
      <alignment/>
    </xf>
    <xf numFmtId="0" fontId="41" fillId="0" borderId="0" xfId="0" applyFont="1" applyAlignment="1">
      <alignment/>
    </xf>
    <xf numFmtId="184" fontId="32" fillId="0" borderId="17" xfId="0" applyNumberFormat="1" applyFont="1" applyBorder="1" applyAlignment="1">
      <alignment horizontal="right"/>
    </xf>
    <xf numFmtId="0" fontId="84" fillId="8" borderId="46" xfId="0" applyFont="1" applyFill="1" applyBorder="1" applyAlignment="1">
      <alignment horizontal="center" vertical="center" wrapText="1"/>
    </xf>
    <xf numFmtId="0" fontId="84" fillId="8" borderId="47" xfId="0" applyFont="1" applyFill="1" applyBorder="1" applyAlignment="1">
      <alignment horizontal="center" vertical="center" textRotation="90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84" fillId="8" borderId="53" xfId="0" applyFont="1" applyFill="1" applyBorder="1" applyAlignment="1">
      <alignment horizontal="center" vertical="center" textRotation="90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84" fillId="8" borderId="53" xfId="0" applyFont="1" applyFill="1" applyBorder="1" applyAlignment="1">
      <alignment horizontal="center" vertical="center" wrapText="1"/>
    </xf>
    <xf numFmtId="0" fontId="0" fillId="33" borderId="59" xfId="0" applyFill="1" applyBorder="1" applyAlignment="1">
      <alignment/>
    </xf>
    <xf numFmtId="0" fontId="78" fillId="7" borderId="6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85" fillId="0" borderId="61" xfId="0" applyFont="1" applyFill="1" applyBorder="1" applyAlignment="1">
      <alignment/>
    </xf>
    <xf numFmtId="0" fontId="78" fillId="7" borderId="62" xfId="0" applyFont="1" applyFill="1" applyBorder="1" applyAlignment="1">
      <alignment wrapText="1"/>
    </xf>
    <xf numFmtId="0" fontId="0" fillId="0" borderId="24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20" fontId="0" fillId="0" borderId="19" xfId="0" applyNumberFormat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left" shrinkToFit="1"/>
      <protection/>
    </xf>
    <xf numFmtId="0" fontId="28" fillId="0" borderId="24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 textRotation="90"/>
    </xf>
    <xf numFmtId="0" fontId="0" fillId="0" borderId="72" xfId="0" applyBorder="1" applyAlignment="1">
      <alignment horizontal="center" textRotation="90"/>
    </xf>
    <xf numFmtId="0" fontId="84" fillId="8" borderId="24" xfId="0" applyFont="1" applyFill="1" applyBorder="1" applyAlignment="1">
      <alignment horizontal="center" vertical="center" wrapText="1"/>
    </xf>
    <xf numFmtId="0" fontId="84" fillId="8" borderId="12" xfId="0" applyFont="1" applyFill="1" applyBorder="1" applyAlignment="1">
      <alignment horizontal="center" vertical="center" wrapText="1"/>
    </xf>
    <xf numFmtId="0" fontId="84" fillId="8" borderId="14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86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84" fillId="8" borderId="24" xfId="0" applyFont="1" applyFill="1" applyBorder="1" applyAlignment="1">
      <alignment horizontal="center" wrapText="1"/>
    </xf>
    <xf numFmtId="0" fontId="84" fillId="8" borderId="12" xfId="0" applyFont="1" applyFill="1" applyBorder="1" applyAlignment="1">
      <alignment horizontal="center" wrapText="1"/>
    </xf>
    <xf numFmtId="0" fontId="84" fillId="8" borderId="14" xfId="0" applyFont="1" applyFill="1" applyBorder="1" applyAlignment="1">
      <alignment horizontal="center" wrapText="1"/>
    </xf>
    <xf numFmtId="0" fontId="84" fillId="0" borderId="15" xfId="0" applyFont="1" applyBorder="1" applyAlignment="1" applyProtection="1">
      <alignment horizontal="left" wrapText="1"/>
      <protection/>
    </xf>
    <xf numFmtId="0" fontId="84" fillId="0" borderId="16" xfId="0" applyFont="1" applyBorder="1" applyAlignment="1" applyProtection="1">
      <alignment horizontal="left" wrapText="1"/>
      <protection/>
    </xf>
    <xf numFmtId="0" fontId="84" fillId="0" borderId="17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/>
      <protection hidden="1"/>
    </xf>
    <xf numFmtId="0" fontId="0" fillId="0" borderId="0" xfId="0" applyAlignment="1">
      <alignment/>
    </xf>
    <xf numFmtId="0" fontId="19" fillId="0" borderId="0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0" fontId="4" fillId="34" borderId="41" xfId="0" applyFont="1" applyFill="1" applyBorder="1" applyAlignment="1" applyProtection="1">
      <alignment horizontal="center" vertical="center" wrapText="1"/>
      <protection/>
    </xf>
    <xf numFmtId="0" fontId="4" fillId="34" borderId="42" xfId="0" applyFont="1" applyFill="1" applyBorder="1" applyAlignment="1" applyProtection="1">
      <alignment horizontal="center" vertical="center" wrapText="1"/>
      <protection/>
    </xf>
    <xf numFmtId="0" fontId="4" fillId="34" borderId="76" xfId="0" applyFont="1" applyFill="1" applyBorder="1" applyAlignment="1" applyProtection="1">
      <alignment horizontal="center" vertical="center" wrapText="1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4" fillId="34" borderId="25" xfId="0" applyFont="1" applyFill="1" applyBorder="1" applyAlignment="1" applyProtection="1">
      <alignment horizontal="center" vertical="center" wrapText="1"/>
      <protection/>
    </xf>
    <xf numFmtId="0" fontId="4" fillId="34" borderId="33" xfId="0" applyFont="1" applyFill="1" applyBorder="1" applyAlignment="1" applyProtection="1">
      <alignment horizontal="center" vertical="center" wrapText="1"/>
      <protection/>
    </xf>
    <xf numFmtId="20" fontId="4" fillId="34" borderId="15" xfId="0" applyNumberFormat="1" applyFont="1" applyFill="1" applyBorder="1" applyAlignment="1" applyProtection="1">
      <alignment horizontal="center" vertical="center" wrapText="1"/>
      <protection/>
    </xf>
    <xf numFmtId="20" fontId="4" fillId="34" borderId="17" xfId="0" applyNumberFormat="1" applyFont="1" applyFill="1" applyBorder="1" applyAlignment="1" applyProtection="1">
      <alignment horizontal="center" vertical="center" wrapText="1"/>
      <protection/>
    </xf>
    <xf numFmtId="175" fontId="4" fillId="34" borderId="24" xfId="0" applyNumberFormat="1" applyFont="1" applyFill="1" applyBorder="1" applyAlignment="1" applyProtection="1">
      <alignment horizontal="center"/>
      <protection/>
    </xf>
    <xf numFmtId="175" fontId="4" fillId="34" borderId="14" xfId="0" applyNumberFormat="1" applyFont="1" applyFill="1" applyBorder="1" applyAlignment="1" applyProtection="1">
      <alignment horizontal="center"/>
      <protection/>
    </xf>
    <xf numFmtId="0" fontId="16" fillId="0" borderId="15" xfId="0" applyNumberFormat="1" applyFont="1" applyBorder="1" applyAlignment="1" applyProtection="1">
      <alignment horizontal="center"/>
      <protection/>
    </xf>
    <xf numFmtId="0" fontId="16" fillId="0" borderId="17" xfId="0" applyNumberFormat="1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31" fillId="0" borderId="41" xfId="0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0" fontId="31" fillId="0" borderId="76" xfId="0" applyFont="1" applyBorder="1" applyAlignment="1">
      <alignment horizontal="center"/>
    </xf>
    <xf numFmtId="0" fontId="30" fillId="37" borderId="0" xfId="44" applyFont="1" applyFill="1" applyAlignment="1" applyProtection="1">
      <alignment horizontal="center"/>
      <protection locked="0"/>
    </xf>
    <xf numFmtId="0" fontId="14" fillId="37" borderId="15" xfId="0" applyFont="1" applyFill="1" applyBorder="1" applyAlignment="1">
      <alignment horizontal="center"/>
    </xf>
    <xf numFmtId="0" fontId="14" fillId="37" borderId="16" xfId="0" applyFont="1" applyFill="1" applyBorder="1" applyAlignment="1">
      <alignment horizontal="center"/>
    </xf>
    <xf numFmtId="0" fontId="14" fillId="37" borderId="17" xfId="0" applyFont="1" applyFill="1" applyBorder="1" applyAlignment="1">
      <alignment horizontal="center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hidden="1"/>
    </xf>
    <xf numFmtId="0" fontId="34" fillId="0" borderId="0" xfId="0" applyFont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8" xfId="0" applyFont="1" applyBorder="1" applyAlignment="1">
      <alignment horizontal="left"/>
    </xf>
    <xf numFmtId="0" fontId="31" fillId="0" borderId="18" xfId="0" applyFont="1" applyBorder="1" applyAlignment="1" applyProtection="1">
      <alignment horizontal="left"/>
      <protection locked="0"/>
    </xf>
    <xf numFmtId="0" fontId="38" fillId="0" borderId="0" xfId="0" applyFont="1" applyAlignment="1" quotePrefix="1">
      <alignment horizontal="left"/>
    </xf>
    <xf numFmtId="0" fontId="38" fillId="0" borderId="0" xfId="0" applyFont="1" applyAlignment="1">
      <alignment horizontal="left"/>
    </xf>
    <xf numFmtId="176" fontId="38" fillId="0" borderId="25" xfId="0" applyNumberFormat="1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39" fillId="0" borderId="76" xfId="0" applyFont="1" applyBorder="1" applyAlignment="1">
      <alignment horizontal="center"/>
    </xf>
    <xf numFmtId="0" fontId="84" fillId="0" borderId="42" xfId="0" applyFont="1" applyBorder="1" applyAlignment="1" applyProtection="1">
      <alignment horizontal="left" wrapText="1"/>
      <protection/>
    </xf>
    <xf numFmtId="0" fontId="84" fillId="0" borderId="76" xfId="0" applyFont="1" applyBorder="1" applyAlignment="1" applyProtection="1">
      <alignment horizontal="left" wrapText="1"/>
      <protection/>
    </xf>
    <xf numFmtId="0" fontId="4" fillId="0" borderId="0" xfId="56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.vlm.be/nl/SiteCollectionDocuments/mijn_acties/vergoedingen%20en%20toelagen%20vlm%20fli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.vlm.be/Users\hdwb\Desktop\vergoedingen%20en%20toelagen%20vlm%20fli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buitenlandse reis - forfait"/>
      <sheetName val="buitenlandse reis-niet forfait"/>
      <sheetName val="gevaarlijk werk"/>
      <sheetName val="milieutoelage"/>
      <sheetName val="soort activiteit gevaarlijk wer"/>
      <sheetName val="Parameters"/>
      <sheetName val="tarieven buitenland"/>
    </sheetNames>
    <sheetDataSet>
      <sheetData sheetId="0">
        <row r="5">
          <cell r="A5" t="str">
            <v>(naam)</v>
          </cell>
        </row>
        <row r="9">
          <cell r="A9" t="str">
            <v>(naam afdelingshoofd)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eendagsreis 1 blz"/>
      <sheetName val="eendagsreis 2blz"/>
      <sheetName val="buitenlandse reis - forfait"/>
      <sheetName val="buitenlandse reis-niet forfait"/>
      <sheetName val="gevaarlijk werk 1 blz"/>
      <sheetName val="gevaarlijk werk 2 blz"/>
      <sheetName val="milieutoelage"/>
      <sheetName val="soort activiteit gevaarlijk wer"/>
      <sheetName val="fietsvergoeding"/>
      <sheetName val="fietsvergoeding (2)"/>
      <sheetName val="kalender fietsvergoeding"/>
      <sheetName val="woon-werk"/>
      <sheetName val="voorbeeld"/>
      <sheetName val="manuele nota eendagsreizen"/>
      <sheetName val="manuele nota meerdaagse opdr"/>
      <sheetName val="gegevens"/>
      <sheetName val="parameters"/>
      <sheetName val="tarieven buitenland"/>
      <sheetName val="Blad1"/>
      <sheetName val="Compatibiliteitsrapport"/>
    </sheetNames>
    <sheetDataSet>
      <sheetData sheetId="0">
        <row r="8">
          <cell r="S8">
            <v>1</v>
          </cell>
        </row>
      </sheetData>
      <sheetData sheetId="16">
        <row r="2">
          <cell r="A2">
            <v>1</v>
          </cell>
          <cell r="B2" t="str">
            <v>_Naam aub</v>
          </cell>
          <cell r="C2" t="str">
            <v> -</v>
          </cell>
          <cell r="D2" t="str">
            <v> -</v>
          </cell>
        </row>
        <row r="3">
          <cell r="A3">
            <v>2</v>
          </cell>
          <cell r="B3" t="str">
            <v>Absillis Sieglinde</v>
          </cell>
          <cell r="C3" t="str">
            <v>Centrale directie Brussel</v>
          </cell>
          <cell r="D3" t="str">
            <v>Projectrealisatie</v>
          </cell>
          <cell r="E3" t="str">
            <v>Denderleeuw</v>
          </cell>
          <cell r="F3" t="str">
            <v>Projectondersteuning</v>
          </cell>
          <cell r="G3" t="str">
            <v>.</v>
          </cell>
          <cell r="H3" t="str">
            <v>.</v>
          </cell>
          <cell r="I3" t="str">
            <v>.</v>
          </cell>
          <cell r="J3" t="str">
            <v>Tack Lieven</v>
          </cell>
          <cell r="K3" t="str">
            <v>Lieven.Tack@vlm.be</v>
          </cell>
          <cell r="L3" t="str">
            <v>02/543.73.19</v>
          </cell>
        </row>
        <row r="4">
          <cell r="A4">
            <v>3</v>
          </cell>
          <cell r="B4" t="str">
            <v>Abts Elisabeth</v>
          </cell>
          <cell r="C4" t="str">
            <v>Vlaams-Brabant Leuven</v>
          </cell>
          <cell r="D4" t="str">
            <v>Regio Oost</v>
          </cell>
          <cell r="E4" t="str">
            <v>Leuven</v>
          </cell>
          <cell r="F4" t="str">
            <v>Platteland en Ontwikkeling Reg</v>
          </cell>
          <cell r="G4" t="str">
            <v>.</v>
          </cell>
          <cell r="H4" t="str">
            <v>.</v>
          </cell>
          <cell r="I4" t="str">
            <v>Diensthoofd</v>
          </cell>
          <cell r="J4" t="str">
            <v>Grijseels Oona</v>
          </cell>
          <cell r="K4" t="str">
            <v>Oona.Grijseels@vlm.be</v>
          </cell>
          <cell r="L4" t="str">
            <v>02/543.72.88</v>
          </cell>
        </row>
        <row r="5">
          <cell r="A5">
            <v>4</v>
          </cell>
          <cell r="B5" t="str">
            <v>Adriaens Juul</v>
          </cell>
          <cell r="C5" t="str">
            <v>Antwerpen Herentals</v>
          </cell>
          <cell r="D5" t="str">
            <v>Regio Oost</v>
          </cell>
          <cell r="E5" t="str">
            <v>Geel</v>
          </cell>
          <cell r="F5" t="str">
            <v>Projectrealisatie Regio Oost</v>
          </cell>
          <cell r="G5" t="str">
            <v>Projectleiding Regio Oost</v>
          </cell>
          <cell r="H5" t="str">
            <v>GIFT-T (EUR00038)</v>
          </cell>
          <cell r="I5" t="str">
            <v>.</v>
          </cell>
          <cell r="J5" t="str">
            <v>Grijseels Oona</v>
          </cell>
          <cell r="K5" t="str">
            <v>Oona.Grijseels@vlm.be</v>
          </cell>
          <cell r="L5" t="str">
            <v>02/543.72.88</v>
          </cell>
        </row>
        <row r="6">
          <cell r="A6">
            <v>5</v>
          </cell>
          <cell r="B6" t="str">
            <v>Aerts Goedele</v>
          </cell>
          <cell r="C6" t="str">
            <v>Limburg Hasselt</v>
          </cell>
          <cell r="D6" t="str">
            <v>Regio Oost</v>
          </cell>
          <cell r="E6" t="str">
            <v>Ulbeek</v>
          </cell>
          <cell r="F6" t="str">
            <v>Projectrealisatie Regio Oost</v>
          </cell>
          <cell r="G6" t="str">
            <v>Werken Regio Oost</v>
          </cell>
          <cell r="H6" t="str">
            <v>.</v>
          </cell>
          <cell r="I6" t="str">
            <v>.</v>
          </cell>
          <cell r="J6" t="str">
            <v>Grijseels Oona</v>
          </cell>
          <cell r="K6" t="str">
            <v>Oona.Grijseels@vlm.be</v>
          </cell>
          <cell r="L6" t="str">
            <v>02/543.72.88</v>
          </cell>
        </row>
        <row r="7">
          <cell r="A7">
            <v>6</v>
          </cell>
          <cell r="B7" t="str">
            <v>Aglave Arnaud</v>
          </cell>
          <cell r="C7" t="str">
            <v>Centrale directie Brussel</v>
          </cell>
          <cell r="D7" t="str">
            <v>Algemene Diensten</v>
          </cell>
          <cell r="E7" t="str">
            <v>Leuven</v>
          </cell>
          <cell r="F7" t="str">
            <v>Juridische Zaken</v>
          </cell>
          <cell r="G7" t="str">
            <v>.</v>
          </cell>
          <cell r="H7" t="str">
            <v>.</v>
          </cell>
          <cell r="I7" t="str">
            <v>.</v>
          </cell>
          <cell r="J7" t="str">
            <v>Tack Lieven</v>
          </cell>
          <cell r="K7" t="str">
            <v>Lieven.Tack@vlm.be</v>
          </cell>
          <cell r="L7" t="str">
            <v>02/543.73.19</v>
          </cell>
        </row>
        <row r="8">
          <cell r="A8">
            <v>7</v>
          </cell>
          <cell r="B8" t="str">
            <v>Aleksic Aleksia</v>
          </cell>
          <cell r="C8" t="str">
            <v>Oost-Vlaanderen Gent</v>
          </cell>
          <cell r="D8" t="str">
            <v>Regio West</v>
          </cell>
          <cell r="E8" t="str">
            <v>Zingem</v>
          </cell>
          <cell r="F8" t="str">
            <v>Projectrealisatie Regio West</v>
          </cell>
          <cell r="G8" t="str">
            <v>Werken Regio West</v>
          </cell>
          <cell r="H8" t="str">
            <v>.</v>
          </cell>
          <cell r="I8" t="str">
            <v>.</v>
          </cell>
          <cell r="J8" t="str">
            <v>Dekeyser Jacqueline</v>
          </cell>
          <cell r="K8" t="str">
            <v>jacqueline.dekeyser@vlm.be</v>
          </cell>
          <cell r="L8" t="str">
            <v>02/543.69.07</v>
          </cell>
        </row>
        <row r="9">
          <cell r="A9">
            <v>8</v>
          </cell>
          <cell r="B9" t="str">
            <v>Algoet Jeroen</v>
          </cell>
          <cell r="C9" t="str">
            <v>West-Vlaanderen Brugge</v>
          </cell>
          <cell r="D9" t="str">
            <v>Regio West</v>
          </cell>
          <cell r="E9" t="str">
            <v>Ieper</v>
          </cell>
          <cell r="F9" t="str">
            <v>Bedrijfsadvies Regio West</v>
          </cell>
          <cell r="G9" t="str">
            <v>.</v>
          </cell>
          <cell r="H9" t="str">
            <v>.</v>
          </cell>
          <cell r="I9" t="str">
            <v>.</v>
          </cell>
          <cell r="J9" t="str">
            <v>Dekeyser Jacqueline</v>
          </cell>
          <cell r="K9" t="str">
            <v>jacqueline.dekeyser@vlm.be</v>
          </cell>
          <cell r="L9" t="str">
            <v>02/543.69.07</v>
          </cell>
        </row>
        <row r="10">
          <cell r="A10">
            <v>9</v>
          </cell>
          <cell r="B10" t="str">
            <v>Allemeersch Thomas</v>
          </cell>
          <cell r="C10" t="str">
            <v>West-Vlaanderen Brugge</v>
          </cell>
          <cell r="D10" t="str">
            <v>Regio West</v>
          </cell>
          <cell r="E10" t="str">
            <v>Beernem</v>
          </cell>
          <cell r="F10" t="str">
            <v>Projectrealisatie Regio West</v>
          </cell>
          <cell r="G10" t="str">
            <v>Projectontwerp Regio West</v>
          </cell>
          <cell r="H10" t="str">
            <v>Inrichtingsplan N60 Ronse (STU</v>
          </cell>
          <cell r="I10" t="str">
            <v>.</v>
          </cell>
          <cell r="J10" t="str">
            <v>Dekeyser Jacqueline</v>
          </cell>
          <cell r="K10" t="str">
            <v>jacqueline.dekeyser@vlm.be</v>
          </cell>
          <cell r="L10" t="str">
            <v>02/543.69.07</v>
          </cell>
        </row>
        <row r="11">
          <cell r="A11">
            <v>10</v>
          </cell>
          <cell r="B11" t="str">
            <v>Ameloot Els</v>
          </cell>
          <cell r="C11" t="str">
            <v>West-Vlaanderen Brugge</v>
          </cell>
          <cell r="D11" t="str">
            <v>Regio West</v>
          </cell>
          <cell r="E11" t="str">
            <v>Drongen</v>
          </cell>
          <cell r="F11" t="str">
            <v>Projectrealisatie Regio West</v>
          </cell>
          <cell r="G11" t="str">
            <v>Projectontwerp Regio West</v>
          </cell>
          <cell r="H11" t="str">
            <v>Inrichtingsplan N60 Ronse (STU</v>
          </cell>
          <cell r="I11" t="str">
            <v>.</v>
          </cell>
          <cell r="J11" t="str">
            <v>Dekeyser Jacqueline</v>
          </cell>
          <cell r="K11" t="str">
            <v>jacqueline.dekeyser@vlm.be</v>
          </cell>
          <cell r="L11" t="str">
            <v>02/543.69.07</v>
          </cell>
        </row>
        <row r="12">
          <cell r="A12">
            <v>11</v>
          </cell>
          <cell r="B12" t="str">
            <v>Ampe Carole</v>
          </cell>
          <cell r="C12" t="str">
            <v>West-Vlaanderen Brugge</v>
          </cell>
          <cell r="D12" t="str">
            <v>Regio West</v>
          </cell>
          <cell r="E12" t="str">
            <v>Sint-Michiels</v>
          </cell>
          <cell r="F12" t="str">
            <v>Projectrealisatie Regio West</v>
          </cell>
          <cell r="G12" t="str">
            <v>Projectontwerp Regio West</v>
          </cell>
          <cell r="H12" t="str">
            <v>.</v>
          </cell>
          <cell r="I12" t="str">
            <v>.</v>
          </cell>
          <cell r="J12" t="str">
            <v>Dekeyser Jacqueline</v>
          </cell>
          <cell r="K12" t="str">
            <v>jacqueline.dekeyser@vlm.be</v>
          </cell>
          <cell r="L12" t="str">
            <v>02/543.69.07</v>
          </cell>
        </row>
        <row r="13">
          <cell r="A13">
            <v>12</v>
          </cell>
          <cell r="B13" t="str">
            <v>Andries Wim</v>
          </cell>
          <cell r="C13" t="str">
            <v>Vlaams-Brabant Leuven</v>
          </cell>
          <cell r="D13" t="str">
            <v>Regio Oost</v>
          </cell>
          <cell r="E13" t="str">
            <v>Mortsel</v>
          </cell>
          <cell r="F13" t="str">
            <v>Projectrealisatie Regio Oost</v>
          </cell>
          <cell r="G13" t="str">
            <v>Werken Regio Oost</v>
          </cell>
          <cell r="H13" t="str">
            <v>Green4Grey (EUR00050)</v>
          </cell>
          <cell r="I13" t="str">
            <v>.</v>
          </cell>
          <cell r="J13" t="str">
            <v>Grijseels Oona</v>
          </cell>
          <cell r="K13" t="str">
            <v>Oona.Grijseels@vlm.be</v>
          </cell>
          <cell r="L13" t="str">
            <v>02/543.72.88</v>
          </cell>
        </row>
        <row r="14">
          <cell r="A14">
            <v>13</v>
          </cell>
          <cell r="B14" t="str">
            <v>Anrys Peter</v>
          </cell>
          <cell r="C14" t="str">
            <v>Oost-Vlaanderen Gent</v>
          </cell>
          <cell r="D14" t="str">
            <v>Regio West</v>
          </cell>
          <cell r="E14" t="str">
            <v>Grembergen</v>
          </cell>
          <cell r="F14" t="str">
            <v>Mestbank Regio West</v>
          </cell>
          <cell r="G14" t="str">
            <v>Gegevensbeheer Regio West</v>
          </cell>
          <cell r="H14" t="str">
            <v>.</v>
          </cell>
          <cell r="I14" t="str">
            <v>.</v>
          </cell>
          <cell r="J14" t="str">
            <v>Tack Lieven</v>
          </cell>
          <cell r="K14" t="str">
            <v>Lieven.Tack@vlm.be</v>
          </cell>
          <cell r="L14" t="str">
            <v>02/543.73.19</v>
          </cell>
        </row>
        <row r="15">
          <cell r="A15">
            <v>14</v>
          </cell>
          <cell r="B15" t="str">
            <v>Arits Myriam</v>
          </cell>
          <cell r="C15" t="str">
            <v>Vlaams-Brabant Leuven</v>
          </cell>
          <cell r="D15" t="str">
            <v>Regio Oost</v>
          </cell>
          <cell r="E15" t="str">
            <v>Rotselaar</v>
          </cell>
          <cell r="F15" t="str">
            <v>Projectrealisatie Regio Oost</v>
          </cell>
          <cell r="G15" t="str">
            <v>Grondzaken Regio Oost</v>
          </cell>
          <cell r="H15" t="str">
            <v>.</v>
          </cell>
          <cell r="I15" t="str">
            <v>Diensthoofd</v>
          </cell>
          <cell r="J15" t="str">
            <v>Grijseels Oona</v>
          </cell>
          <cell r="K15" t="str">
            <v>Oona.Grijseels@vlm.be</v>
          </cell>
          <cell r="L15" t="str">
            <v>02/543.72.88</v>
          </cell>
        </row>
        <row r="16">
          <cell r="A16">
            <v>15</v>
          </cell>
          <cell r="B16" t="str">
            <v>Arndt Marina</v>
          </cell>
          <cell r="C16" t="str">
            <v>Centrale directie Brussel</v>
          </cell>
          <cell r="D16" t="str">
            <v>Algemene Diensten</v>
          </cell>
          <cell r="E16" t="str">
            <v>Hasselt</v>
          </cell>
          <cell r="F16" t="str">
            <v>Juridische Zaken</v>
          </cell>
          <cell r="G16" t="str">
            <v>.</v>
          </cell>
          <cell r="H16" t="str">
            <v>.</v>
          </cell>
          <cell r="I16" t="str">
            <v>.</v>
          </cell>
          <cell r="J16" t="str">
            <v>Tack Lieven</v>
          </cell>
          <cell r="K16" t="str">
            <v>Lieven.Tack@vlm.be</v>
          </cell>
          <cell r="L16" t="str">
            <v>02/543.73.19</v>
          </cell>
        </row>
        <row r="17">
          <cell r="A17">
            <v>16</v>
          </cell>
          <cell r="B17" t="str">
            <v>Arnoldus Carien</v>
          </cell>
          <cell r="C17" t="str">
            <v>Centrale directie Brussel</v>
          </cell>
          <cell r="D17" t="str">
            <v>Platteland en Mestbeleid</v>
          </cell>
          <cell r="E17" t="str">
            <v>Dendermonde</v>
          </cell>
          <cell r="F17" t="str">
            <v>Gemeenschappelijk secretariaat</v>
          </cell>
          <cell r="G17" t="str">
            <v>.</v>
          </cell>
          <cell r="H17" t="str">
            <v>.</v>
          </cell>
          <cell r="I17" t="str">
            <v>.</v>
          </cell>
          <cell r="J17" t="str">
            <v>Tack Lieven</v>
          </cell>
          <cell r="K17" t="str">
            <v>Lieven.Tack@vlm.be</v>
          </cell>
          <cell r="L17" t="str">
            <v>02/543.73.19</v>
          </cell>
        </row>
        <row r="18">
          <cell r="A18">
            <v>17</v>
          </cell>
          <cell r="B18" t="str">
            <v>Arnols Koen</v>
          </cell>
          <cell r="C18" t="str">
            <v>Limburg Hasselt</v>
          </cell>
          <cell r="D18" t="str">
            <v>Regio Oost</v>
          </cell>
          <cell r="E18" t="str">
            <v>Tongeren</v>
          </cell>
          <cell r="F18" t="str">
            <v>Mestbank Regio Oost</v>
          </cell>
          <cell r="G18" t="str">
            <v>Dossierbehandeling Regio Oost</v>
          </cell>
          <cell r="H18" t="str">
            <v>.</v>
          </cell>
          <cell r="I18" t="str">
            <v>.</v>
          </cell>
          <cell r="J18" t="str">
            <v>Grijseels Oona</v>
          </cell>
          <cell r="K18" t="str">
            <v>Oona.Grijseels@vlm.be</v>
          </cell>
          <cell r="L18" t="str">
            <v>02/543.72.88</v>
          </cell>
        </row>
        <row r="19">
          <cell r="A19">
            <v>18</v>
          </cell>
          <cell r="B19" t="str">
            <v>Awouters Dirk</v>
          </cell>
          <cell r="C19" t="str">
            <v>Limburg Hasselt</v>
          </cell>
          <cell r="D19" t="str">
            <v>Regio Oost</v>
          </cell>
          <cell r="E19" t="str">
            <v>Eksel</v>
          </cell>
          <cell r="F19" t="str">
            <v>Beheerovereenkomsten Regio Oos</v>
          </cell>
          <cell r="G19" t="str">
            <v>.</v>
          </cell>
          <cell r="H19" t="str">
            <v>.</v>
          </cell>
          <cell r="I19" t="str">
            <v>.</v>
          </cell>
          <cell r="J19" t="str">
            <v>Grijseels Oona</v>
          </cell>
          <cell r="K19" t="str">
            <v>Oona.Grijseels@vlm.be</v>
          </cell>
          <cell r="L19" t="str">
            <v>02/543.72.88</v>
          </cell>
        </row>
        <row r="20">
          <cell r="A20">
            <v>19</v>
          </cell>
          <cell r="B20" t="str">
            <v>Baele Dorine</v>
          </cell>
          <cell r="C20" t="str">
            <v>West-Vlaanderen Brugge</v>
          </cell>
          <cell r="D20" t="str">
            <v>Regio West</v>
          </cell>
          <cell r="E20" t="str">
            <v>Brugge</v>
          </cell>
          <cell r="F20" t="str">
            <v>Algemene Diensten Regio West</v>
          </cell>
          <cell r="G20" t="str">
            <v>.</v>
          </cell>
          <cell r="H20" t="str">
            <v>.</v>
          </cell>
          <cell r="I20" t="str">
            <v>.</v>
          </cell>
          <cell r="J20" t="str">
            <v>Tack Lieven</v>
          </cell>
          <cell r="K20" t="str">
            <v>Lieven.Tack@vlm.be</v>
          </cell>
          <cell r="L20" t="str">
            <v>02/543.73.19</v>
          </cell>
        </row>
        <row r="21">
          <cell r="A21">
            <v>20</v>
          </cell>
          <cell r="B21" t="str">
            <v>Baelemans Eveline</v>
          </cell>
          <cell r="C21" t="str">
            <v>Antwerpen Herentals</v>
          </cell>
          <cell r="D21" t="str">
            <v>Mestbank</v>
          </cell>
          <cell r="E21" t="str">
            <v>Weelde</v>
          </cell>
          <cell r="F21" t="str">
            <v>Handhaving</v>
          </cell>
          <cell r="G21" t="str">
            <v>Handhaving Regio Oost</v>
          </cell>
          <cell r="H21" t="str">
            <v>.</v>
          </cell>
          <cell r="I21" t="str">
            <v>.</v>
          </cell>
          <cell r="J21" t="str">
            <v>Grijseels Oona</v>
          </cell>
          <cell r="K21" t="str">
            <v>Oona.Grijseels@vlm.be</v>
          </cell>
          <cell r="L21" t="str">
            <v>02/543.72.88</v>
          </cell>
        </row>
        <row r="22">
          <cell r="A22">
            <v>21</v>
          </cell>
          <cell r="B22" t="str">
            <v>Baeyens Jean-Jacques</v>
          </cell>
          <cell r="C22" t="str">
            <v>Centrale directie Brussel</v>
          </cell>
          <cell r="D22" t="str">
            <v>Algemene Diensten</v>
          </cell>
          <cell r="E22" t="str">
            <v>Ganshoren</v>
          </cell>
          <cell r="F22" t="str">
            <v>Logistieke Ondersteuning</v>
          </cell>
          <cell r="G22" t="str">
            <v>.</v>
          </cell>
          <cell r="H22" t="str">
            <v>.</v>
          </cell>
          <cell r="I22" t="str">
            <v>.</v>
          </cell>
          <cell r="J22" t="str">
            <v>Tack Lieven</v>
          </cell>
          <cell r="K22" t="str">
            <v>Lieven.Tack@vlm.be</v>
          </cell>
          <cell r="L22" t="str">
            <v>02/543.73.19</v>
          </cell>
        </row>
        <row r="23">
          <cell r="A23">
            <v>22</v>
          </cell>
          <cell r="B23" t="str">
            <v>Bailleul Veerle</v>
          </cell>
          <cell r="C23" t="str">
            <v>West-Vlaanderen Brugge</v>
          </cell>
          <cell r="D23" t="str">
            <v>Regio West</v>
          </cell>
          <cell r="E23" t="str">
            <v>Sint-Kruis (Brugge)</v>
          </cell>
          <cell r="F23" t="str">
            <v>Algemene Diensten Regio West</v>
          </cell>
          <cell r="G23" t="str">
            <v>.</v>
          </cell>
          <cell r="H23" t="str">
            <v>.</v>
          </cell>
          <cell r="I23" t="str">
            <v>.</v>
          </cell>
          <cell r="J23" t="str">
            <v>Dekeyser Jacqueline</v>
          </cell>
          <cell r="K23" t="str">
            <v>jacqueline.dekeyser@vlm.be</v>
          </cell>
          <cell r="L23" t="str">
            <v>02/543.69.07</v>
          </cell>
        </row>
        <row r="24">
          <cell r="A24">
            <v>23</v>
          </cell>
          <cell r="B24" t="str">
            <v>Barla Bert</v>
          </cell>
          <cell r="C24" t="str">
            <v>Centrale directie Brussel</v>
          </cell>
          <cell r="D24" t="str">
            <v>Projectrealisatie</v>
          </cell>
          <cell r="E24" t="str">
            <v>Sint-Amandsberg (Gent)</v>
          </cell>
          <cell r="F24" t="str">
            <v>Projectondersteuning</v>
          </cell>
          <cell r="G24" t="str">
            <v>.</v>
          </cell>
          <cell r="H24" t="str">
            <v>.</v>
          </cell>
          <cell r="I24" t="str">
            <v>.</v>
          </cell>
          <cell r="J24" t="str">
            <v>Tack Lieven</v>
          </cell>
          <cell r="K24" t="str">
            <v>Lieven.Tack@vlm.be</v>
          </cell>
          <cell r="L24" t="str">
            <v>02/543.73.19</v>
          </cell>
        </row>
        <row r="25">
          <cell r="A25">
            <v>24</v>
          </cell>
          <cell r="B25" t="str">
            <v>Basquin Claire</v>
          </cell>
          <cell r="C25" t="str">
            <v>Centrale directie Brussel</v>
          </cell>
          <cell r="D25" t="str">
            <v>Mestbank</v>
          </cell>
          <cell r="E25" t="str">
            <v>Gent</v>
          </cell>
          <cell r="F25" t="str">
            <v>Financiële dossiers en bezwaar</v>
          </cell>
          <cell r="G25" t="str">
            <v>.</v>
          </cell>
          <cell r="H25" t="str">
            <v>.</v>
          </cell>
          <cell r="I25" t="str">
            <v>.</v>
          </cell>
          <cell r="J25" t="str">
            <v>Tack Lieven</v>
          </cell>
          <cell r="K25" t="str">
            <v>Lieven.Tack@vlm.be</v>
          </cell>
          <cell r="L25" t="str">
            <v>02/543.73.19</v>
          </cell>
        </row>
        <row r="26">
          <cell r="A26">
            <v>25</v>
          </cell>
          <cell r="B26" t="str">
            <v>Bauwens Cecile</v>
          </cell>
          <cell r="C26" t="str">
            <v>Oost-Vlaanderen Gent</v>
          </cell>
          <cell r="D26" t="str">
            <v>Regio West</v>
          </cell>
          <cell r="E26" t="str">
            <v>Landegem</v>
          </cell>
          <cell r="F26" t="str">
            <v>Projectrealisatie Regio West</v>
          </cell>
          <cell r="G26" t="str">
            <v>Projectleiding Regio West</v>
          </cell>
          <cell r="H26" t="str">
            <v>.</v>
          </cell>
          <cell r="I26" t="str">
            <v>.</v>
          </cell>
          <cell r="J26" t="str">
            <v>Dekeyser Jacqueline</v>
          </cell>
          <cell r="K26" t="str">
            <v>jacqueline.dekeyser@vlm.be</v>
          </cell>
          <cell r="L26" t="str">
            <v>02/543.69.07</v>
          </cell>
        </row>
        <row r="27">
          <cell r="A27">
            <v>26</v>
          </cell>
          <cell r="B27" t="str">
            <v>Bauwens Kristof</v>
          </cell>
          <cell r="C27" t="str">
            <v>Vlaams-Brabant Leuven</v>
          </cell>
          <cell r="D27" t="str">
            <v>Regio Oost</v>
          </cell>
          <cell r="E27" t="str">
            <v>Sint-Amands</v>
          </cell>
          <cell r="F27" t="str">
            <v>Bedrijfsadvies Regio Oost</v>
          </cell>
          <cell r="G27" t="str">
            <v>.</v>
          </cell>
          <cell r="H27" t="str">
            <v>.</v>
          </cell>
          <cell r="I27" t="str">
            <v>.</v>
          </cell>
          <cell r="J27" t="str">
            <v>Grijseels Oona</v>
          </cell>
          <cell r="K27" t="str">
            <v>Oona.Grijseels@vlm.be</v>
          </cell>
          <cell r="L27" t="str">
            <v>02/543.72.88</v>
          </cell>
        </row>
        <row r="28">
          <cell r="A28">
            <v>27</v>
          </cell>
          <cell r="B28" t="str">
            <v>Bedert Robin</v>
          </cell>
          <cell r="C28" t="str">
            <v>West-Vlaanderen Brugge</v>
          </cell>
          <cell r="D28" t="str">
            <v>Mestbank</v>
          </cell>
          <cell r="E28" t="str">
            <v>Moere</v>
          </cell>
          <cell r="F28" t="str">
            <v>Handhaving</v>
          </cell>
          <cell r="G28" t="str">
            <v>Handhaving Regio West</v>
          </cell>
          <cell r="H28" t="str">
            <v>.</v>
          </cell>
          <cell r="I28" t="str">
            <v>.</v>
          </cell>
          <cell r="J28" t="str">
            <v>Dekeyser Jacqueline</v>
          </cell>
          <cell r="K28" t="str">
            <v>jacqueline.dekeyser@vlm.be</v>
          </cell>
          <cell r="L28" t="str">
            <v>02/543.69.07</v>
          </cell>
        </row>
        <row r="29">
          <cell r="A29">
            <v>28</v>
          </cell>
          <cell r="B29" t="str">
            <v>Beele Caroline</v>
          </cell>
          <cell r="C29" t="str">
            <v>Oost-Vlaanderen Gent</v>
          </cell>
          <cell r="D29" t="str">
            <v>Regio West</v>
          </cell>
          <cell r="E29" t="str">
            <v>Everbeek</v>
          </cell>
          <cell r="F29" t="str">
            <v>Beheerovereenkomsten Regio Wes</v>
          </cell>
          <cell r="G29" t="str">
            <v>.</v>
          </cell>
          <cell r="H29" t="str">
            <v>Regionale Landschappen</v>
          </cell>
          <cell r="I29" t="str">
            <v>.</v>
          </cell>
          <cell r="J29" t="str">
            <v>Dekeyser Jacqueline</v>
          </cell>
          <cell r="K29" t="str">
            <v>jacqueline.dekeyser@vlm.be</v>
          </cell>
          <cell r="L29" t="str">
            <v>02/543.69.07</v>
          </cell>
        </row>
        <row r="30">
          <cell r="A30">
            <v>29</v>
          </cell>
          <cell r="B30" t="str">
            <v>Beerens Ingrid</v>
          </cell>
          <cell r="C30" t="str">
            <v>Vlaams-Brabant Leuven</v>
          </cell>
          <cell r="D30" t="str">
            <v>Regio Oost</v>
          </cell>
          <cell r="E30" t="str">
            <v>Gelrode</v>
          </cell>
          <cell r="F30" t="str">
            <v>Projectrealisatie Regio Oost</v>
          </cell>
          <cell r="G30" t="str">
            <v>Projectontwerp Regio Oost</v>
          </cell>
          <cell r="H30" t="str">
            <v>.</v>
          </cell>
          <cell r="I30" t="str">
            <v>.</v>
          </cell>
          <cell r="J30" t="str">
            <v>Grijseels Oona</v>
          </cell>
          <cell r="K30" t="str">
            <v>Oona.Grijseels@vlm.be</v>
          </cell>
          <cell r="L30" t="str">
            <v>02/543.72.88</v>
          </cell>
        </row>
        <row r="31">
          <cell r="A31">
            <v>30</v>
          </cell>
          <cell r="B31" t="str">
            <v>Bekaert Godfried</v>
          </cell>
          <cell r="C31" t="str">
            <v>Oost-Vlaanderen Gent</v>
          </cell>
          <cell r="D31" t="str">
            <v>Regio West</v>
          </cell>
          <cell r="E31" t="str">
            <v>Wondelgem</v>
          </cell>
          <cell r="F31" t="str">
            <v>Adm. Ondersteuning &amp; Leiding R</v>
          </cell>
          <cell r="G31" t="str">
            <v>.</v>
          </cell>
          <cell r="H31" t="str">
            <v>.</v>
          </cell>
          <cell r="I31" t="str">
            <v>.</v>
          </cell>
          <cell r="J31" t="str">
            <v>Dekeyser Jacqueline</v>
          </cell>
          <cell r="K31" t="str">
            <v>jacqueline.dekeyser@vlm.be</v>
          </cell>
          <cell r="L31" t="str">
            <v>02/543.69.07</v>
          </cell>
        </row>
        <row r="32">
          <cell r="A32">
            <v>31</v>
          </cell>
          <cell r="B32" t="str">
            <v>Berckmans Chantal</v>
          </cell>
          <cell r="C32" t="str">
            <v>Vlaams-Brabant Leuven</v>
          </cell>
          <cell r="D32" t="str">
            <v>Regio Oost</v>
          </cell>
          <cell r="E32" t="str">
            <v>Everberg</v>
          </cell>
          <cell r="F32" t="str">
            <v>Projectrealisatie Regio Oost</v>
          </cell>
          <cell r="G32" t="str">
            <v>Grondzaken Regio Oost</v>
          </cell>
          <cell r="H32" t="str">
            <v>.</v>
          </cell>
          <cell r="I32" t="str">
            <v>.</v>
          </cell>
          <cell r="J32" t="str">
            <v>Grijseels Oona</v>
          </cell>
          <cell r="K32" t="str">
            <v>Oona.Grijseels@vlm.be</v>
          </cell>
          <cell r="L32" t="str">
            <v>02/543.72.88</v>
          </cell>
        </row>
        <row r="33">
          <cell r="A33">
            <v>32</v>
          </cell>
          <cell r="B33" t="str">
            <v>Bernaerts Jurgen</v>
          </cell>
          <cell r="C33" t="str">
            <v>Limburg Hasselt</v>
          </cell>
          <cell r="D33" t="str">
            <v>Regio Oost</v>
          </cell>
          <cell r="E33" t="str">
            <v>Kumtich</v>
          </cell>
          <cell r="F33" t="str">
            <v>Beheerovereenkomsten Regio Oos</v>
          </cell>
          <cell r="G33" t="str">
            <v>.</v>
          </cell>
          <cell r="H33" t="str">
            <v>.</v>
          </cell>
          <cell r="I33" t="str">
            <v>.</v>
          </cell>
          <cell r="J33" t="str">
            <v>Grijseels Oona</v>
          </cell>
          <cell r="K33" t="str">
            <v>Oona.Grijseels@vlm.be</v>
          </cell>
          <cell r="L33" t="str">
            <v>02/543.72.88</v>
          </cell>
        </row>
        <row r="34">
          <cell r="A34">
            <v>33</v>
          </cell>
          <cell r="B34" t="str">
            <v>Biebuyck Erik</v>
          </cell>
          <cell r="C34" t="str">
            <v>Oost-Vlaanderen Gent</v>
          </cell>
          <cell r="D34" t="str">
            <v>Regio West</v>
          </cell>
          <cell r="E34" t="str">
            <v>Lovendegem</v>
          </cell>
          <cell r="F34" t="str">
            <v>Projectrealisatie Regio West</v>
          </cell>
          <cell r="G34" t="str">
            <v>Werken Regio West</v>
          </cell>
          <cell r="H34" t="str">
            <v>.</v>
          </cell>
          <cell r="I34" t="str">
            <v>.</v>
          </cell>
          <cell r="J34" t="str">
            <v>Dekeyser Jacqueline</v>
          </cell>
          <cell r="K34" t="str">
            <v>jacqueline.dekeyser@vlm.be</v>
          </cell>
          <cell r="L34" t="str">
            <v>02/543.69.07</v>
          </cell>
        </row>
        <row r="35">
          <cell r="A35">
            <v>34</v>
          </cell>
          <cell r="B35" t="str">
            <v>Billen Carine</v>
          </cell>
          <cell r="C35" t="str">
            <v>Limburg Hasselt</v>
          </cell>
          <cell r="D35" t="str">
            <v>Mestbank</v>
          </cell>
          <cell r="E35" t="str">
            <v>Genk</v>
          </cell>
          <cell r="F35" t="str">
            <v>Handhaving</v>
          </cell>
          <cell r="G35" t="str">
            <v>Handhaving Regio Oost</v>
          </cell>
          <cell r="H35" t="str">
            <v>.</v>
          </cell>
          <cell r="I35" t="str">
            <v>.</v>
          </cell>
          <cell r="J35" t="str">
            <v>Grijseels Oona</v>
          </cell>
          <cell r="K35" t="str">
            <v>Oona.Grijseels@vlm.be</v>
          </cell>
          <cell r="L35" t="str">
            <v>02/543.72.88</v>
          </cell>
        </row>
        <row r="36">
          <cell r="A36">
            <v>35</v>
          </cell>
          <cell r="B36" t="str">
            <v>Blanckaert Peter</v>
          </cell>
          <cell r="C36" t="str">
            <v>West-Vlaanderen Brugge</v>
          </cell>
          <cell r="D36" t="str">
            <v>Regio West</v>
          </cell>
          <cell r="E36" t="str">
            <v>Brussel</v>
          </cell>
          <cell r="F36" t="str">
            <v>Projectrealisatie Regio West</v>
          </cell>
          <cell r="G36" t="str">
            <v>Werken Regio West</v>
          </cell>
          <cell r="H36" t="str">
            <v>.</v>
          </cell>
          <cell r="I36" t="str">
            <v>.</v>
          </cell>
          <cell r="J36" t="str">
            <v>Dekeyser Jacqueline</v>
          </cell>
          <cell r="K36" t="str">
            <v>jacqueline.dekeyser@vlm.be</v>
          </cell>
          <cell r="L36" t="str">
            <v>02/543.69.07</v>
          </cell>
        </row>
        <row r="37">
          <cell r="A37">
            <v>36</v>
          </cell>
          <cell r="B37" t="str">
            <v>Blancquaert Benedikt</v>
          </cell>
          <cell r="C37" t="str">
            <v>Oost-Vlaanderen Gent</v>
          </cell>
          <cell r="D37" t="str">
            <v>Regio West</v>
          </cell>
          <cell r="E37" t="str">
            <v>Zwalm</v>
          </cell>
          <cell r="F37" t="str">
            <v>Projectrealisatie Regio West</v>
          </cell>
          <cell r="G37" t="str">
            <v>Projectontwerp Regio West</v>
          </cell>
          <cell r="H37" t="str">
            <v>.</v>
          </cell>
          <cell r="I37" t="str">
            <v>.</v>
          </cell>
          <cell r="J37" t="str">
            <v>Dekeyser Jacqueline</v>
          </cell>
          <cell r="K37" t="str">
            <v>jacqueline.dekeyser@vlm.be</v>
          </cell>
          <cell r="L37" t="str">
            <v>02/543.69.07</v>
          </cell>
        </row>
        <row r="38">
          <cell r="A38">
            <v>37</v>
          </cell>
          <cell r="B38" t="str">
            <v>Bleyen Stijn</v>
          </cell>
          <cell r="C38" t="str">
            <v>Antwerpen Herentals</v>
          </cell>
          <cell r="D38" t="str">
            <v>Mestbank</v>
          </cell>
          <cell r="E38" t="str">
            <v>Ham</v>
          </cell>
          <cell r="F38" t="str">
            <v>Handhaving</v>
          </cell>
          <cell r="G38" t="str">
            <v>Handhaving Regio Oost</v>
          </cell>
          <cell r="H38" t="str">
            <v>.</v>
          </cell>
          <cell r="I38" t="str">
            <v>.</v>
          </cell>
          <cell r="J38" t="str">
            <v>Grijseels Oona</v>
          </cell>
          <cell r="K38" t="str">
            <v>Oona.Grijseels@vlm.be</v>
          </cell>
          <cell r="L38" t="str">
            <v>02/543.72.88</v>
          </cell>
        </row>
        <row r="39">
          <cell r="A39">
            <v>38</v>
          </cell>
          <cell r="B39" t="str">
            <v>Bliki Kristof</v>
          </cell>
          <cell r="C39" t="str">
            <v>Oost-Vlaanderen Gent</v>
          </cell>
          <cell r="D39" t="str">
            <v>Regio West</v>
          </cell>
          <cell r="E39" t="str">
            <v>Borsbeke</v>
          </cell>
          <cell r="F39" t="str">
            <v>Projectrealisatie Regio West</v>
          </cell>
          <cell r="G39" t="str">
            <v>Werken Regio West</v>
          </cell>
          <cell r="H39" t="str">
            <v>.</v>
          </cell>
          <cell r="I39" t="str">
            <v>.</v>
          </cell>
          <cell r="J39" t="str">
            <v>Dekeyser Jacqueline</v>
          </cell>
          <cell r="K39" t="str">
            <v>jacqueline.dekeyser@vlm.be</v>
          </cell>
          <cell r="L39" t="str">
            <v>02/543.69.07</v>
          </cell>
        </row>
        <row r="40">
          <cell r="A40">
            <v>39</v>
          </cell>
          <cell r="B40" t="str">
            <v>Blondeel Marian</v>
          </cell>
          <cell r="C40" t="str">
            <v>Centrale directie Brussel</v>
          </cell>
          <cell r="D40" t="str">
            <v>Algemene Diensten</v>
          </cell>
          <cell r="E40" t="str">
            <v>Berchem (Antwerpen)</v>
          </cell>
          <cell r="F40" t="str">
            <v>Communicatie</v>
          </cell>
          <cell r="G40" t="str">
            <v>.</v>
          </cell>
          <cell r="H40" t="str">
            <v>.</v>
          </cell>
          <cell r="I40" t="str">
            <v>.</v>
          </cell>
          <cell r="J40" t="str">
            <v>Tack Lieven</v>
          </cell>
          <cell r="K40" t="str">
            <v>Lieven.Tack@vlm.be</v>
          </cell>
          <cell r="L40" t="str">
            <v>02/543.73.19</v>
          </cell>
        </row>
        <row r="41">
          <cell r="A41">
            <v>40</v>
          </cell>
          <cell r="B41" t="str">
            <v>Bockaert Kathy</v>
          </cell>
          <cell r="C41" t="str">
            <v>Oost-Vlaanderen Gent</v>
          </cell>
          <cell r="D41" t="str">
            <v>Regio West</v>
          </cell>
          <cell r="E41" t="str">
            <v>Zomergem</v>
          </cell>
          <cell r="F41" t="str">
            <v>Mestbank Regio West</v>
          </cell>
          <cell r="G41" t="str">
            <v>Gegevensbeheer Regio West</v>
          </cell>
          <cell r="H41" t="str">
            <v>.</v>
          </cell>
          <cell r="I41" t="str">
            <v>.</v>
          </cell>
          <cell r="J41" t="str">
            <v>Dekeyser Jacqueline</v>
          </cell>
          <cell r="K41" t="str">
            <v>jacqueline.dekeyser@vlm.be</v>
          </cell>
          <cell r="L41" t="str">
            <v>02/543.69.07</v>
          </cell>
        </row>
        <row r="42">
          <cell r="A42">
            <v>41</v>
          </cell>
          <cell r="B42" t="str">
            <v>Boeckx Ann</v>
          </cell>
          <cell r="C42" t="str">
            <v>Centrale directie Brussel</v>
          </cell>
          <cell r="D42" t="str">
            <v>Projectrealisatie</v>
          </cell>
          <cell r="E42" t="str">
            <v>Lokeren</v>
          </cell>
          <cell r="F42" t="str">
            <v>Grondzaken</v>
          </cell>
          <cell r="G42" t="str">
            <v>.</v>
          </cell>
          <cell r="H42" t="str">
            <v>.</v>
          </cell>
          <cell r="I42" t="str">
            <v>.</v>
          </cell>
          <cell r="J42" t="str">
            <v>Tack Lieven</v>
          </cell>
          <cell r="K42" t="str">
            <v>Lieven.Tack@vlm.be</v>
          </cell>
          <cell r="L42" t="str">
            <v>02/543.73.19</v>
          </cell>
        </row>
        <row r="43">
          <cell r="A43">
            <v>42</v>
          </cell>
          <cell r="B43" t="str">
            <v>Boelens Kyra</v>
          </cell>
          <cell r="C43" t="str">
            <v>Oost-Vlaanderen Gent</v>
          </cell>
          <cell r="D43" t="str">
            <v>Regio West</v>
          </cell>
          <cell r="E43" t="str">
            <v>Sint-Amandsberg (Gent)</v>
          </cell>
          <cell r="F43" t="str">
            <v>Algemene Diensten Regio West</v>
          </cell>
          <cell r="G43" t="str">
            <v>Communicatie Regio West</v>
          </cell>
          <cell r="H43" t="str">
            <v>.</v>
          </cell>
          <cell r="I43" t="str">
            <v>.</v>
          </cell>
          <cell r="J43" t="str">
            <v>Dekeyser Jacqueline</v>
          </cell>
          <cell r="K43" t="str">
            <v>jacqueline.dekeyser@vlm.be</v>
          </cell>
          <cell r="L43" t="str">
            <v>02/543.69.07</v>
          </cell>
        </row>
        <row r="44">
          <cell r="A44">
            <v>43</v>
          </cell>
          <cell r="B44" t="str">
            <v>Boermans Davy</v>
          </cell>
          <cell r="C44" t="str">
            <v>Vlaams-Brabant Leuven</v>
          </cell>
          <cell r="D44" t="str">
            <v>Mestbank</v>
          </cell>
          <cell r="E44" t="str">
            <v>Paal</v>
          </cell>
          <cell r="F44" t="str">
            <v>Handhaving</v>
          </cell>
          <cell r="G44" t="str">
            <v>Handhaving Regio Oost</v>
          </cell>
          <cell r="H44" t="str">
            <v>.</v>
          </cell>
          <cell r="I44" t="str">
            <v>.</v>
          </cell>
          <cell r="J44" t="str">
            <v>Grijseels Oona</v>
          </cell>
          <cell r="K44" t="str">
            <v>Oona.Grijseels@vlm.be</v>
          </cell>
          <cell r="L44" t="str">
            <v>02/543.72.88</v>
          </cell>
        </row>
        <row r="45">
          <cell r="A45">
            <v>44</v>
          </cell>
          <cell r="B45" t="str">
            <v>Bogaert Nico</v>
          </cell>
          <cell r="C45" t="str">
            <v>West-Vlaanderen Brugge</v>
          </cell>
          <cell r="D45" t="str">
            <v>Regio West</v>
          </cell>
          <cell r="E45" t="str">
            <v>Nevele</v>
          </cell>
          <cell r="F45" t="str">
            <v>Adm. Ondersteuning &amp; Leiding R</v>
          </cell>
          <cell r="G45" t="str">
            <v>.</v>
          </cell>
          <cell r="H45" t="str">
            <v>.</v>
          </cell>
          <cell r="I45" t="str">
            <v>Operationeel manager</v>
          </cell>
          <cell r="J45" t="str">
            <v>Dekeyser Jacqueline</v>
          </cell>
          <cell r="K45" t="str">
            <v>jacqueline.dekeyser@vlm.be</v>
          </cell>
          <cell r="L45" t="str">
            <v>02/543.69.07</v>
          </cell>
        </row>
        <row r="46">
          <cell r="A46">
            <v>45</v>
          </cell>
          <cell r="B46" t="str">
            <v>Bogaerts Ludo</v>
          </cell>
          <cell r="C46" t="str">
            <v>Limburg Hasselt</v>
          </cell>
          <cell r="D46" t="str">
            <v>Regio Oost</v>
          </cell>
          <cell r="E46" t="str">
            <v>Balen</v>
          </cell>
          <cell r="F46" t="str">
            <v>Mestbank Regio Oost</v>
          </cell>
          <cell r="G46" t="str">
            <v>Gegevensbeheer Regio Oost</v>
          </cell>
          <cell r="H46" t="str">
            <v>.</v>
          </cell>
          <cell r="I46" t="str">
            <v>.</v>
          </cell>
          <cell r="J46" t="str">
            <v>Grijseels Oona</v>
          </cell>
          <cell r="K46" t="str">
            <v>Oona.Grijseels@vlm.be</v>
          </cell>
          <cell r="L46" t="str">
            <v>02/543.72.88</v>
          </cell>
        </row>
        <row r="47">
          <cell r="A47">
            <v>46</v>
          </cell>
          <cell r="B47" t="str">
            <v>Bonneu Berthe</v>
          </cell>
          <cell r="C47" t="str">
            <v>Limburg Hasselt</v>
          </cell>
          <cell r="D47" t="str">
            <v>Regio Oost</v>
          </cell>
          <cell r="E47" t="str">
            <v>Tongeren</v>
          </cell>
          <cell r="F47" t="str">
            <v>Projectrealisatie Regio Oost</v>
          </cell>
          <cell r="G47" t="str">
            <v>Grondzaken Regio Oost</v>
          </cell>
          <cell r="H47" t="str">
            <v>.</v>
          </cell>
          <cell r="I47" t="str">
            <v>.</v>
          </cell>
          <cell r="J47" t="str">
            <v>Grijseels Oona</v>
          </cell>
          <cell r="K47" t="str">
            <v>Oona.Grijseels@vlm.be</v>
          </cell>
          <cell r="L47" t="str">
            <v>02/543.72.88</v>
          </cell>
        </row>
        <row r="48">
          <cell r="A48">
            <v>47</v>
          </cell>
          <cell r="B48" t="str">
            <v>Bormans Annemie</v>
          </cell>
          <cell r="C48" t="str">
            <v>Antwerpen Herentals</v>
          </cell>
          <cell r="D48" t="str">
            <v>Mestbank</v>
          </cell>
          <cell r="E48" t="str">
            <v>Achel</v>
          </cell>
          <cell r="F48" t="str">
            <v>Handhaving</v>
          </cell>
          <cell r="G48" t="str">
            <v>Handhaving Regio Oost</v>
          </cell>
          <cell r="H48" t="str">
            <v>.</v>
          </cell>
          <cell r="I48" t="str">
            <v>.</v>
          </cell>
          <cell r="J48" t="str">
            <v>Grijseels Oona</v>
          </cell>
          <cell r="K48" t="str">
            <v>Oona.Grijseels@vlm.be</v>
          </cell>
          <cell r="L48" t="str">
            <v>02/543.72.88</v>
          </cell>
        </row>
        <row r="49">
          <cell r="A49">
            <v>48</v>
          </cell>
          <cell r="B49" t="str">
            <v>Botte Isabelle</v>
          </cell>
          <cell r="C49" t="str">
            <v>Centrale directie Brussel</v>
          </cell>
          <cell r="D49" t="str">
            <v>Informatica &amp; GIS</v>
          </cell>
          <cell r="E49" t="str">
            <v>Gentbrugge</v>
          </cell>
          <cell r="F49" t="str">
            <v>ICT-architecturen</v>
          </cell>
          <cell r="G49" t="str">
            <v>.</v>
          </cell>
          <cell r="H49" t="str">
            <v>.</v>
          </cell>
          <cell r="I49" t="str">
            <v>.</v>
          </cell>
          <cell r="J49" t="str">
            <v>Tack Lieven</v>
          </cell>
          <cell r="K49" t="str">
            <v>Lieven.Tack@vlm.be</v>
          </cell>
          <cell r="L49" t="str">
            <v>02/543.73.19</v>
          </cell>
        </row>
        <row r="50">
          <cell r="A50">
            <v>49</v>
          </cell>
          <cell r="B50" t="str">
            <v>Bottequin Michel</v>
          </cell>
          <cell r="C50" t="str">
            <v>Centrale directie Brussel</v>
          </cell>
          <cell r="D50" t="str">
            <v>Mestbank</v>
          </cell>
          <cell r="E50" t="str">
            <v>Gent</v>
          </cell>
          <cell r="F50" t="str">
            <v>Financiële dossiers en bezwaar</v>
          </cell>
          <cell r="G50" t="str">
            <v>.</v>
          </cell>
          <cell r="H50" t="str">
            <v>.</v>
          </cell>
          <cell r="I50" t="str">
            <v>.</v>
          </cell>
          <cell r="J50" t="str">
            <v>Tack Lieven</v>
          </cell>
          <cell r="K50" t="str">
            <v>Lieven.Tack@vlm.be</v>
          </cell>
          <cell r="L50" t="str">
            <v>02/543.73.19</v>
          </cell>
        </row>
        <row r="51">
          <cell r="A51">
            <v>50</v>
          </cell>
          <cell r="B51" t="str">
            <v>Bouckaert Winfried</v>
          </cell>
          <cell r="C51" t="str">
            <v>Oost-Vlaanderen Gent</v>
          </cell>
          <cell r="D51" t="str">
            <v>Regio West</v>
          </cell>
          <cell r="E51" t="str">
            <v>Wakken</v>
          </cell>
          <cell r="F51" t="str">
            <v>Projectrealisatie Regio West</v>
          </cell>
          <cell r="G51" t="str">
            <v>Werken Regio West</v>
          </cell>
          <cell r="H51" t="str">
            <v>.</v>
          </cell>
          <cell r="I51" t="str">
            <v>.</v>
          </cell>
          <cell r="J51" t="str">
            <v>Dekeyser Jacqueline</v>
          </cell>
          <cell r="K51" t="str">
            <v>jacqueline.dekeyser@vlm.be</v>
          </cell>
          <cell r="L51" t="str">
            <v>02/543.69.07</v>
          </cell>
        </row>
        <row r="52">
          <cell r="A52">
            <v>51</v>
          </cell>
          <cell r="B52" t="str">
            <v>Boucquaert Dominique</v>
          </cell>
          <cell r="C52" t="str">
            <v>Oost-Vlaanderen Gent</v>
          </cell>
          <cell r="D52" t="str">
            <v>Regio West</v>
          </cell>
          <cell r="E52" t="str">
            <v>Anzegem</v>
          </cell>
          <cell r="F52" t="str">
            <v>Mestbank Regio West</v>
          </cell>
          <cell r="G52" t="str">
            <v>Dossierbehandeling Regio West</v>
          </cell>
          <cell r="H52" t="str">
            <v>.</v>
          </cell>
          <cell r="I52" t="str">
            <v>.</v>
          </cell>
          <cell r="J52" t="str">
            <v>Dekeyser Jacqueline</v>
          </cell>
          <cell r="K52" t="str">
            <v>jacqueline.dekeyser@vlm.be</v>
          </cell>
          <cell r="L52" t="str">
            <v>02/543.69.07</v>
          </cell>
        </row>
        <row r="53">
          <cell r="A53">
            <v>52</v>
          </cell>
          <cell r="B53" t="str">
            <v>Bouquillon Seppe</v>
          </cell>
          <cell r="C53" t="str">
            <v>Antwerpen Herentals</v>
          </cell>
          <cell r="D53" t="str">
            <v>Regio Oost</v>
          </cell>
          <cell r="E53" t="str">
            <v>Olen</v>
          </cell>
          <cell r="F53" t="str">
            <v>Mestbank Regio Oost</v>
          </cell>
          <cell r="G53" t="str">
            <v>Gegevensbeheer Regio Oost</v>
          </cell>
          <cell r="H53" t="str">
            <v>.</v>
          </cell>
          <cell r="I53" t="str">
            <v>.</v>
          </cell>
          <cell r="J53" t="str">
            <v>Grijseels Oona</v>
          </cell>
          <cell r="K53" t="str">
            <v>Oona.Grijseels@vlm.be</v>
          </cell>
          <cell r="L53" t="str">
            <v>02/543.72.88</v>
          </cell>
        </row>
        <row r="54">
          <cell r="A54">
            <v>53</v>
          </cell>
          <cell r="B54" t="str">
            <v>Bourdeaud'hui Kris</v>
          </cell>
          <cell r="C54" t="str">
            <v>Oost-Vlaanderen Gent</v>
          </cell>
          <cell r="D54" t="str">
            <v>Regio West</v>
          </cell>
          <cell r="E54" t="str">
            <v>Opbrakel</v>
          </cell>
          <cell r="F54" t="str">
            <v>Mestbank Regio West</v>
          </cell>
          <cell r="G54" t="str">
            <v>Gegevensbeheer Regio West</v>
          </cell>
          <cell r="H54" t="str">
            <v>.</v>
          </cell>
          <cell r="I54" t="str">
            <v>.</v>
          </cell>
          <cell r="J54" t="str">
            <v>Dekeyser Jacqueline</v>
          </cell>
          <cell r="K54" t="str">
            <v>jacqueline.dekeyser@vlm.be</v>
          </cell>
          <cell r="L54" t="str">
            <v>02/543.69.07</v>
          </cell>
        </row>
        <row r="55">
          <cell r="A55">
            <v>54</v>
          </cell>
          <cell r="B55" t="str">
            <v>Bourgeois Veronique</v>
          </cell>
          <cell r="C55" t="str">
            <v>Vlaams-Brabant Leuven</v>
          </cell>
          <cell r="D55" t="str">
            <v>Regio Oost</v>
          </cell>
          <cell r="E55" t="str">
            <v>Tienen</v>
          </cell>
          <cell r="F55" t="str">
            <v>Mestbank Regio Oost</v>
          </cell>
          <cell r="G55" t="str">
            <v>Gegevensbeheer Regio Oost</v>
          </cell>
          <cell r="H55" t="str">
            <v>.</v>
          </cell>
          <cell r="I55" t="str">
            <v>.</v>
          </cell>
          <cell r="J55" t="str">
            <v>Grijseels Oona</v>
          </cell>
          <cell r="K55" t="str">
            <v>Oona.Grijseels@vlm.be</v>
          </cell>
          <cell r="L55" t="str">
            <v>02/543.72.88</v>
          </cell>
        </row>
        <row r="56">
          <cell r="A56">
            <v>55</v>
          </cell>
          <cell r="B56" t="str">
            <v>Bouwens Goedele</v>
          </cell>
          <cell r="C56" t="str">
            <v>Antwerpen Herentals</v>
          </cell>
          <cell r="D56" t="str">
            <v>Mestbank</v>
          </cell>
          <cell r="E56" t="str">
            <v>Olmen</v>
          </cell>
          <cell r="F56" t="str">
            <v>Handhaving</v>
          </cell>
          <cell r="G56" t="str">
            <v>Handhaving Regio Oost</v>
          </cell>
          <cell r="H56" t="str">
            <v>.</v>
          </cell>
          <cell r="I56" t="str">
            <v>.</v>
          </cell>
          <cell r="J56" t="str">
            <v>Grijseels Oona</v>
          </cell>
          <cell r="K56" t="str">
            <v>Oona.Grijseels@vlm.be</v>
          </cell>
          <cell r="L56" t="str">
            <v>02/543.72.88</v>
          </cell>
        </row>
        <row r="57">
          <cell r="A57">
            <v>56</v>
          </cell>
          <cell r="B57" t="str">
            <v>Boydens Nadine</v>
          </cell>
          <cell r="C57" t="str">
            <v>West-Vlaanderen Brugge</v>
          </cell>
          <cell r="D57" t="str">
            <v>Regio West</v>
          </cell>
          <cell r="E57" t="str">
            <v>Sint-Michiels</v>
          </cell>
          <cell r="F57" t="str">
            <v>Algemene Diensten Regio West</v>
          </cell>
          <cell r="G57" t="str">
            <v>.</v>
          </cell>
          <cell r="H57" t="str">
            <v>.</v>
          </cell>
          <cell r="I57" t="str">
            <v>.</v>
          </cell>
          <cell r="J57" t="str">
            <v>Dekeyser Jacqueline</v>
          </cell>
          <cell r="K57" t="str">
            <v>jacqueline.dekeyser@vlm.be</v>
          </cell>
          <cell r="L57" t="str">
            <v>02/543.69.07</v>
          </cell>
        </row>
        <row r="58">
          <cell r="A58">
            <v>57</v>
          </cell>
          <cell r="B58" t="str">
            <v>Boyen Marino</v>
          </cell>
          <cell r="C58" t="str">
            <v>Vlaams-Brabant Leuven</v>
          </cell>
          <cell r="D58" t="str">
            <v>Regio Oost</v>
          </cell>
          <cell r="E58" t="str">
            <v>Landen</v>
          </cell>
          <cell r="F58" t="str">
            <v>Projectrealisatie Regio Oost</v>
          </cell>
          <cell r="G58" t="str">
            <v>Projectontwerp Regio Oost</v>
          </cell>
          <cell r="H58" t="str">
            <v>.</v>
          </cell>
          <cell r="I58" t="str">
            <v>.</v>
          </cell>
          <cell r="J58" t="str">
            <v>Grijseels Oona</v>
          </cell>
          <cell r="K58" t="str">
            <v>Oona.Grijseels@vlm.be</v>
          </cell>
          <cell r="L58" t="str">
            <v>02/543.72.88</v>
          </cell>
        </row>
        <row r="59">
          <cell r="A59">
            <v>58</v>
          </cell>
          <cell r="B59" t="str">
            <v>Bracke Karolien</v>
          </cell>
          <cell r="C59" t="str">
            <v>West-Vlaanderen Brugge</v>
          </cell>
          <cell r="D59" t="str">
            <v>Regio West</v>
          </cell>
          <cell r="E59" t="str">
            <v>Aalter</v>
          </cell>
          <cell r="F59" t="str">
            <v>Algemene Diensten Regio West</v>
          </cell>
          <cell r="G59" t="str">
            <v>Communicatie Regio West</v>
          </cell>
          <cell r="H59" t="str">
            <v>.</v>
          </cell>
          <cell r="I59" t="str">
            <v>.</v>
          </cell>
          <cell r="J59" t="str">
            <v>Dekeyser Jacqueline</v>
          </cell>
          <cell r="K59" t="str">
            <v>jacqueline.dekeyser@vlm.be</v>
          </cell>
          <cell r="L59" t="str">
            <v>02/543.69.07</v>
          </cell>
        </row>
        <row r="60">
          <cell r="A60">
            <v>59</v>
          </cell>
          <cell r="B60" t="str">
            <v>Braekevelt Piet</v>
          </cell>
          <cell r="C60" t="str">
            <v>Oost-Vlaanderen Gent</v>
          </cell>
          <cell r="D60" t="str">
            <v>Regio West</v>
          </cell>
          <cell r="E60" t="str">
            <v>Knesselare</v>
          </cell>
          <cell r="F60" t="str">
            <v>Algemene Diensten Regio West</v>
          </cell>
          <cell r="G60" t="str">
            <v>.</v>
          </cell>
          <cell r="H60" t="str">
            <v>.</v>
          </cell>
          <cell r="I60" t="str">
            <v>.</v>
          </cell>
          <cell r="J60" t="str">
            <v>Dekeyser Jacqueline</v>
          </cell>
          <cell r="K60" t="str">
            <v>jacqueline.dekeyser@vlm.be</v>
          </cell>
          <cell r="L60" t="str">
            <v>02/543.69.07</v>
          </cell>
        </row>
        <row r="61">
          <cell r="A61">
            <v>60</v>
          </cell>
          <cell r="B61" t="str">
            <v>Branders Katrien</v>
          </cell>
          <cell r="C61" t="str">
            <v>Vlaams-Brabant Leuven</v>
          </cell>
          <cell r="D61" t="str">
            <v>Regio Oost</v>
          </cell>
          <cell r="E61" t="str">
            <v>Testelt</v>
          </cell>
          <cell r="F61" t="str">
            <v>Algemene Diensten Regio Oost</v>
          </cell>
          <cell r="G61" t="str">
            <v>Communicatie Regio Oost</v>
          </cell>
          <cell r="H61" t="str">
            <v>.</v>
          </cell>
          <cell r="I61" t="str">
            <v>.</v>
          </cell>
          <cell r="J61" t="str">
            <v>Grijseels Oona</v>
          </cell>
          <cell r="K61" t="str">
            <v>Oona.Grijseels@vlm.be</v>
          </cell>
          <cell r="L61" t="str">
            <v>02/543.72.88</v>
          </cell>
        </row>
        <row r="62">
          <cell r="A62">
            <v>61</v>
          </cell>
          <cell r="B62" t="str">
            <v>Breugelmans Wendy</v>
          </cell>
          <cell r="C62" t="str">
            <v>Antwerpen Herentals</v>
          </cell>
          <cell r="D62" t="str">
            <v>Regio Oost</v>
          </cell>
          <cell r="E62" t="str">
            <v>Olen</v>
          </cell>
          <cell r="F62" t="str">
            <v>Projectrealisatie Regio Oost</v>
          </cell>
          <cell r="G62" t="str">
            <v>Grondzaken Regio Oost</v>
          </cell>
          <cell r="H62" t="str">
            <v>.</v>
          </cell>
          <cell r="I62" t="str">
            <v>.</v>
          </cell>
          <cell r="J62" t="str">
            <v>Grijseels Oona</v>
          </cell>
          <cell r="K62" t="str">
            <v>Oona.Grijseels@vlm.be</v>
          </cell>
          <cell r="L62" t="str">
            <v>02/543.72.88</v>
          </cell>
        </row>
        <row r="63">
          <cell r="A63">
            <v>62</v>
          </cell>
          <cell r="B63" t="str">
            <v>Briers Sara</v>
          </cell>
          <cell r="C63" t="str">
            <v>Limburg Hasselt</v>
          </cell>
          <cell r="D63" t="str">
            <v>Regio Oost</v>
          </cell>
          <cell r="E63" t="str">
            <v>Kermt (Hasselt)</v>
          </cell>
          <cell r="F63" t="str">
            <v>Projectrealisatie Regio Oost</v>
          </cell>
          <cell r="G63" t="str">
            <v>Projectontwerp Regio Oost</v>
          </cell>
          <cell r="H63" t="str">
            <v>.</v>
          </cell>
          <cell r="I63" t="str">
            <v>.</v>
          </cell>
          <cell r="J63" t="str">
            <v>Grijseels Oona</v>
          </cell>
          <cell r="K63" t="str">
            <v>Oona.Grijseels@vlm.be</v>
          </cell>
          <cell r="L63" t="str">
            <v>02/543.72.88</v>
          </cell>
        </row>
        <row r="64">
          <cell r="A64">
            <v>63</v>
          </cell>
          <cell r="B64" t="str">
            <v>Bruyninckx Hannelore</v>
          </cell>
          <cell r="C64" t="str">
            <v>Vlaams-Brabant Leuven</v>
          </cell>
          <cell r="D64" t="str">
            <v>Regio Oost</v>
          </cell>
          <cell r="E64" t="str">
            <v>Tervuren</v>
          </cell>
          <cell r="F64" t="str">
            <v>Mestbank Regio Oost</v>
          </cell>
          <cell r="G64" t="str">
            <v>Gegevensbeheer Regio Oost</v>
          </cell>
          <cell r="H64" t="str">
            <v>.</v>
          </cell>
          <cell r="I64" t="str">
            <v>.</v>
          </cell>
          <cell r="J64" t="str">
            <v>Grijseels Oona</v>
          </cell>
          <cell r="K64" t="str">
            <v>Oona.Grijseels@vlm.be</v>
          </cell>
          <cell r="L64" t="str">
            <v>02/543.72.88</v>
          </cell>
        </row>
        <row r="65">
          <cell r="A65">
            <v>64</v>
          </cell>
          <cell r="B65" t="str">
            <v>Brück Leander</v>
          </cell>
          <cell r="C65" t="str">
            <v>West-Vlaanderen Brugge</v>
          </cell>
          <cell r="D65" t="str">
            <v>Regio West</v>
          </cell>
          <cell r="E65" t="str">
            <v>Destelbergen</v>
          </cell>
          <cell r="F65" t="str">
            <v>Projectrealisatie Regio West</v>
          </cell>
          <cell r="G65" t="str">
            <v>Projectleiding Regio West</v>
          </cell>
          <cell r="H65" t="str">
            <v>Diverse Externe Financieringen</v>
          </cell>
          <cell r="I65" t="str">
            <v>.</v>
          </cell>
          <cell r="J65" t="str">
            <v>Dekeyser Jacqueline</v>
          </cell>
          <cell r="K65" t="str">
            <v>jacqueline.dekeyser@vlm.be</v>
          </cell>
          <cell r="L65" t="str">
            <v>02/543.69.07</v>
          </cell>
        </row>
        <row r="66">
          <cell r="A66">
            <v>65</v>
          </cell>
          <cell r="B66" t="str">
            <v>Buelens Elza</v>
          </cell>
          <cell r="C66" t="str">
            <v>Vlaams-Brabant Leuven</v>
          </cell>
          <cell r="D66" t="str">
            <v>Mestbank</v>
          </cell>
          <cell r="E66" t="str">
            <v>Pellenberg</v>
          </cell>
          <cell r="F66" t="str">
            <v>Financiële dossiers en bezwaar</v>
          </cell>
          <cell r="G66" t="str">
            <v>.</v>
          </cell>
          <cell r="H66" t="str">
            <v>.</v>
          </cell>
          <cell r="I66" t="str">
            <v>.</v>
          </cell>
          <cell r="J66" t="str">
            <v>Grijseels Oona</v>
          </cell>
          <cell r="K66" t="str">
            <v>Oona.Grijseels@vlm.be</v>
          </cell>
          <cell r="L66" t="str">
            <v>02/543.72.88</v>
          </cell>
        </row>
        <row r="67">
          <cell r="A67">
            <v>66</v>
          </cell>
          <cell r="B67" t="str">
            <v>Buts Hilde</v>
          </cell>
          <cell r="C67" t="str">
            <v>Limburg Hasselt</v>
          </cell>
          <cell r="D67" t="str">
            <v>Regio Oost</v>
          </cell>
          <cell r="E67" t="str">
            <v>Kortenaken</v>
          </cell>
          <cell r="F67" t="str">
            <v>Projectrealisatie Regio Oost</v>
          </cell>
          <cell r="G67" t="str">
            <v>Grondzaken Regio Oost</v>
          </cell>
          <cell r="H67" t="str">
            <v>.</v>
          </cell>
          <cell r="I67" t="str">
            <v>.</v>
          </cell>
          <cell r="J67" t="str">
            <v>Grijseels Oona</v>
          </cell>
          <cell r="K67" t="str">
            <v>Oona.Grijseels@vlm.be</v>
          </cell>
          <cell r="L67" t="str">
            <v>02/543.72.88</v>
          </cell>
        </row>
        <row r="68">
          <cell r="A68">
            <v>67</v>
          </cell>
          <cell r="B68" t="str">
            <v>Buyens Lies</v>
          </cell>
          <cell r="C68" t="str">
            <v>Antwerpen Herentals</v>
          </cell>
          <cell r="D68" t="str">
            <v>Regio Oost</v>
          </cell>
          <cell r="E68" t="str">
            <v>Balen</v>
          </cell>
          <cell r="F68" t="str">
            <v>Projectrealisatie Regio Oost</v>
          </cell>
          <cell r="G68" t="str">
            <v>Grondzaken Regio Oost</v>
          </cell>
          <cell r="H68" t="str">
            <v>.</v>
          </cell>
          <cell r="I68" t="str">
            <v>.</v>
          </cell>
          <cell r="J68" t="str">
            <v>Grijseels Oona</v>
          </cell>
          <cell r="K68" t="str">
            <v>Oona.Grijseels@vlm.be</v>
          </cell>
          <cell r="L68" t="str">
            <v>02/543.72.88</v>
          </cell>
        </row>
        <row r="69">
          <cell r="A69">
            <v>68</v>
          </cell>
          <cell r="B69" t="str">
            <v>Buyse Véronique</v>
          </cell>
          <cell r="C69" t="str">
            <v>West-Vlaanderen Brugge</v>
          </cell>
          <cell r="D69" t="str">
            <v>Regio West</v>
          </cell>
          <cell r="E69" t="str">
            <v>Poeke</v>
          </cell>
          <cell r="F69" t="str">
            <v>Mestbank Regio West</v>
          </cell>
          <cell r="G69" t="str">
            <v>Dossierbehandeling Regio West</v>
          </cell>
          <cell r="H69" t="str">
            <v>.</v>
          </cell>
          <cell r="I69" t="str">
            <v>.</v>
          </cell>
          <cell r="J69" t="str">
            <v>Dekeyser Jacqueline</v>
          </cell>
          <cell r="K69" t="str">
            <v>jacqueline.dekeyser@vlm.be</v>
          </cell>
          <cell r="L69" t="str">
            <v>02/543.69.07</v>
          </cell>
        </row>
        <row r="70">
          <cell r="A70">
            <v>69</v>
          </cell>
          <cell r="B70" t="str">
            <v>Buysens Barbara</v>
          </cell>
          <cell r="C70" t="str">
            <v>Centrale directie Brussel</v>
          </cell>
          <cell r="D70" t="str">
            <v>Mestbank</v>
          </cell>
          <cell r="E70" t="str">
            <v>Gent</v>
          </cell>
          <cell r="F70" t="str">
            <v>Handhaving</v>
          </cell>
          <cell r="G70" t="str">
            <v>.</v>
          </cell>
          <cell r="H70" t="str">
            <v>.</v>
          </cell>
          <cell r="I70" t="str">
            <v>.</v>
          </cell>
          <cell r="J70" t="str">
            <v>Tack Lieven</v>
          </cell>
          <cell r="K70" t="str">
            <v>Lieven.Tack@vlm.be</v>
          </cell>
          <cell r="L70" t="str">
            <v>02/543.73.19</v>
          </cell>
        </row>
        <row r="71">
          <cell r="A71">
            <v>70</v>
          </cell>
          <cell r="B71" t="str">
            <v>Callebaut Stijn</v>
          </cell>
          <cell r="C71" t="str">
            <v>Oost-Vlaanderen Gent</v>
          </cell>
          <cell r="D71" t="str">
            <v>Regio West</v>
          </cell>
          <cell r="E71" t="str">
            <v>Aalst</v>
          </cell>
          <cell r="F71" t="str">
            <v>Projectrealisatie Regio West</v>
          </cell>
          <cell r="G71" t="str">
            <v>Grondzaken Regio West</v>
          </cell>
          <cell r="H71" t="str">
            <v>(Pre) Grondenbank LSO (LGB0001</v>
          </cell>
          <cell r="I71" t="str">
            <v>.</v>
          </cell>
          <cell r="J71" t="str">
            <v>Dekeyser Jacqueline</v>
          </cell>
          <cell r="K71" t="str">
            <v>jacqueline.dekeyser@vlm.be</v>
          </cell>
          <cell r="L71" t="str">
            <v>02/543.69.07</v>
          </cell>
        </row>
        <row r="72">
          <cell r="A72">
            <v>71</v>
          </cell>
          <cell r="B72" t="str">
            <v>Carchon Johan</v>
          </cell>
          <cell r="C72" t="str">
            <v>Vlaams-Brabant Leuven</v>
          </cell>
          <cell r="D72" t="str">
            <v>Regio Oost</v>
          </cell>
          <cell r="E72" t="str">
            <v>Betekom</v>
          </cell>
          <cell r="F72" t="str">
            <v>Projectrealisatie Regio Oost</v>
          </cell>
          <cell r="G72" t="str">
            <v>Werken Regio Oost</v>
          </cell>
          <cell r="H72" t="str">
            <v>.</v>
          </cell>
          <cell r="I72" t="str">
            <v>Diensthoofd</v>
          </cell>
          <cell r="J72" t="str">
            <v>Grijseels Oona</v>
          </cell>
          <cell r="K72" t="str">
            <v>Oona.Grijseels@vlm.be</v>
          </cell>
          <cell r="L72" t="str">
            <v>02/543.72.88</v>
          </cell>
        </row>
        <row r="73">
          <cell r="A73">
            <v>72</v>
          </cell>
          <cell r="B73" t="str">
            <v>Cardoen Ria</v>
          </cell>
          <cell r="C73" t="str">
            <v>West-Vlaanderen Brugge</v>
          </cell>
          <cell r="D73" t="str">
            <v>Regio West</v>
          </cell>
          <cell r="E73" t="str">
            <v>Ieper</v>
          </cell>
          <cell r="F73" t="str">
            <v>Beheerovereenkomsten Regio Wes</v>
          </cell>
          <cell r="G73" t="str">
            <v>.</v>
          </cell>
          <cell r="H73" t="str">
            <v>Regionale Landschappen</v>
          </cell>
          <cell r="I73" t="str">
            <v>.</v>
          </cell>
          <cell r="J73" t="str">
            <v>Dekeyser Jacqueline</v>
          </cell>
          <cell r="K73" t="str">
            <v>jacqueline.dekeyser@vlm.be</v>
          </cell>
          <cell r="L73" t="str">
            <v>02/543.69.07</v>
          </cell>
        </row>
        <row r="74">
          <cell r="A74">
            <v>73</v>
          </cell>
          <cell r="B74" t="str">
            <v>Careghi Christine</v>
          </cell>
          <cell r="C74" t="str">
            <v>Centrale directie Brussel</v>
          </cell>
          <cell r="D74" t="str">
            <v>Mestbank</v>
          </cell>
          <cell r="E74" t="str">
            <v>Aarschot</v>
          </cell>
          <cell r="F74" t="str">
            <v>Handhaving</v>
          </cell>
          <cell r="G74" t="str">
            <v>.</v>
          </cell>
          <cell r="H74" t="str">
            <v>.</v>
          </cell>
          <cell r="I74" t="str">
            <v>.</v>
          </cell>
          <cell r="J74" t="str">
            <v>Tack Lieven</v>
          </cell>
          <cell r="K74" t="str">
            <v>Lieven.Tack@vlm.be</v>
          </cell>
          <cell r="L74" t="str">
            <v>02/543.73.19</v>
          </cell>
        </row>
        <row r="75">
          <cell r="A75">
            <v>74</v>
          </cell>
          <cell r="B75" t="str">
            <v>Carnas Carine</v>
          </cell>
          <cell r="C75" t="str">
            <v>Antwerpen Herentals</v>
          </cell>
          <cell r="D75" t="str">
            <v>Regio Oost</v>
          </cell>
          <cell r="E75" t="str">
            <v>Antwerpen</v>
          </cell>
          <cell r="F75" t="str">
            <v>Mestbank Regio Oost</v>
          </cell>
          <cell r="G75" t="str">
            <v>Dossierbehandeling Regio Oost</v>
          </cell>
          <cell r="H75" t="str">
            <v>.</v>
          </cell>
          <cell r="I75" t="str">
            <v>.</v>
          </cell>
          <cell r="J75" t="str">
            <v>Grijseels Oona</v>
          </cell>
          <cell r="K75" t="str">
            <v>Oona.Grijseels@vlm.be</v>
          </cell>
          <cell r="L75" t="str">
            <v>02/543.72.88</v>
          </cell>
        </row>
        <row r="76">
          <cell r="A76">
            <v>75</v>
          </cell>
          <cell r="B76" t="str">
            <v>Cassimons Günther</v>
          </cell>
          <cell r="C76" t="str">
            <v>Oost-Vlaanderen Gent</v>
          </cell>
          <cell r="D76" t="str">
            <v>Mestbank</v>
          </cell>
          <cell r="E76" t="str">
            <v>Zwalm</v>
          </cell>
          <cell r="F76" t="str">
            <v>Handhaving</v>
          </cell>
          <cell r="G76" t="str">
            <v>Handhaving Regio West</v>
          </cell>
          <cell r="H76" t="str">
            <v>.</v>
          </cell>
          <cell r="I76" t="str">
            <v>.</v>
          </cell>
          <cell r="J76" t="str">
            <v>Dekeyser Jacqueline</v>
          </cell>
          <cell r="K76" t="str">
            <v>jacqueline.dekeyser@vlm.be</v>
          </cell>
          <cell r="L76" t="str">
            <v>02/543.69.07</v>
          </cell>
        </row>
        <row r="77">
          <cell r="A77">
            <v>76</v>
          </cell>
          <cell r="B77" t="str">
            <v>Cattoor Daniël</v>
          </cell>
          <cell r="C77" t="str">
            <v>West-Vlaanderen Brugge</v>
          </cell>
          <cell r="D77" t="str">
            <v>Regio West</v>
          </cell>
          <cell r="E77" t="str">
            <v>De Haan</v>
          </cell>
          <cell r="F77" t="str">
            <v>Projectrealisatie Regio West</v>
          </cell>
          <cell r="G77" t="str">
            <v>Werken Regio West</v>
          </cell>
          <cell r="H77" t="str">
            <v>.</v>
          </cell>
          <cell r="I77" t="str">
            <v>.</v>
          </cell>
          <cell r="J77" t="str">
            <v>Dekeyser Jacqueline</v>
          </cell>
          <cell r="K77" t="str">
            <v>jacqueline.dekeyser@vlm.be</v>
          </cell>
          <cell r="L77" t="str">
            <v>02/543.69.07</v>
          </cell>
        </row>
        <row r="78">
          <cell r="A78">
            <v>77</v>
          </cell>
          <cell r="B78" t="str">
            <v>Cavey Caroline</v>
          </cell>
          <cell r="C78" t="str">
            <v>West-Vlaanderen Brugge</v>
          </cell>
          <cell r="D78" t="str">
            <v>Regio West</v>
          </cell>
          <cell r="E78" t="str">
            <v>Brugge</v>
          </cell>
          <cell r="F78" t="str">
            <v>Mestbank Regio West</v>
          </cell>
          <cell r="G78" t="str">
            <v>Gegevensbeheer Regio West</v>
          </cell>
          <cell r="H78" t="str">
            <v>.</v>
          </cell>
          <cell r="I78" t="str">
            <v>.</v>
          </cell>
          <cell r="J78" t="str">
            <v>Dekeyser Jacqueline</v>
          </cell>
          <cell r="K78" t="str">
            <v>jacqueline.dekeyser@vlm.be</v>
          </cell>
          <cell r="L78" t="str">
            <v>02/543.69.07</v>
          </cell>
        </row>
        <row r="79">
          <cell r="A79">
            <v>78</v>
          </cell>
          <cell r="B79" t="str">
            <v>Celen Griet</v>
          </cell>
          <cell r="C79" t="str">
            <v>Centrale directie Brussel</v>
          </cell>
          <cell r="D79" t="str">
            <v>Projectrealisatie</v>
          </cell>
          <cell r="E79" t="str">
            <v>Kessel-Lo</v>
          </cell>
          <cell r="F79" t="str">
            <v>Adm. Ondersteuning en Leiding</v>
          </cell>
          <cell r="G79" t="str">
            <v>.</v>
          </cell>
          <cell r="H79" t="str">
            <v>.</v>
          </cell>
          <cell r="I79" t="str">
            <v>Afdelingshoofd</v>
          </cell>
          <cell r="J79" t="str">
            <v>Tack Lieven</v>
          </cell>
          <cell r="K79" t="str">
            <v>Lieven.Tack@vlm.be</v>
          </cell>
          <cell r="L79" t="str">
            <v>02/543.73.19</v>
          </cell>
        </row>
        <row r="80">
          <cell r="A80">
            <v>79</v>
          </cell>
          <cell r="B80" t="str">
            <v>Christiaens Cindy</v>
          </cell>
          <cell r="C80" t="str">
            <v>Centrale directie Brussel</v>
          </cell>
          <cell r="D80" t="str">
            <v>Mestbank</v>
          </cell>
          <cell r="E80" t="str">
            <v>Zele</v>
          </cell>
          <cell r="F80" t="str">
            <v>Productie &amp; Afzet</v>
          </cell>
          <cell r="G80" t="str">
            <v>.</v>
          </cell>
          <cell r="H80" t="str">
            <v>.</v>
          </cell>
          <cell r="I80" t="str">
            <v>.</v>
          </cell>
          <cell r="J80" t="str">
            <v>Tack Lieven</v>
          </cell>
          <cell r="K80" t="str">
            <v>Lieven.Tack@vlm.be</v>
          </cell>
          <cell r="L80" t="str">
            <v>02/543.73.19</v>
          </cell>
        </row>
        <row r="81">
          <cell r="A81">
            <v>80</v>
          </cell>
          <cell r="B81" t="str">
            <v>Cielen Nicolaas</v>
          </cell>
          <cell r="C81" t="str">
            <v>Limburg Hasselt</v>
          </cell>
          <cell r="D81" t="str">
            <v>Regio Oost</v>
          </cell>
          <cell r="E81" t="str">
            <v>Riemst</v>
          </cell>
          <cell r="F81" t="str">
            <v>Projectrealisatie Regio Oost</v>
          </cell>
          <cell r="G81" t="str">
            <v>Grondzaken Regio Oost</v>
          </cell>
          <cell r="H81" t="str">
            <v>.</v>
          </cell>
          <cell r="I81" t="str">
            <v>.</v>
          </cell>
          <cell r="J81" t="str">
            <v>Grijseels Oona</v>
          </cell>
          <cell r="K81" t="str">
            <v>Oona.Grijseels@vlm.be</v>
          </cell>
          <cell r="L81" t="str">
            <v>02/543.72.88</v>
          </cell>
        </row>
        <row r="82">
          <cell r="A82">
            <v>81</v>
          </cell>
          <cell r="B82" t="str">
            <v>Clabots Hans</v>
          </cell>
          <cell r="C82" t="str">
            <v>Vlaams-Brabant Leuven</v>
          </cell>
          <cell r="D82" t="str">
            <v>Regio Oost</v>
          </cell>
          <cell r="E82" t="str">
            <v>Boutersem</v>
          </cell>
          <cell r="F82" t="str">
            <v>Projectrealisatie Regio Oost</v>
          </cell>
          <cell r="G82" t="str">
            <v>Werken Regio Oost</v>
          </cell>
          <cell r="H82" t="str">
            <v>.</v>
          </cell>
          <cell r="I82" t="str">
            <v>.</v>
          </cell>
          <cell r="J82" t="str">
            <v>Grijseels Oona</v>
          </cell>
          <cell r="K82" t="str">
            <v>Oona.Grijseels@vlm.be</v>
          </cell>
          <cell r="L82" t="str">
            <v>02/543.72.88</v>
          </cell>
        </row>
        <row r="83">
          <cell r="A83">
            <v>82</v>
          </cell>
          <cell r="B83" t="str">
            <v>Claeys Peggy</v>
          </cell>
          <cell r="C83" t="str">
            <v>West-Vlaanderen Brugge</v>
          </cell>
          <cell r="D83" t="str">
            <v>Regio West</v>
          </cell>
          <cell r="E83" t="str">
            <v>Sint-Kruis (Brugge)</v>
          </cell>
          <cell r="F83" t="str">
            <v>Projectrealisatie Regio West</v>
          </cell>
          <cell r="G83" t="str">
            <v>Grondzaken Regio West</v>
          </cell>
          <cell r="H83" t="str">
            <v>.</v>
          </cell>
          <cell r="I83" t="str">
            <v>.</v>
          </cell>
          <cell r="J83" t="str">
            <v>Dekeyser Jacqueline</v>
          </cell>
          <cell r="K83" t="str">
            <v>jacqueline.dekeyser@vlm.be</v>
          </cell>
          <cell r="L83" t="str">
            <v>02/543.69.07</v>
          </cell>
        </row>
        <row r="84">
          <cell r="A84">
            <v>83</v>
          </cell>
          <cell r="B84" t="str">
            <v>Claeys Sabine</v>
          </cell>
          <cell r="C84" t="str">
            <v>West-Vlaanderen Brugge</v>
          </cell>
          <cell r="D84" t="str">
            <v>Regio West</v>
          </cell>
          <cell r="E84" t="str">
            <v>Oostende</v>
          </cell>
          <cell r="F84" t="str">
            <v>Projectrealisatie Regio West</v>
          </cell>
          <cell r="G84" t="str">
            <v>Grondzaken Regio West</v>
          </cell>
          <cell r="H84" t="str">
            <v>.</v>
          </cell>
          <cell r="I84" t="str">
            <v>.</v>
          </cell>
          <cell r="J84" t="str">
            <v>Dekeyser Jacqueline</v>
          </cell>
          <cell r="K84" t="str">
            <v>jacqueline.dekeyser@vlm.be</v>
          </cell>
          <cell r="L84" t="str">
            <v>02/543.69.07</v>
          </cell>
        </row>
        <row r="85">
          <cell r="A85">
            <v>84</v>
          </cell>
          <cell r="B85" t="str">
            <v>Clarysse Lies</v>
          </cell>
          <cell r="C85" t="str">
            <v>Centrale directie Brussel</v>
          </cell>
          <cell r="D85" t="str">
            <v>Mestbank</v>
          </cell>
          <cell r="E85" t="str">
            <v>Mechelen</v>
          </cell>
          <cell r="F85" t="str">
            <v>Productie &amp; Afzet</v>
          </cell>
          <cell r="G85" t="str">
            <v>.</v>
          </cell>
          <cell r="H85" t="str">
            <v>.</v>
          </cell>
          <cell r="I85" t="str">
            <v>.</v>
          </cell>
          <cell r="J85" t="str">
            <v>Tack Lieven</v>
          </cell>
          <cell r="K85" t="str">
            <v>Lieven.Tack@vlm.be</v>
          </cell>
          <cell r="L85" t="str">
            <v>02/543.73.19</v>
          </cell>
        </row>
        <row r="86">
          <cell r="A86">
            <v>85</v>
          </cell>
          <cell r="B86" t="str">
            <v>Clerx Rafael</v>
          </cell>
          <cell r="C86" t="str">
            <v>Vlaams-Brabant Leuven</v>
          </cell>
          <cell r="D86" t="str">
            <v>Regio Oost</v>
          </cell>
          <cell r="E86" t="str">
            <v>L'Ecluse</v>
          </cell>
          <cell r="F86" t="str">
            <v>Algemene Diensten Regio Oost</v>
          </cell>
          <cell r="G86" t="str">
            <v>.</v>
          </cell>
          <cell r="H86" t="str">
            <v>.</v>
          </cell>
          <cell r="I86" t="str">
            <v>.</v>
          </cell>
          <cell r="J86" t="str">
            <v>Grijseels Oona</v>
          </cell>
          <cell r="K86" t="str">
            <v>Oona.Grijseels@vlm.be</v>
          </cell>
          <cell r="L86" t="str">
            <v>02/543.72.88</v>
          </cell>
        </row>
        <row r="87">
          <cell r="A87">
            <v>86</v>
          </cell>
          <cell r="B87" t="str">
            <v>Cleuren Jurgen</v>
          </cell>
          <cell r="C87" t="str">
            <v>Limburg Hasselt</v>
          </cell>
          <cell r="D87" t="str">
            <v>Regio Oost</v>
          </cell>
          <cell r="E87" t="str">
            <v>Tongeren</v>
          </cell>
          <cell r="F87" t="str">
            <v>Projectrealisatie Regio Oost</v>
          </cell>
          <cell r="G87" t="str">
            <v>Grondzaken Regio Oost</v>
          </cell>
          <cell r="H87" t="str">
            <v>.</v>
          </cell>
          <cell r="I87" t="str">
            <v>.</v>
          </cell>
          <cell r="J87" t="str">
            <v>Grijseels Oona</v>
          </cell>
          <cell r="K87" t="str">
            <v>Oona.Grijseels@vlm.be</v>
          </cell>
          <cell r="L87" t="str">
            <v>02/543.72.88</v>
          </cell>
        </row>
        <row r="88">
          <cell r="A88">
            <v>87</v>
          </cell>
          <cell r="B88" t="str">
            <v>Clierieck Jean-Marc</v>
          </cell>
          <cell r="C88" t="str">
            <v>Centrale directie Brussel</v>
          </cell>
          <cell r="D88" t="str">
            <v>Algemene Diensten</v>
          </cell>
          <cell r="E88" t="str">
            <v>Gent</v>
          </cell>
          <cell r="F88" t="str">
            <v>Juridische Zaken</v>
          </cell>
          <cell r="G88" t="str">
            <v>.</v>
          </cell>
          <cell r="H88" t="str">
            <v>.</v>
          </cell>
          <cell r="I88" t="str">
            <v>.</v>
          </cell>
          <cell r="J88" t="str">
            <v>Tack Lieven</v>
          </cell>
          <cell r="K88" t="str">
            <v>Lieven.Tack@vlm.be</v>
          </cell>
          <cell r="L88" t="str">
            <v>02/543.73.19</v>
          </cell>
        </row>
        <row r="89">
          <cell r="A89">
            <v>88</v>
          </cell>
          <cell r="B89" t="str">
            <v>Cloet Eva</v>
          </cell>
          <cell r="C89" t="str">
            <v>Oost-Vlaanderen Gent</v>
          </cell>
          <cell r="D89" t="str">
            <v>Regio West</v>
          </cell>
          <cell r="E89" t="str">
            <v>Gent</v>
          </cell>
          <cell r="F89" t="str">
            <v>Projectrealisatie Regio West</v>
          </cell>
          <cell r="G89" t="str">
            <v>Projectontwerp Regio West</v>
          </cell>
          <cell r="H89" t="str">
            <v>.</v>
          </cell>
          <cell r="I89" t="str">
            <v>Diensthoofd</v>
          </cell>
          <cell r="J89" t="str">
            <v>Dekeyser Jacqueline</v>
          </cell>
          <cell r="K89" t="str">
            <v>jacqueline.dekeyser@vlm.be</v>
          </cell>
          <cell r="L89" t="str">
            <v>02/543.69.07</v>
          </cell>
        </row>
        <row r="90">
          <cell r="A90">
            <v>89</v>
          </cell>
          <cell r="B90" t="str">
            <v>Cochez Koen</v>
          </cell>
          <cell r="C90" t="str">
            <v>Centrale directie Brussel</v>
          </cell>
          <cell r="D90" t="str">
            <v>Platteland en Mestbeleid</v>
          </cell>
          <cell r="E90" t="str">
            <v>Michelbeke</v>
          </cell>
          <cell r="F90" t="str">
            <v>Bedrijfsadvies</v>
          </cell>
          <cell r="G90" t="str">
            <v>.</v>
          </cell>
          <cell r="H90" t="str">
            <v>.</v>
          </cell>
          <cell r="I90" t="str">
            <v>.</v>
          </cell>
          <cell r="J90" t="str">
            <v>Tack Lieven</v>
          </cell>
          <cell r="K90" t="str">
            <v>Lieven.Tack@vlm.be</v>
          </cell>
          <cell r="L90" t="str">
            <v>02/543.73.19</v>
          </cell>
        </row>
        <row r="91">
          <cell r="A91">
            <v>90</v>
          </cell>
          <cell r="B91" t="str">
            <v>Coel Bart</v>
          </cell>
          <cell r="C91" t="str">
            <v>Vlaams-Brabant Leuven</v>
          </cell>
          <cell r="D91" t="str">
            <v>Regio Oost</v>
          </cell>
          <cell r="E91" t="str">
            <v>Wilderen</v>
          </cell>
          <cell r="F91" t="str">
            <v>Algemene Diensten Regio Oost</v>
          </cell>
          <cell r="G91" t="str">
            <v>.</v>
          </cell>
          <cell r="H91" t="str">
            <v>.</v>
          </cell>
          <cell r="I91" t="str">
            <v>.</v>
          </cell>
          <cell r="J91" t="str">
            <v>Grijseels Oona</v>
          </cell>
          <cell r="K91" t="str">
            <v>Oona.Grijseels@vlm.be</v>
          </cell>
          <cell r="L91" t="str">
            <v>02/543.72.88</v>
          </cell>
        </row>
        <row r="92">
          <cell r="A92">
            <v>91</v>
          </cell>
          <cell r="B92" t="str">
            <v>Coelembier Dieter</v>
          </cell>
          <cell r="C92" t="str">
            <v>West-Vlaanderen Brugge</v>
          </cell>
          <cell r="D92" t="str">
            <v>Regio West</v>
          </cell>
          <cell r="E92" t="str">
            <v>Roeselare</v>
          </cell>
          <cell r="F92" t="str">
            <v>Beheerovereenkomsten Regio Wes</v>
          </cell>
          <cell r="G92" t="str">
            <v>.</v>
          </cell>
          <cell r="H92" t="str">
            <v>.</v>
          </cell>
          <cell r="I92" t="str">
            <v>.</v>
          </cell>
          <cell r="J92" t="str">
            <v>Dekeyser Jacqueline</v>
          </cell>
          <cell r="K92" t="str">
            <v>jacqueline.dekeyser@vlm.be</v>
          </cell>
          <cell r="L92" t="str">
            <v>02/543.69.07</v>
          </cell>
        </row>
        <row r="93">
          <cell r="A93">
            <v>92</v>
          </cell>
          <cell r="B93" t="str">
            <v>Coene Hélène</v>
          </cell>
          <cell r="C93" t="str">
            <v>West-Vlaanderen Brugge</v>
          </cell>
          <cell r="D93" t="str">
            <v>Regio West</v>
          </cell>
          <cell r="E93" t="str">
            <v>Sint-Andries</v>
          </cell>
          <cell r="F93" t="str">
            <v>Algemene Diensten Regio West</v>
          </cell>
          <cell r="G93" t="str">
            <v>.</v>
          </cell>
          <cell r="H93" t="str">
            <v>.</v>
          </cell>
          <cell r="I93" t="str">
            <v>Diensthoofd</v>
          </cell>
          <cell r="J93" t="str">
            <v>Dekeyser Jacqueline</v>
          </cell>
          <cell r="K93" t="str">
            <v>jacqueline.dekeyser@vlm.be</v>
          </cell>
          <cell r="L93" t="str">
            <v>02/543.69.07</v>
          </cell>
        </row>
        <row r="94">
          <cell r="A94">
            <v>93</v>
          </cell>
          <cell r="B94" t="str">
            <v>Collin Joseph</v>
          </cell>
          <cell r="C94" t="str">
            <v>Centrale directie Brussel</v>
          </cell>
          <cell r="D94" t="str">
            <v>Mestbank</v>
          </cell>
          <cell r="E94" t="str">
            <v>Tienen</v>
          </cell>
          <cell r="F94" t="str">
            <v>Dataverwerking en -analyse</v>
          </cell>
          <cell r="G94" t="str">
            <v>.</v>
          </cell>
          <cell r="H94" t="str">
            <v>.</v>
          </cell>
          <cell r="I94" t="str">
            <v>.</v>
          </cell>
          <cell r="J94" t="str">
            <v>Tack Lieven</v>
          </cell>
          <cell r="K94" t="str">
            <v>Lieven.Tack@vlm.be</v>
          </cell>
          <cell r="L94" t="str">
            <v>02/543.73.19</v>
          </cell>
        </row>
        <row r="95">
          <cell r="A95">
            <v>94</v>
          </cell>
          <cell r="B95" t="str">
            <v>Colpaert Hylke</v>
          </cell>
          <cell r="C95" t="str">
            <v>Centrale directie Brussel</v>
          </cell>
          <cell r="D95" t="str">
            <v>Platteland en Mestbeleid</v>
          </cell>
          <cell r="E95" t="str">
            <v>Schaarbeek</v>
          </cell>
          <cell r="F95" t="str">
            <v>Beheerovereenkomsten</v>
          </cell>
          <cell r="G95" t="str">
            <v>.</v>
          </cell>
          <cell r="H95" t="str">
            <v>.</v>
          </cell>
          <cell r="I95" t="str">
            <v>.</v>
          </cell>
          <cell r="J95" t="str">
            <v>Tack Lieven</v>
          </cell>
          <cell r="K95" t="str">
            <v>Lieven.Tack@vlm.be</v>
          </cell>
          <cell r="L95" t="str">
            <v>02/543.73.19</v>
          </cell>
        </row>
        <row r="96">
          <cell r="A96">
            <v>95</v>
          </cell>
          <cell r="B96" t="str">
            <v>Colpaert Sandy</v>
          </cell>
          <cell r="C96" t="str">
            <v>Centrale directie Brussel</v>
          </cell>
          <cell r="D96" t="str">
            <v>Algemene Diensten</v>
          </cell>
          <cell r="E96" t="str">
            <v>Drongen</v>
          </cell>
          <cell r="F96" t="str">
            <v>Personeel</v>
          </cell>
          <cell r="G96" t="str">
            <v>.</v>
          </cell>
          <cell r="H96" t="str">
            <v>.</v>
          </cell>
          <cell r="I96" t="str">
            <v>.</v>
          </cell>
          <cell r="J96" t="str">
            <v>Tack Lieven</v>
          </cell>
          <cell r="K96" t="str">
            <v>Lieven.Tack@vlm.be</v>
          </cell>
          <cell r="L96" t="str">
            <v>02/543.73.19</v>
          </cell>
        </row>
        <row r="97">
          <cell r="A97">
            <v>96</v>
          </cell>
          <cell r="B97" t="str">
            <v>Colson Philip</v>
          </cell>
          <cell r="C97" t="str">
            <v>Limburg Hasselt</v>
          </cell>
          <cell r="D97" t="str">
            <v>Regio Oost</v>
          </cell>
          <cell r="E97" t="str">
            <v>Maaseik</v>
          </cell>
          <cell r="F97" t="str">
            <v>Projectrealisatie Regio Oost</v>
          </cell>
          <cell r="G97" t="str">
            <v>Grondzaken Regio Oost</v>
          </cell>
          <cell r="H97" t="str">
            <v>Noord-Oost Limburg</v>
          </cell>
          <cell r="I97" t="str">
            <v>Deskundige</v>
          </cell>
          <cell r="J97" t="str">
            <v>Grijseels Oona</v>
          </cell>
          <cell r="K97" t="str">
            <v>Oona.Grijseels@vlm.be</v>
          </cell>
          <cell r="L97" t="str">
            <v>02/543.72.88</v>
          </cell>
        </row>
        <row r="98">
          <cell r="A98">
            <v>97</v>
          </cell>
          <cell r="B98" t="str">
            <v>Conings Bram</v>
          </cell>
          <cell r="C98" t="str">
            <v>West-Vlaanderen Brugge</v>
          </cell>
          <cell r="D98" t="str">
            <v>Regio West</v>
          </cell>
          <cell r="E98" t="str">
            <v>Westende</v>
          </cell>
          <cell r="F98" t="str">
            <v>Beheerovereenkomsten Regio Wes</v>
          </cell>
          <cell r="G98" t="str">
            <v>.</v>
          </cell>
          <cell r="H98" t="str">
            <v>.</v>
          </cell>
          <cell r="I98" t="str">
            <v>.</v>
          </cell>
          <cell r="J98" t="str">
            <v>Dekeyser Jacqueline</v>
          </cell>
          <cell r="K98" t="str">
            <v>jacqueline.dekeyser@vlm.be</v>
          </cell>
          <cell r="L98" t="str">
            <v>02/543.69.07</v>
          </cell>
        </row>
        <row r="99">
          <cell r="A99">
            <v>98</v>
          </cell>
          <cell r="B99" t="str">
            <v>Cooreman Els</v>
          </cell>
          <cell r="C99" t="str">
            <v>Centrale directie Brussel</v>
          </cell>
          <cell r="D99" t="str">
            <v>Projectrealisatie</v>
          </cell>
          <cell r="E99" t="str">
            <v>Iddergem</v>
          </cell>
          <cell r="F99" t="str">
            <v>Grondzaken</v>
          </cell>
          <cell r="G99" t="str">
            <v>.</v>
          </cell>
          <cell r="H99" t="str">
            <v>.</v>
          </cell>
          <cell r="I99" t="str">
            <v>.</v>
          </cell>
          <cell r="J99" t="str">
            <v>Tack Lieven</v>
          </cell>
          <cell r="K99" t="str">
            <v>Lieven.Tack@vlm.be</v>
          </cell>
          <cell r="L99" t="str">
            <v>02/543.73.19</v>
          </cell>
        </row>
        <row r="100">
          <cell r="A100">
            <v>99</v>
          </cell>
          <cell r="B100" t="str">
            <v>Cooymans Koen</v>
          </cell>
          <cell r="C100" t="str">
            <v>Antwerpen Herentals</v>
          </cell>
          <cell r="D100" t="str">
            <v>Regio Oost</v>
          </cell>
          <cell r="E100" t="str">
            <v>Mol</v>
          </cell>
          <cell r="F100" t="str">
            <v>Mestbank Regio Oost</v>
          </cell>
          <cell r="G100" t="str">
            <v>Dossierbehandeling Regio Oost</v>
          </cell>
          <cell r="H100" t="str">
            <v>.</v>
          </cell>
          <cell r="I100" t="str">
            <v>.</v>
          </cell>
          <cell r="J100" t="str">
            <v>Grijseels Oona</v>
          </cell>
          <cell r="K100" t="str">
            <v>Oona.Grijseels@vlm.be</v>
          </cell>
          <cell r="L100" t="str">
            <v>02/543.72.88</v>
          </cell>
        </row>
        <row r="101">
          <cell r="A101">
            <v>100</v>
          </cell>
          <cell r="B101" t="str">
            <v>Cordemans Karl</v>
          </cell>
          <cell r="C101" t="str">
            <v>Centrale directie Brussel</v>
          </cell>
          <cell r="D101" t="str">
            <v>Projectrealisatie</v>
          </cell>
          <cell r="E101" t="str">
            <v>Knesselare</v>
          </cell>
          <cell r="F101" t="str">
            <v>Projectondersteuning</v>
          </cell>
          <cell r="G101" t="str">
            <v>.</v>
          </cell>
          <cell r="H101" t="str">
            <v>.</v>
          </cell>
          <cell r="I101" t="str">
            <v>.</v>
          </cell>
          <cell r="J101" t="str">
            <v>Tack Lieven</v>
          </cell>
          <cell r="K101" t="str">
            <v>Lieven.Tack@vlm.be</v>
          </cell>
          <cell r="L101" t="str">
            <v>02/543.73.19</v>
          </cell>
        </row>
        <row r="102">
          <cell r="A102">
            <v>101</v>
          </cell>
          <cell r="B102" t="str">
            <v>Courtens Carolien</v>
          </cell>
          <cell r="C102" t="str">
            <v>Centrale directie Brussel</v>
          </cell>
          <cell r="D102" t="str">
            <v>Mestbank</v>
          </cell>
          <cell r="E102" t="str">
            <v>Gent</v>
          </cell>
          <cell r="F102" t="str">
            <v>Financiële dossiers en bezwaar</v>
          </cell>
          <cell r="G102" t="str">
            <v>.</v>
          </cell>
          <cell r="H102" t="str">
            <v>.</v>
          </cell>
          <cell r="I102" t="str">
            <v>.</v>
          </cell>
          <cell r="J102" t="str">
            <v>Tack Lieven</v>
          </cell>
          <cell r="K102" t="str">
            <v>Lieven.Tack@vlm.be</v>
          </cell>
          <cell r="L102" t="str">
            <v>02/543.73.19</v>
          </cell>
        </row>
        <row r="103">
          <cell r="A103">
            <v>102</v>
          </cell>
          <cell r="B103" t="str">
            <v>Croes Kim</v>
          </cell>
          <cell r="C103" t="str">
            <v>Centrale directie Brussel</v>
          </cell>
          <cell r="D103" t="str">
            <v>Algemene directie &amp; staf</v>
          </cell>
          <cell r="E103" t="str">
            <v>Melle</v>
          </cell>
          <cell r="F103" t="str">
            <v>Staf : organisatieontwikkeling</v>
          </cell>
          <cell r="G103" t="str">
            <v>Organisatieontwikkeling en -be</v>
          </cell>
          <cell r="H103" t="str">
            <v>.</v>
          </cell>
          <cell r="I103" t="str">
            <v>Celhoofd</v>
          </cell>
          <cell r="J103" t="str">
            <v>Tack Lieven</v>
          </cell>
          <cell r="K103" t="str">
            <v>Lieven.Tack@vlm.be</v>
          </cell>
          <cell r="L103" t="str">
            <v>02/543.73.19</v>
          </cell>
        </row>
        <row r="104">
          <cell r="A104">
            <v>103</v>
          </cell>
          <cell r="B104" t="str">
            <v>Cuylen Laurent</v>
          </cell>
          <cell r="C104" t="str">
            <v>Antwerpen Herentals</v>
          </cell>
          <cell r="D104" t="str">
            <v>Regio Oost</v>
          </cell>
          <cell r="E104" t="str">
            <v>Morkhoven</v>
          </cell>
          <cell r="F104" t="str">
            <v>Projectrealisatie Regio Oost</v>
          </cell>
          <cell r="G104" t="str">
            <v>Grondzaken Regio Oost</v>
          </cell>
          <cell r="H104" t="str">
            <v>.</v>
          </cell>
          <cell r="I104" t="str">
            <v>.</v>
          </cell>
          <cell r="J104" t="str">
            <v>Grijseels Oona</v>
          </cell>
          <cell r="K104" t="str">
            <v>Oona.Grijseels@vlm.be</v>
          </cell>
          <cell r="L104" t="str">
            <v>02/543.72.88</v>
          </cell>
        </row>
        <row r="105">
          <cell r="A105">
            <v>104</v>
          </cell>
          <cell r="B105" t="str">
            <v>Cuypers Martina</v>
          </cell>
          <cell r="C105" t="str">
            <v>Limburg Hasselt</v>
          </cell>
          <cell r="D105" t="str">
            <v>Regio Oost</v>
          </cell>
          <cell r="E105" t="str">
            <v>Kaggevinne</v>
          </cell>
          <cell r="F105" t="str">
            <v>Projectrealisatie Regio Oost</v>
          </cell>
          <cell r="G105" t="str">
            <v>Werken Regio Oost</v>
          </cell>
          <cell r="H105" t="str">
            <v>.</v>
          </cell>
          <cell r="I105" t="str">
            <v>.</v>
          </cell>
          <cell r="J105" t="str">
            <v>Grijseels Oona</v>
          </cell>
          <cell r="K105" t="str">
            <v>Oona.Grijseels@vlm.be</v>
          </cell>
          <cell r="L105" t="str">
            <v>02/543.72.88</v>
          </cell>
        </row>
        <row r="106">
          <cell r="A106">
            <v>105</v>
          </cell>
          <cell r="B106" t="str">
            <v>D'Hoker Isabel</v>
          </cell>
          <cell r="C106" t="str">
            <v>Centrale directie Brussel</v>
          </cell>
          <cell r="D106" t="str">
            <v>Platteland en Mestbeleid</v>
          </cell>
          <cell r="E106" t="str">
            <v>Herzele</v>
          </cell>
          <cell r="F106" t="str">
            <v>Beheerovereenkomsten</v>
          </cell>
          <cell r="G106" t="str">
            <v>.</v>
          </cell>
          <cell r="H106" t="str">
            <v>.</v>
          </cell>
          <cell r="I106" t="str">
            <v>.</v>
          </cell>
          <cell r="J106" t="str">
            <v>Tack Lieven</v>
          </cell>
          <cell r="K106" t="str">
            <v>Lieven.Tack@vlm.be</v>
          </cell>
          <cell r="L106" t="str">
            <v>02/543.73.19</v>
          </cell>
        </row>
        <row r="107">
          <cell r="A107">
            <v>106</v>
          </cell>
          <cell r="B107" t="str">
            <v>D'heer Jeroen</v>
          </cell>
          <cell r="C107" t="str">
            <v>Oost-Vlaanderen Gent</v>
          </cell>
          <cell r="D107" t="str">
            <v>Regio West</v>
          </cell>
          <cell r="E107" t="str">
            <v>Gent</v>
          </cell>
          <cell r="F107" t="str">
            <v>Projectrealisatie Regio West</v>
          </cell>
          <cell r="G107" t="str">
            <v>Projectontwerp Regio West</v>
          </cell>
          <cell r="H107" t="str">
            <v>Inrichtingsnota Midden West-Vl</v>
          </cell>
          <cell r="I107" t="str">
            <v>.</v>
          </cell>
          <cell r="J107" t="str">
            <v>Dekeyser Jacqueline</v>
          </cell>
          <cell r="K107" t="str">
            <v>jacqueline.dekeyser@vlm.be</v>
          </cell>
          <cell r="L107" t="str">
            <v>02/543.69.07</v>
          </cell>
        </row>
        <row r="108">
          <cell r="A108">
            <v>107</v>
          </cell>
          <cell r="B108" t="str">
            <v>D'hont Sandy</v>
          </cell>
          <cell r="C108" t="str">
            <v>Oost-Vlaanderen Gent</v>
          </cell>
          <cell r="D108" t="str">
            <v>Regio West</v>
          </cell>
          <cell r="E108" t="str">
            <v>Kalken</v>
          </cell>
          <cell r="F108" t="str">
            <v>Mestbank Regio West</v>
          </cell>
          <cell r="G108" t="str">
            <v>Gegevensbeheer Regio West</v>
          </cell>
          <cell r="H108" t="str">
            <v>.</v>
          </cell>
          <cell r="I108" t="str">
            <v>.</v>
          </cell>
          <cell r="J108" t="str">
            <v>Dekeyser Jacqueline</v>
          </cell>
          <cell r="K108" t="str">
            <v>jacqueline.dekeyser@vlm.be</v>
          </cell>
          <cell r="L108" t="str">
            <v>02/543.69.07</v>
          </cell>
        </row>
        <row r="109">
          <cell r="A109">
            <v>108</v>
          </cell>
          <cell r="B109" t="str">
            <v>Daemen Edgard</v>
          </cell>
          <cell r="C109" t="str">
            <v>West-Vlaanderen Brugge</v>
          </cell>
          <cell r="D109" t="str">
            <v>Regio West</v>
          </cell>
          <cell r="E109" t="str">
            <v>Uitbergen</v>
          </cell>
          <cell r="F109" t="str">
            <v>Projectrealisatie Regio West</v>
          </cell>
          <cell r="G109" t="str">
            <v>Projectontwerp Regio West</v>
          </cell>
          <cell r="H109" t="str">
            <v>.</v>
          </cell>
          <cell r="I109" t="str">
            <v>.</v>
          </cell>
          <cell r="J109" t="str">
            <v>Dekeyser Jacqueline</v>
          </cell>
          <cell r="K109" t="str">
            <v>jacqueline.dekeyser@vlm.be</v>
          </cell>
          <cell r="L109" t="str">
            <v>02/543.69.07</v>
          </cell>
        </row>
        <row r="110">
          <cell r="A110">
            <v>109</v>
          </cell>
          <cell r="B110" t="str">
            <v>Daemen Els</v>
          </cell>
          <cell r="C110" t="str">
            <v>Antwerpen Herentals</v>
          </cell>
          <cell r="D110" t="str">
            <v>Regio Oost</v>
          </cell>
          <cell r="E110" t="str">
            <v>Meerhout</v>
          </cell>
          <cell r="F110" t="str">
            <v>Mestbank Regio Oost</v>
          </cell>
          <cell r="G110" t="str">
            <v>Gegevensbeheer Regio Oost</v>
          </cell>
          <cell r="H110" t="str">
            <v>.</v>
          </cell>
          <cell r="I110" t="str">
            <v>.</v>
          </cell>
          <cell r="J110" t="str">
            <v>Grijseels Oona</v>
          </cell>
          <cell r="K110" t="str">
            <v>Oona.Grijseels@vlm.be</v>
          </cell>
          <cell r="L110" t="str">
            <v>02/543.72.88</v>
          </cell>
        </row>
        <row r="111">
          <cell r="A111">
            <v>110</v>
          </cell>
          <cell r="B111" t="str">
            <v>Damien Bart</v>
          </cell>
          <cell r="C111" t="str">
            <v>Oost-Vlaanderen Gent</v>
          </cell>
          <cell r="D111" t="str">
            <v>Regio West</v>
          </cell>
          <cell r="E111" t="str">
            <v>Oosterzele</v>
          </cell>
          <cell r="F111" t="str">
            <v>Projectrealisatie Regio West</v>
          </cell>
          <cell r="G111" t="str">
            <v>Werken Regio West</v>
          </cell>
          <cell r="H111" t="str">
            <v>.</v>
          </cell>
          <cell r="I111" t="str">
            <v>.</v>
          </cell>
          <cell r="J111" t="str">
            <v>Dekeyser Jacqueline</v>
          </cell>
          <cell r="K111" t="str">
            <v>jacqueline.dekeyser@vlm.be</v>
          </cell>
          <cell r="L111" t="str">
            <v>02/543.69.07</v>
          </cell>
        </row>
        <row r="112">
          <cell r="A112">
            <v>111</v>
          </cell>
          <cell r="B112" t="str">
            <v>Dams An</v>
          </cell>
          <cell r="C112" t="str">
            <v>Antwerpen Herentals</v>
          </cell>
          <cell r="D112" t="str">
            <v>Regio Oost</v>
          </cell>
          <cell r="E112" t="str">
            <v>Geel</v>
          </cell>
          <cell r="F112" t="str">
            <v>Mestbank Regio Oost</v>
          </cell>
          <cell r="G112" t="str">
            <v>Gegevensbeheer Regio Oost</v>
          </cell>
          <cell r="H112" t="str">
            <v>.</v>
          </cell>
          <cell r="I112" t="str">
            <v>.</v>
          </cell>
          <cell r="J112" t="str">
            <v>Grijseels Oona</v>
          </cell>
          <cell r="K112" t="str">
            <v>Oona.Grijseels@vlm.be</v>
          </cell>
          <cell r="L112" t="str">
            <v>02/543.72.88</v>
          </cell>
        </row>
        <row r="113">
          <cell r="A113">
            <v>112</v>
          </cell>
          <cell r="B113" t="str">
            <v>De Backer Linda</v>
          </cell>
          <cell r="C113" t="str">
            <v>Centrale directie Brussel</v>
          </cell>
          <cell r="D113" t="str">
            <v>Projectrealisatie</v>
          </cell>
          <cell r="E113" t="str">
            <v>Dilbeek</v>
          </cell>
          <cell r="F113" t="str">
            <v>Grondzaken</v>
          </cell>
          <cell r="G113" t="str">
            <v>.</v>
          </cell>
          <cell r="H113" t="str">
            <v>Project Gebuikerschade (HRM 09</v>
          </cell>
          <cell r="I113" t="str">
            <v>.</v>
          </cell>
          <cell r="J113" t="str">
            <v>Tack Lieven</v>
          </cell>
          <cell r="K113" t="str">
            <v>Lieven.Tack@vlm.be</v>
          </cell>
          <cell r="L113" t="str">
            <v>02/543.73.19</v>
          </cell>
        </row>
        <row r="114">
          <cell r="A114">
            <v>113</v>
          </cell>
          <cell r="B114" t="str">
            <v>De Backere Sara</v>
          </cell>
          <cell r="C114" t="str">
            <v>West-Vlaanderen Brugge</v>
          </cell>
          <cell r="D114" t="str">
            <v>Mestbank</v>
          </cell>
          <cell r="E114" t="str">
            <v>Blankenberge</v>
          </cell>
          <cell r="F114" t="str">
            <v>Handhaving</v>
          </cell>
          <cell r="G114" t="str">
            <v>Handhaving Regio West</v>
          </cell>
          <cell r="H114" t="str">
            <v>.</v>
          </cell>
          <cell r="I114" t="str">
            <v>.</v>
          </cell>
          <cell r="J114" t="str">
            <v>Dekeyser Jacqueline</v>
          </cell>
          <cell r="K114" t="str">
            <v>jacqueline.dekeyser@vlm.be</v>
          </cell>
          <cell r="L114" t="str">
            <v>02/543.69.07</v>
          </cell>
        </row>
        <row r="115">
          <cell r="A115">
            <v>114</v>
          </cell>
          <cell r="B115" t="str">
            <v>De Baerdemaeker Ann</v>
          </cell>
          <cell r="C115" t="str">
            <v>Centrale directie Brussel</v>
          </cell>
          <cell r="D115" t="str">
            <v>Algemene Diensten</v>
          </cell>
          <cell r="E115" t="str">
            <v>Merchtem</v>
          </cell>
          <cell r="F115" t="str">
            <v>Adm. Ondersteuning en Leiding</v>
          </cell>
          <cell r="G115" t="str">
            <v>.</v>
          </cell>
          <cell r="H115" t="str">
            <v>.</v>
          </cell>
          <cell r="I115" t="str">
            <v>Afdelingshoofd</v>
          </cell>
          <cell r="J115" t="str">
            <v>Tack Lieven</v>
          </cell>
          <cell r="K115" t="str">
            <v>Lieven.Tack@vlm.be</v>
          </cell>
          <cell r="L115" t="str">
            <v>02/543.73.19</v>
          </cell>
        </row>
        <row r="116">
          <cell r="A116">
            <v>115</v>
          </cell>
          <cell r="B116" t="str">
            <v>De Baere Katrien</v>
          </cell>
          <cell r="C116" t="str">
            <v>Centrale directie Brussel</v>
          </cell>
          <cell r="D116" t="str">
            <v>Informatica &amp; GIS</v>
          </cell>
          <cell r="E116" t="str">
            <v>Landegem</v>
          </cell>
          <cell r="F116" t="str">
            <v>Ontwikkeling</v>
          </cell>
          <cell r="G116" t="str">
            <v>.</v>
          </cell>
          <cell r="H116" t="str">
            <v>.</v>
          </cell>
          <cell r="I116" t="str">
            <v>.</v>
          </cell>
          <cell r="J116" t="str">
            <v>Tack Lieven</v>
          </cell>
          <cell r="K116" t="str">
            <v>Lieven.Tack@vlm.be</v>
          </cell>
          <cell r="L116" t="str">
            <v>02/543.73.19</v>
          </cell>
        </row>
        <row r="117">
          <cell r="A117">
            <v>116</v>
          </cell>
          <cell r="B117" t="str">
            <v>De Beule Nathalie</v>
          </cell>
          <cell r="C117" t="str">
            <v>Centrale directie Brussel</v>
          </cell>
          <cell r="D117" t="str">
            <v>Mestbank</v>
          </cell>
          <cell r="E117" t="str">
            <v>Zele</v>
          </cell>
          <cell r="F117" t="str">
            <v>Financiële dossiers en bezwaar</v>
          </cell>
          <cell r="G117" t="str">
            <v>.</v>
          </cell>
          <cell r="H117" t="str">
            <v>.</v>
          </cell>
          <cell r="I117" t="str">
            <v>.</v>
          </cell>
          <cell r="J117" t="str">
            <v>Tack Lieven</v>
          </cell>
          <cell r="K117" t="str">
            <v>Lieven.Tack@vlm.be</v>
          </cell>
          <cell r="L117" t="str">
            <v>02/543.73.19</v>
          </cell>
        </row>
        <row r="118">
          <cell r="A118">
            <v>117</v>
          </cell>
          <cell r="B118" t="str">
            <v>De Bie Jan</v>
          </cell>
          <cell r="C118" t="str">
            <v>West-Vlaanderen Brugge</v>
          </cell>
          <cell r="D118" t="str">
            <v>Regio West</v>
          </cell>
          <cell r="E118" t="str">
            <v>Laarne</v>
          </cell>
          <cell r="F118" t="str">
            <v>Projectrealisatie Regio West</v>
          </cell>
          <cell r="G118" t="str">
            <v>Projectontwerp Regio West</v>
          </cell>
          <cell r="H118" t="str">
            <v>.</v>
          </cell>
          <cell r="I118" t="str">
            <v>.</v>
          </cell>
          <cell r="J118" t="str">
            <v>Dekeyser Jacqueline</v>
          </cell>
          <cell r="K118" t="str">
            <v>jacqueline.dekeyser@vlm.be</v>
          </cell>
          <cell r="L118" t="str">
            <v>02/543.69.07</v>
          </cell>
        </row>
        <row r="119">
          <cell r="A119">
            <v>118</v>
          </cell>
          <cell r="B119" t="str">
            <v>De Boeck Brigitte</v>
          </cell>
          <cell r="C119" t="str">
            <v>Centrale directie Brussel</v>
          </cell>
          <cell r="D119" t="str">
            <v>Projectrealisatie</v>
          </cell>
          <cell r="E119" t="str">
            <v>Denderleeuw</v>
          </cell>
          <cell r="F119" t="str">
            <v>Grondzaken</v>
          </cell>
          <cell r="G119" t="str">
            <v>.</v>
          </cell>
          <cell r="H119" t="str">
            <v>.</v>
          </cell>
          <cell r="I119" t="str">
            <v>.</v>
          </cell>
          <cell r="J119" t="str">
            <v>Tack Lieven</v>
          </cell>
          <cell r="K119" t="str">
            <v>Lieven.Tack@vlm.be</v>
          </cell>
          <cell r="L119" t="str">
            <v>02/543.73.19</v>
          </cell>
        </row>
        <row r="120">
          <cell r="A120">
            <v>119</v>
          </cell>
          <cell r="B120" t="str">
            <v>De Boever Eric</v>
          </cell>
          <cell r="C120" t="str">
            <v>Oost-Vlaanderen Gent</v>
          </cell>
          <cell r="D120" t="str">
            <v>Regio West</v>
          </cell>
          <cell r="E120" t="str">
            <v>Stekene</v>
          </cell>
          <cell r="F120" t="str">
            <v>Beheerovereenkomsten Regio Wes</v>
          </cell>
          <cell r="G120" t="str">
            <v>.</v>
          </cell>
          <cell r="H120" t="str">
            <v>.</v>
          </cell>
          <cell r="I120" t="str">
            <v>.</v>
          </cell>
          <cell r="J120" t="str">
            <v>Dekeyser Jacqueline</v>
          </cell>
          <cell r="K120" t="str">
            <v>jacqueline.dekeyser@vlm.be</v>
          </cell>
          <cell r="L120" t="str">
            <v>02/543.69.07</v>
          </cell>
        </row>
        <row r="121">
          <cell r="A121">
            <v>120</v>
          </cell>
          <cell r="B121" t="str">
            <v>De Brabander Stefan</v>
          </cell>
          <cell r="C121" t="str">
            <v>Oost-Vlaanderen Gent</v>
          </cell>
          <cell r="D121" t="str">
            <v>Regio West</v>
          </cell>
          <cell r="E121" t="str">
            <v>Gent</v>
          </cell>
          <cell r="F121" t="str">
            <v>Projectrealisatie Regio West</v>
          </cell>
          <cell r="G121" t="str">
            <v>Projectleiding Regio West</v>
          </cell>
          <cell r="H121" t="str">
            <v>.</v>
          </cell>
          <cell r="I121" t="str">
            <v>.</v>
          </cell>
          <cell r="J121" t="str">
            <v>Dekeyser Jacqueline</v>
          </cell>
          <cell r="K121" t="str">
            <v>jacqueline.dekeyser@vlm.be</v>
          </cell>
          <cell r="L121" t="str">
            <v>02/543.69.07</v>
          </cell>
        </row>
        <row r="122">
          <cell r="A122">
            <v>121</v>
          </cell>
          <cell r="B122" t="str">
            <v>De Bruyn Bart</v>
          </cell>
          <cell r="C122" t="str">
            <v>Vlaams-Brabant Leuven</v>
          </cell>
          <cell r="D122" t="str">
            <v>Regio Oost</v>
          </cell>
          <cell r="E122" t="str">
            <v>Heverlee</v>
          </cell>
          <cell r="F122" t="str">
            <v>Projectrealisatie Regio Oost</v>
          </cell>
          <cell r="G122" t="str">
            <v>Werken Regio Oost</v>
          </cell>
          <cell r="H122" t="str">
            <v>.</v>
          </cell>
          <cell r="I122" t="str">
            <v>.</v>
          </cell>
          <cell r="J122" t="str">
            <v>Grijseels Oona</v>
          </cell>
          <cell r="K122" t="str">
            <v>Oona.Grijseels@vlm.be</v>
          </cell>
          <cell r="L122" t="str">
            <v>02/543.72.88</v>
          </cell>
        </row>
        <row r="123">
          <cell r="A123">
            <v>122</v>
          </cell>
          <cell r="B123" t="str">
            <v>De Clerck Bart</v>
          </cell>
          <cell r="C123" t="str">
            <v>West-Vlaanderen Brugge</v>
          </cell>
          <cell r="D123" t="str">
            <v>Regio West</v>
          </cell>
          <cell r="E123" t="str">
            <v>Meulebeke</v>
          </cell>
          <cell r="F123" t="str">
            <v>Mestbank Regio West</v>
          </cell>
          <cell r="G123" t="str">
            <v>Gegevensbeheer Regio West</v>
          </cell>
          <cell r="H123" t="str">
            <v>.</v>
          </cell>
          <cell r="I123" t="str">
            <v>.</v>
          </cell>
          <cell r="J123" t="str">
            <v>Dekeyser Jacqueline</v>
          </cell>
          <cell r="K123" t="str">
            <v>jacqueline.dekeyser@vlm.be</v>
          </cell>
          <cell r="L123" t="str">
            <v>02/543.69.07</v>
          </cell>
        </row>
        <row r="124">
          <cell r="A124">
            <v>123</v>
          </cell>
          <cell r="B124" t="str">
            <v>De Clerck Lies</v>
          </cell>
          <cell r="C124" t="str">
            <v>West-Vlaanderen Brugge</v>
          </cell>
          <cell r="D124" t="str">
            <v>Mestbank</v>
          </cell>
          <cell r="E124" t="str">
            <v>Oostrozebeke</v>
          </cell>
          <cell r="F124" t="str">
            <v>Handhaving</v>
          </cell>
          <cell r="G124" t="str">
            <v>Handhaving Regio West</v>
          </cell>
          <cell r="H124" t="str">
            <v>.</v>
          </cell>
          <cell r="I124" t="str">
            <v>.</v>
          </cell>
          <cell r="J124" t="str">
            <v>Dekeyser Jacqueline</v>
          </cell>
          <cell r="K124" t="str">
            <v>jacqueline.dekeyser@vlm.be</v>
          </cell>
          <cell r="L124" t="str">
            <v>02/543.69.07</v>
          </cell>
        </row>
        <row r="125">
          <cell r="A125">
            <v>124</v>
          </cell>
          <cell r="B125" t="str">
            <v>De Clerck Michel</v>
          </cell>
          <cell r="C125" t="str">
            <v>Oost-Vlaanderen Gent</v>
          </cell>
          <cell r="D125" t="str">
            <v>Regio West</v>
          </cell>
          <cell r="E125" t="str">
            <v>Gent</v>
          </cell>
          <cell r="F125" t="str">
            <v>Beheerovereenkomsten Regio Wes</v>
          </cell>
          <cell r="G125" t="str">
            <v>.</v>
          </cell>
          <cell r="H125" t="str">
            <v>.</v>
          </cell>
          <cell r="I125" t="str">
            <v>.</v>
          </cell>
          <cell r="J125" t="str">
            <v>Dekeyser Jacqueline</v>
          </cell>
          <cell r="K125" t="str">
            <v>jacqueline.dekeyser@vlm.be</v>
          </cell>
          <cell r="L125" t="str">
            <v>02/543.69.07</v>
          </cell>
        </row>
        <row r="126">
          <cell r="A126">
            <v>125</v>
          </cell>
          <cell r="B126" t="str">
            <v>De Cordier Veerle</v>
          </cell>
          <cell r="C126" t="str">
            <v>Centrale directie Brussel</v>
          </cell>
          <cell r="D126" t="str">
            <v>Projectrealisatie</v>
          </cell>
          <cell r="E126" t="str">
            <v>Gent</v>
          </cell>
          <cell r="F126" t="str">
            <v>Projectondersteuning</v>
          </cell>
          <cell r="G126" t="str">
            <v>.</v>
          </cell>
          <cell r="H126" t="str">
            <v>.</v>
          </cell>
          <cell r="I126" t="str">
            <v>.</v>
          </cell>
          <cell r="J126" t="str">
            <v>Tack Lieven</v>
          </cell>
          <cell r="K126" t="str">
            <v>Lieven.Tack@vlm.be</v>
          </cell>
          <cell r="L126" t="str">
            <v>02/543.73.19</v>
          </cell>
        </row>
        <row r="127">
          <cell r="A127">
            <v>126</v>
          </cell>
          <cell r="B127" t="str">
            <v>De Corte Pieter</v>
          </cell>
          <cell r="C127" t="str">
            <v>Vlaams-Brabant Leuven</v>
          </cell>
          <cell r="D127" t="str">
            <v>Regio Oost</v>
          </cell>
          <cell r="E127" t="str">
            <v>Nodebais</v>
          </cell>
          <cell r="F127" t="str">
            <v>Platteland en Ontwikkeling Reg</v>
          </cell>
          <cell r="G127" t="str">
            <v>.</v>
          </cell>
          <cell r="H127" t="str">
            <v>.</v>
          </cell>
          <cell r="I127" t="str">
            <v>.</v>
          </cell>
          <cell r="J127" t="str">
            <v>Grijseels Oona</v>
          </cell>
          <cell r="K127" t="str">
            <v>Oona.Grijseels@vlm.be</v>
          </cell>
          <cell r="L127" t="str">
            <v>02/543.72.88</v>
          </cell>
        </row>
        <row r="128">
          <cell r="A128">
            <v>127</v>
          </cell>
          <cell r="B128" t="str">
            <v>De Craemer Eva</v>
          </cell>
          <cell r="C128" t="str">
            <v>West-Vlaanderen Brugge</v>
          </cell>
          <cell r="D128" t="str">
            <v>Regio West</v>
          </cell>
          <cell r="E128" t="str">
            <v>Wenduine</v>
          </cell>
          <cell r="F128" t="str">
            <v>Projectrealisatie Regio West</v>
          </cell>
          <cell r="G128" t="str">
            <v>Grondzaken Regio West</v>
          </cell>
          <cell r="H128" t="str">
            <v>.</v>
          </cell>
          <cell r="I128" t="str">
            <v>.</v>
          </cell>
          <cell r="J128" t="str">
            <v>Dekeyser Jacqueline</v>
          </cell>
          <cell r="K128" t="str">
            <v>jacqueline.dekeyser@vlm.be</v>
          </cell>
          <cell r="L128" t="str">
            <v>02/543.69.07</v>
          </cell>
        </row>
        <row r="129">
          <cell r="A129">
            <v>128</v>
          </cell>
          <cell r="B129" t="str">
            <v>De Dobbeleer Davy</v>
          </cell>
          <cell r="C129" t="str">
            <v>Centrale directie Brussel</v>
          </cell>
          <cell r="D129" t="str">
            <v>Platteland en Mestbeleid</v>
          </cell>
          <cell r="E129" t="str">
            <v>Zandbergen</v>
          </cell>
          <cell r="F129" t="str">
            <v>Plattelandsbeleid</v>
          </cell>
          <cell r="G129" t="str">
            <v>.</v>
          </cell>
          <cell r="H129" t="str">
            <v>.</v>
          </cell>
          <cell r="I129" t="str">
            <v>.</v>
          </cell>
          <cell r="J129" t="str">
            <v>Tack Lieven</v>
          </cell>
          <cell r="K129" t="str">
            <v>Lieven.Tack@vlm.be</v>
          </cell>
          <cell r="L129" t="str">
            <v>02/543.73.19</v>
          </cell>
        </row>
        <row r="130">
          <cell r="A130">
            <v>129</v>
          </cell>
          <cell r="B130" t="str">
            <v>De Dyn Ria</v>
          </cell>
          <cell r="C130" t="str">
            <v>Oost-Vlaanderen Gent</v>
          </cell>
          <cell r="D130" t="str">
            <v>Regio West</v>
          </cell>
          <cell r="E130" t="str">
            <v>Denderwindeke</v>
          </cell>
          <cell r="F130" t="str">
            <v>Projectrealisatie Regio West</v>
          </cell>
          <cell r="G130" t="str">
            <v>Projectleiding Regio West</v>
          </cell>
          <cell r="H130" t="str">
            <v>.</v>
          </cell>
          <cell r="I130" t="str">
            <v>.</v>
          </cell>
          <cell r="J130" t="str">
            <v>Dekeyser Jacqueline</v>
          </cell>
          <cell r="K130" t="str">
            <v>jacqueline.dekeyser@vlm.be</v>
          </cell>
          <cell r="L130" t="str">
            <v>02/543.69.07</v>
          </cell>
        </row>
        <row r="131">
          <cell r="A131">
            <v>130</v>
          </cell>
          <cell r="B131" t="str">
            <v>De Gendt Neelke</v>
          </cell>
          <cell r="C131" t="str">
            <v>Oost-Vlaanderen Gent</v>
          </cell>
          <cell r="D131" t="str">
            <v>Regio West</v>
          </cell>
          <cell r="E131" t="str">
            <v>Wondelgem</v>
          </cell>
          <cell r="F131" t="str">
            <v>Projectrealisatie Regio West</v>
          </cell>
          <cell r="G131" t="str">
            <v>Grondzaken Regio West</v>
          </cell>
          <cell r="H131" t="str">
            <v>Sigma ANB Verwerving (LGB00016</v>
          </cell>
          <cell r="I131" t="str">
            <v>.</v>
          </cell>
          <cell r="J131" t="str">
            <v>Dekeyser Jacqueline</v>
          </cell>
          <cell r="K131" t="str">
            <v>jacqueline.dekeyser@vlm.be</v>
          </cell>
          <cell r="L131" t="str">
            <v>02/543.69.07</v>
          </cell>
        </row>
        <row r="132">
          <cell r="A132">
            <v>131</v>
          </cell>
          <cell r="B132" t="str">
            <v>De Geyndt Frank</v>
          </cell>
          <cell r="C132" t="str">
            <v>Centrale directie Brussel</v>
          </cell>
          <cell r="D132" t="str">
            <v>Informatica &amp; GIS</v>
          </cell>
          <cell r="E132" t="str">
            <v>Roosdaal</v>
          </cell>
          <cell r="F132" t="str">
            <v>ICT-architecturen</v>
          </cell>
          <cell r="G132" t="str">
            <v>.</v>
          </cell>
          <cell r="H132" t="str">
            <v>.</v>
          </cell>
          <cell r="I132" t="str">
            <v>.</v>
          </cell>
          <cell r="J132" t="str">
            <v>Tack Lieven</v>
          </cell>
          <cell r="K132" t="str">
            <v>Lieven.Tack@vlm.be</v>
          </cell>
          <cell r="L132" t="str">
            <v>02/543.73.19</v>
          </cell>
        </row>
        <row r="133">
          <cell r="A133">
            <v>132</v>
          </cell>
          <cell r="B133" t="str">
            <v>De Geyter Carine</v>
          </cell>
          <cell r="C133" t="str">
            <v>Centrale directie Brussel</v>
          </cell>
          <cell r="D133" t="str">
            <v>Projectrealisatie</v>
          </cell>
          <cell r="E133" t="str">
            <v>Zottegem</v>
          </cell>
          <cell r="F133" t="str">
            <v>Werken</v>
          </cell>
          <cell r="G133" t="str">
            <v>.</v>
          </cell>
          <cell r="H133" t="str">
            <v>.</v>
          </cell>
          <cell r="I133" t="str">
            <v>.</v>
          </cell>
          <cell r="J133" t="str">
            <v>Tack Lieven</v>
          </cell>
          <cell r="K133" t="str">
            <v>Lieven.Tack@vlm.be</v>
          </cell>
          <cell r="L133" t="str">
            <v>02/543.73.19</v>
          </cell>
        </row>
        <row r="134">
          <cell r="A134">
            <v>133</v>
          </cell>
          <cell r="B134" t="str">
            <v>De Graef Jan</v>
          </cell>
          <cell r="C134" t="str">
            <v>Vlaams-Brabant Leuven</v>
          </cell>
          <cell r="D134" t="str">
            <v>Regio Oost</v>
          </cell>
          <cell r="E134" t="str">
            <v>Bekkevoort</v>
          </cell>
          <cell r="F134" t="str">
            <v>Projectrealisatie Regio Oost</v>
          </cell>
          <cell r="G134" t="str">
            <v>Werken Regio Oost</v>
          </cell>
          <cell r="H134" t="str">
            <v>.</v>
          </cell>
          <cell r="I134" t="str">
            <v>.</v>
          </cell>
          <cell r="J134" t="str">
            <v>Grijseels Oona</v>
          </cell>
          <cell r="K134" t="str">
            <v>Oona.Grijseels@vlm.be</v>
          </cell>
          <cell r="L134" t="str">
            <v>02/543.72.88</v>
          </cell>
        </row>
        <row r="135">
          <cell r="A135">
            <v>134</v>
          </cell>
          <cell r="B135" t="str">
            <v>De Graef Peter</v>
          </cell>
          <cell r="C135" t="str">
            <v>Antwerpen Herentals</v>
          </cell>
          <cell r="D135" t="str">
            <v>Regio Oost</v>
          </cell>
          <cell r="E135" t="str">
            <v>Herentals</v>
          </cell>
          <cell r="F135" t="str">
            <v>Projectrealisatie Regio Oost</v>
          </cell>
          <cell r="G135" t="str">
            <v>Projectontwerp Regio Oost</v>
          </cell>
          <cell r="H135" t="str">
            <v>.</v>
          </cell>
          <cell r="I135" t="str">
            <v>.</v>
          </cell>
          <cell r="J135" t="str">
            <v>Grijseels Oona</v>
          </cell>
          <cell r="K135" t="str">
            <v>Oona.Grijseels@vlm.be</v>
          </cell>
          <cell r="L135" t="str">
            <v>02/543.72.88</v>
          </cell>
        </row>
        <row r="136">
          <cell r="A136">
            <v>135</v>
          </cell>
          <cell r="B136" t="str">
            <v>De Grande Ann</v>
          </cell>
          <cell r="C136" t="str">
            <v>Oost-Vlaanderen Gent</v>
          </cell>
          <cell r="D136" t="str">
            <v>Regio West</v>
          </cell>
          <cell r="E136" t="str">
            <v>Gent</v>
          </cell>
          <cell r="F136" t="str">
            <v>Projectrealisatie Regio West</v>
          </cell>
          <cell r="G136" t="str">
            <v>Projectontwerp Regio West</v>
          </cell>
          <cell r="H136" t="str">
            <v>.</v>
          </cell>
          <cell r="I136" t="str">
            <v>.</v>
          </cell>
          <cell r="J136" t="str">
            <v>Dekeyser Jacqueline</v>
          </cell>
          <cell r="K136" t="str">
            <v>jacqueline.dekeyser@vlm.be</v>
          </cell>
          <cell r="L136" t="str">
            <v>02/543.69.07</v>
          </cell>
        </row>
        <row r="137">
          <cell r="A137">
            <v>136</v>
          </cell>
          <cell r="B137" t="str">
            <v>De Greef Myriam</v>
          </cell>
          <cell r="C137" t="str">
            <v>Centrale directie Brussel</v>
          </cell>
          <cell r="D137" t="str">
            <v>Mestbank</v>
          </cell>
          <cell r="E137" t="str">
            <v>Gent</v>
          </cell>
          <cell r="F137" t="str">
            <v>Financiële dossiers en bezwaar</v>
          </cell>
          <cell r="G137" t="str">
            <v>.</v>
          </cell>
          <cell r="H137" t="str">
            <v>.</v>
          </cell>
          <cell r="I137" t="str">
            <v>.</v>
          </cell>
          <cell r="J137" t="str">
            <v>Tack Lieven</v>
          </cell>
          <cell r="K137" t="str">
            <v>Lieven.Tack@vlm.be</v>
          </cell>
          <cell r="L137" t="str">
            <v>02/543.73.19</v>
          </cell>
        </row>
        <row r="138">
          <cell r="A138">
            <v>137</v>
          </cell>
          <cell r="B138" t="str">
            <v>De Groote Anouk</v>
          </cell>
          <cell r="C138" t="str">
            <v>Oost-Vlaanderen Gent</v>
          </cell>
          <cell r="D138" t="str">
            <v>Regio West</v>
          </cell>
          <cell r="E138" t="str">
            <v>Kruishoutem</v>
          </cell>
          <cell r="F138" t="str">
            <v>Algemene Diensten Regio West</v>
          </cell>
          <cell r="G138" t="str">
            <v>.</v>
          </cell>
          <cell r="H138" t="str">
            <v>.</v>
          </cell>
          <cell r="I138" t="str">
            <v>.</v>
          </cell>
          <cell r="J138" t="str">
            <v>Dekeyser Jacqueline</v>
          </cell>
          <cell r="K138" t="str">
            <v>jacqueline.dekeyser@vlm.be</v>
          </cell>
          <cell r="L138" t="str">
            <v>02/543.69.07</v>
          </cell>
        </row>
        <row r="139">
          <cell r="A139">
            <v>138</v>
          </cell>
          <cell r="B139" t="str">
            <v>De Kegel Marc</v>
          </cell>
          <cell r="C139" t="str">
            <v>Centrale directie Brussel</v>
          </cell>
          <cell r="D139" t="str">
            <v>Informatica &amp; GIS</v>
          </cell>
          <cell r="E139" t="str">
            <v>Zele</v>
          </cell>
          <cell r="F139" t="str">
            <v>Ontwikkeling</v>
          </cell>
          <cell r="G139" t="str">
            <v>.</v>
          </cell>
          <cell r="H139" t="str">
            <v>.</v>
          </cell>
          <cell r="I139" t="str">
            <v>.</v>
          </cell>
          <cell r="J139" t="str">
            <v>Tack Lieven</v>
          </cell>
          <cell r="K139" t="str">
            <v>Lieven.Tack@vlm.be</v>
          </cell>
          <cell r="L139" t="str">
            <v>02/543.73.19</v>
          </cell>
        </row>
        <row r="140">
          <cell r="A140">
            <v>139</v>
          </cell>
          <cell r="B140" t="str">
            <v>De Kerpel Petra</v>
          </cell>
          <cell r="C140" t="str">
            <v>Centrale directie Brussel</v>
          </cell>
          <cell r="D140" t="str">
            <v>Projectrealisatie</v>
          </cell>
          <cell r="E140" t="str">
            <v>Liedekerke</v>
          </cell>
          <cell r="F140" t="str">
            <v>Werken</v>
          </cell>
          <cell r="G140" t="str">
            <v>.</v>
          </cell>
          <cell r="H140" t="str">
            <v>.</v>
          </cell>
          <cell r="I140" t="str">
            <v>.</v>
          </cell>
          <cell r="J140" t="str">
            <v>Tack Lieven</v>
          </cell>
          <cell r="K140" t="str">
            <v>Lieven.Tack@vlm.be</v>
          </cell>
          <cell r="L140" t="str">
            <v>02/543.73.19</v>
          </cell>
        </row>
        <row r="141">
          <cell r="A141">
            <v>140</v>
          </cell>
          <cell r="B141" t="str">
            <v>De Keyser Philippe</v>
          </cell>
          <cell r="C141" t="str">
            <v>Vlaams-Brabant Leuven</v>
          </cell>
          <cell r="D141" t="str">
            <v>Regio Oost</v>
          </cell>
          <cell r="E141" t="str">
            <v>Lubbeek</v>
          </cell>
          <cell r="F141" t="str">
            <v>Projectrealisatie Regio Oost</v>
          </cell>
          <cell r="G141" t="str">
            <v>Projectontwerp Regio Oost</v>
          </cell>
          <cell r="H141" t="str">
            <v>.</v>
          </cell>
          <cell r="I141" t="str">
            <v>.</v>
          </cell>
          <cell r="J141" t="str">
            <v>Grijseels Oona</v>
          </cell>
          <cell r="K141" t="str">
            <v>Oona.Grijseels@vlm.be</v>
          </cell>
          <cell r="L141" t="str">
            <v>02/543.72.88</v>
          </cell>
        </row>
        <row r="142">
          <cell r="A142">
            <v>141</v>
          </cell>
          <cell r="B142" t="str">
            <v>De Keyzer Gina</v>
          </cell>
          <cell r="C142" t="str">
            <v>Vlaams-Brabant Leuven</v>
          </cell>
          <cell r="D142" t="str">
            <v>Regio Oost</v>
          </cell>
          <cell r="E142" t="str">
            <v>Holsbeek</v>
          </cell>
          <cell r="F142" t="str">
            <v>Projectrealisatie Regio Oost</v>
          </cell>
          <cell r="G142" t="str">
            <v>Projectleiding Regio Oost</v>
          </cell>
          <cell r="H142" t="str">
            <v>Leader+ RVB 22/12/2004</v>
          </cell>
          <cell r="I142" t="str">
            <v>.</v>
          </cell>
          <cell r="J142" t="str">
            <v>Grijseels Oona</v>
          </cell>
          <cell r="K142" t="str">
            <v>Oona.Grijseels@vlm.be</v>
          </cell>
          <cell r="L142" t="str">
            <v>02/543.72.88</v>
          </cell>
        </row>
        <row r="143">
          <cell r="A143">
            <v>142</v>
          </cell>
          <cell r="B143" t="str">
            <v>De Kock Karen</v>
          </cell>
          <cell r="C143" t="str">
            <v>Oost-Vlaanderen Gent</v>
          </cell>
          <cell r="D143" t="str">
            <v>Regio West</v>
          </cell>
          <cell r="E143" t="str">
            <v>Sint-Amandsberg (Gent)</v>
          </cell>
          <cell r="F143" t="str">
            <v>Projectrealisatie Regio West</v>
          </cell>
          <cell r="G143" t="str">
            <v>Werken Regio West</v>
          </cell>
          <cell r="H143" t="str">
            <v>.</v>
          </cell>
          <cell r="I143" t="str">
            <v>.</v>
          </cell>
          <cell r="J143" t="str">
            <v>Dekeyser Jacqueline</v>
          </cell>
          <cell r="K143" t="str">
            <v>jacqueline.dekeyser@vlm.be</v>
          </cell>
          <cell r="L143" t="str">
            <v>02/543.69.07</v>
          </cell>
        </row>
        <row r="144">
          <cell r="A144">
            <v>143</v>
          </cell>
          <cell r="B144" t="str">
            <v>De Ligne Paul</v>
          </cell>
          <cell r="C144" t="str">
            <v>Centrale directie Brussel</v>
          </cell>
          <cell r="D144" t="str">
            <v>Algemene Diensten</v>
          </cell>
          <cell r="E144" t="str">
            <v>Gent</v>
          </cell>
          <cell r="F144" t="str">
            <v>Communicatie</v>
          </cell>
          <cell r="G144" t="str">
            <v>.</v>
          </cell>
          <cell r="H144" t="str">
            <v>.</v>
          </cell>
          <cell r="I144" t="str">
            <v>Diensthoofd</v>
          </cell>
          <cell r="J144" t="str">
            <v>Tack Lieven</v>
          </cell>
          <cell r="K144" t="str">
            <v>Lieven.Tack@vlm.be</v>
          </cell>
          <cell r="L144" t="str">
            <v>02/543.73.19</v>
          </cell>
        </row>
        <row r="145">
          <cell r="A145">
            <v>144</v>
          </cell>
          <cell r="B145" t="str">
            <v>De Loose Ludwig</v>
          </cell>
          <cell r="C145" t="str">
            <v>Centrale directie Brussel</v>
          </cell>
          <cell r="D145" t="str">
            <v>Projectrealisatie</v>
          </cell>
          <cell r="E145" t="str">
            <v>Haaltert</v>
          </cell>
          <cell r="F145" t="str">
            <v>Projectondersteuning</v>
          </cell>
          <cell r="G145" t="str">
            <v>.</v>
          </cell>
          <cell r="H145" t="str">
            <v>.</v>
          </cell>
          <cell r="I145" t="str">
            <v>.</v>
          </cell>
          <cell r="J145" t="str">
            <v>Tack Lieven</v>
          </cell>
          <cell r="K145" t="str">
            <v>Lieven.Tack@vlm.be</v>
          </cell>
          <cell r="L145" t="str">
            <v>02/543.73.19</v>
          </cell>
        </row>
        <row r="146">
          <cell r="A146">
            <v>145</v>
          </cell>
          <cell r="B146" t="str">
            <v>De Maertelaere Gina</v>
          </cell>
          <cell r="C146" t="str">
            <v>Centrale directie Brussel</v>
          </cell>
          <cell r="D146" t="str">
            <v>Algemene Diensten</v>
          </cell>
          <cell r="E146" t="str">
            <v>Landegem</v>
          </cell>
          <cell r="F146" t="str">
            <v>Logistieke Ondersteuning</v>
          </cell>
          <cell r="G146" t="str">
            <v>.</v>
          </cell>
          <cell r="H146" t="str">
            <v>.</v>
          </cell>
          <cell r="I146" t="str">
            <v>.</v>
          </cell>
          <cell r="J146" t="str">
            <v>Tack Lieven</v>
          </cell>
          <cell r="K146" t="str">
            <v>Lieven.Tack@vlm.be</v>
          </cell>
          <cell r="L146" t="str">
            <v>02/543.73.19</v>
          </cell>
        </row>
        <row r="147">
          <cell r="A147">
            <v>146</v>
          </cell>
          <cell r="B147" t="str">
            <v>De Maeyer Jurgen</v>
          </cell>
          <cell r="C147" t="str">
            <v>Vlaams-Brabant Leuven</v>
          </cell>
          <cell r="D147" t="str">
            <v>Mestbank</v>
          </cell>
          <cell r="E147" t="str">
            <v>Malderen</v>
          </cell>
          <cell r="F147" t="str">
            <v>Handhaving</v>
          </cell>
          <cell r="G147" t="str">
            <v>Handhaving Regio Oost</v>
          </cell>
          <cell r="H147" t="str">
            <v>.</v>
          </cell>
          <cell r="I147" t="str">
            <v>.</v>
          </cell>
          <cell r="J147" t="str">
            <v>Grijseels Oona</v>
          </cell>
          <cell r="K147" t="str">
            <v>Oona.Grijseels@vlm.be</v>
          </cell>
          <cell r="L147" t="str">
            <v>02/543.72.88</v>
          </cell>
        </row>
        <row r="148">
          <cell r="A148">
            <v>147</v>
          </cell>
          <cell r="B148" t="str">
            <v>De Maeyer Katrien</v>
          </cell>
          <cell r="C148" t="str">
            <v>Vlaams-Brabant Leuven</v>
          </cell>
          <cell r="D148" t="str">
            <v>Regio Oost</v>
          </cell>
          <cell r="E148" t="str">
            <v>Ransberg</v>
          </cell>
          <cell r="F148" t="str">
            <v>Projectrealisatie Regio Oost</v>
          </cell>
          <cell r="G148" t="str">
            <v>Werken Regio Oost</v>
          </cell>
          <cell r="H148" t="str">
            <v>.</v>
          </cell>
          <cell r="I148" t="str">
            <v>.</v>
          </cell>
          <cell r="J148" t="str">
            <v>Grijseels Oona</v>
          </cell>
          <cell r="K148" t="str">
            <v>Oona.Grijseels@vlm.be</v>
          </cell>
          <cell r="L148" t="str">
            <v>02/543.72.88</v>
          </cell>
        </row>
        <row r="149">
          <cell r="A149">
            <v>148</v>
          </cell>
          <cell r="B149" t="str">
            <v>De Man Eva</v>
          </cell>
          <cell r="C149" t="str">
            <v>Oost-Vlaanderen Gent</v>
          </cell>
          <cell r="D149" t="str">
            <v>Regio West</v>
          </cell>
          <cell r="E149" t="str">
            <v>Erpe-Mere</v>
          </cell>
          <cell r="F149" t="str">
            <v>Projectrealisatie Regio West</v>
          </cell>
          <cell r="G149" t="str">
            <v>Grondzaken Regio West</v>
          </cell>
          <cell r="H149" t="str">
            <v>(Pre) Grondenbank LSO (LGB0001</v>
          </cell>
          <cell r="I149" t="str">
            <v>.</v>
          </cell>
          <cell r="J149" t="str">
            <v>Dekeyser Jacqueline</v>
          </cell>
          <cell r="K149" t="str">
            <v>jacqueline.dekeyser@vlm.be</v>
          </cell>
          <cell r="L149" t="str">
            <v>02/543.69.07</v>
          </cell>
        </row>
        <row r="150">
          <cell r="A150">
            <v>149</v>
          </cell>
          <cell r="B150" t="str">
            <v>De Meerleer Christine</v>
          </cell>
          <cell r="C150" t="str">
            <v>Centrale directie Brussel</v>
          </cell>
          <cell r="D150" t="str">
            <v>Informatica &amp; GIS</v>
          </cell>
          <cell r="E150" t="str">
            <v>Neder-Over-Heembeek</v>
          </cell>
          <cell r="F150" t="str">
            <v>Ontwikkeling</v>
          </cell>
          <cell r="G150" t="str">
            <v>.</v>
          </cell>
          <cell r="H150" t="str">
            <v>.</v>
          </cell>
          <cell r="I150" t="str">
            <v>.</v>
          </cell>
          <cell r="J150" t="str">
            <v>Tack Lieven</v>
          </cell>
          <cell r="K150" t="str">
            <v>Lieven.Tack@vlm.be</v>
          </cell>
          <cell r="L150" t="str">
            <v>02/543.73.19</v>
          </cell>
        </row>
        <row r="151">
          <cell r="A151">
            <v>150</v>
          </cell>
          <cell r="B151" t="str">
            <v>De Meyer Carine</v>
          </cell>
          <cell r="C151" t="str">
            <v>Centrale directie Brussel</v>
          </cell>
          <cell r="D151" t="str">
            <v>Algemene Diensten</v>
          </cell>
          <cell r="E151" t="str">
            <v>Zottegem</v>
          </cell>
          <cell r="F151" t="str">
            <v>Financiën</v>
          </cell>
          <cell r="G151" t="str">
            <v>.</v>
          </cell>
          <cell r="H151" t="str">
            <v>.</v>
          </cell>
          <cell r="I151" t="str">
            <v>.</v>
          </cell>
          <cell r="J151" t="str">
            <v>Tack Lieven</v>
          </cell>
          <cell r="K151" t="str">
            <v>Lieven.Tack@vlm.be</v>
          </cell>
          <cell r="L151" t="str">
            <v>02/543.73.19</v>
          </cell>
        </row>
        <row r="152">
          <cell r="A152">
            <v>151</v>
          </cell>
          <cell r="B152" t="str">
            <v>De Mulder Sabine</v>
          </cell>
          <cell r="C152" t="str">
            <v>Centrale directie Brussel</v>
          </cell>
          <cell r="D152" t="str">
            <v>Mestbank</v>
          </cell>
          <cell r="E152" t="str">
            <v>Zottegem</v>
          </cell>
          <cell r="F152" t="str">
            <v>Dataverwerking en -analyse</v>
          </cell>
          <cell r="G152" t="str">
            <v>.</v>
          </cell>
          <cell r="H152" t="str">
            <v>.</v>
          </cell>
          <cell r="I152" t="str">
            <v>Diensthoofd</v>
          </cell>
          <cell r="J152" t="str">
            <v>Tack Lieven</v>
          </cell>
          <cell r="K152" t="str">
            <v>Lieven.Tack@vlm.be</v>
          </cell>
          <cell r="L152" t="str">
            <v>02/543.73.19</v>
          </cell>
        </row>
        <row r="153">
          <cell r="A153">
            <v>152</v>
          </cell>
          <cell r="B153" t="str">
            <v>De Mulder Saskia</v>
          </cell>
          <cell r="C153" t="str">
            <v>Oost-Vlaanderen Gent</v>
          </cell>
          <cell r="D153" t="str">
            <v>Regio West</v>
          </cell>
          <cell r="E153" t="str">
            <v>Zottegem</v>
          </cell>
          <cell r="F153" t="str">
            <v>Projectrealisatie Regio West</v>
          </cell>
          <cell r="G153" t="str">
            <v>Grondzaken Regio West</v>
          </cell>
          <cell r="H153" t="str">
            <v>.</v>
          </cell>
          <cell r="I153" t="str">
            <v>.</v>
          </cell>
          <cell r="J153" t="str">
            <v>Dekeyser Jacqueline</v>
          </cell>
          <cell r="K153" t="str">
            <v>jacqueline.dekeyser@vlm.be</v>
          </cell>
          <cell r="L153" t="str">
            <v>02/543.69.07</v>
          </cell>
        </row>
        <row r="154">
          <cell r="A154">
            <v>153</v>
          </cell>
          <cell r="B154" t="str">
            <v>De Neef Stefan</v>
          </cell>
          <cell r="C154" t="str">
            <v>Centrale directie Brussel</v>
          </cell>
          <cell r="D154" t="str">
            <v>Mestbank</v>
          </cell>
          <cell r="E154" t="str">
            <v>Gooik</v>
          </cell>
          <cell r="F154" t="str">
            <v>Financiële dossiers en bezwaar</v>
          </cell>
          <cell r="G154" t="str">
            <v>.</v>
          </cell>
          <cell r="H154" t="str">
            <v>.</v>
          </cell>
          <cell r="I154" t="str">
            <v>Diensthoofd</v>
          </cell>
          <cell r="J154" t="str">
            <v>Tack Lieven</v>
          </cell>
          <cell r="K154" t="str">
            <v>Lieven.Tack@vlm.be</v>
          </cell>
          <cell r="L154" t="str">
            <v>02/543.73.19</v>
          </cell>
        </row>
        <row r="155">
          <cell r="A155">
            <v>154</v>
          </cell>
          <cell r="B155" t="str">
            <v>De Neve Leen</v>
          </cell>
          <cell r="C155" t="str">
            <v>Centrale directie Brussel</v>
          </cell>
          <cell r="D155" t="str">
            <v>Algemene Diensten</v>
          </cell>
          <cell r="E155" t="str">
            <v>Iddergem</v>
          </cell>
          <cell r="F155" t="str">
            <v>Communicatie</v>
          </cell>
          <cell r="G155" t="str">
            <v>.</v>
          </cell>
          <cell r="H155" t="str">
            <v>.</v>
          </cell>
          <cell r="I155" t="str">
            <v>.</v>
          </cell>
          <cell r="J155" t="str">
            <v>Tack Lieven</v>
          </cell>
          <cell r="K155" t="str">
            <v>Lieven.Tack@vlm.be</v>
          </cell>
          <cell r="L155" t="str">
            <v>02/543.73.19</v>
          </cell>
        </row>
        <row r="156">
          <cell r="A156">
            <v>155</v>
          </cell>
          <cell r="B156" t="str">
            <v>De Pelsmaeker Martin</v>
          </cell>
          <cell r="C156" t="str">
            <v>Oost-Vlaanderen Gent</v>
          </cell>
          <cell r="D156" t="str">
            <v>Regio West</v>
          </cell>
          <cell r="E156" t="str">
            <v>Melle</v>
          </cell>
          <cell r="F156" t="str">
            <v>Platteland en Ontwikkeling Reg</v>
          </cell>
          <cell r="G156" t="str">
            <v>.</v>
          </cell>
          <cell r="H156" t="str">
            <v>.</v>
          </cell>
          <cell r="I156" t="str">
            <v>Diensthoofd</v>
          </cell>
          <cell r="J156" t="str">
            <v>Dekeyser Jacqueline</v>
          </cell>
          <cell r="K156" t="str">
            <v>jacqueline.dekeyser@vlm.be</v>
          </cell>
          <cell r="L156" t="str">
            <v>02/543.69.07</v>
          </cell>
        </row>
        <row r="157">
          <cell r="A157">
            <v>156</v>
          </cell>
          <cell r="B157" t="str">
            <v>De Ridder Eddy</v>
          </cell>
          <cell r="C157" t="str">
            <v>Antwerpen Herentals</v>
          </cell>
          <cell r="D157" t="str">
            <v>Regio Oost</v>
          </cell>
          <cell r="E157" t="str">
            <v>Schilde</v>
          </cell>
          <cell r="F157" t="str">
            <v>Projectrealisatie Regio Oost</v>
          </cell>
          <cell r="G157" t="str">
            <v>Werken Regio Oost</v>
          </cell>
          <cell r="H157" t="str">
            <v>.</v>
          </cell>
          <cell r="I157" t="str">
            <v>.</v>
          </cell>
          <cell r="J157" t="str">
            <v>Grijseels Oona</v>
          </cell>
          <cell r="K157" t="str">
            <v>Oona.Grijseels@vlm.be</v>
          </cell>
          <cell r="L157" t="str">
            <v>02/543.72.88</v>
          </cell>
        </row>
        <row r="158">
          <cell r="A158">
            <v>157</v>
          </cell>
          <cell r="B158" t="str">
            <v>De Ridder Johan</v>
          </cell>
          <cell r="C158" t="str">
            <v>Antwerpen Herentals</v>
          </cell>
          <cell r="D158" t="str">
            <v>Regio Oost</v>
          </cell>
          <cell r="E158" t="str">
            <v>Borgerhout (Antwerpen)</v>
          </cell>
          <cell r="F158" t="str">
            <v>Projectrealisatie Regio Oost</v>
          </cell>
          <cell r="G158" t="str">
            <v>Projectontwerp Regio Oost</v>
          </cell>
          <cell r="H158" t="str">
            <v>.</v>
          </cell>
          <cell r="I158" t="str">
            <v>Diensthoofd</v>
          </cell>
          <cell r="J158" t="str">
            <v>Grijseels Oona</v>
          </cell>
          <cell r="K158" t="str">
            <v>Oona.Grijseels@vlm.be</v>
          </cell>
          <cell r="L158" t="str">
            <v>02/543.72.88</v>
          </cell>
        </row>
        <row r="159">
          <cell r="A159">
            <v>158</v>
          </cell>
          <cell r="B159" t="str">
            <v>De Rijck Ellen</v>
          </cell>
          <cell r="C159" t="str">
            <v>Vlaams-Brabant Leuven</v>
          </cell>
          <cell r="D159" t="str">
            <v>Regio Oost</v>
          </cell>
          <cell r="E159" t="str">
            <v>Werchter</v>
          </cell>
          <cell r="F159" t="str">
            <v>Algemene Diensten Regio Oost</v>
          </cell>
          <cell r="G159" t="str">
            <v>.</v>
          </cell>
          <cell r="H159" t="str">
            <v>.</v>
          </cell>
          <cell r="I159" t="str">
            <v>.</v>
          </cell>
          <cell r="J159" t="str">
            <v>Grijseels Oona</v>
          </cell>
          <cell r="K159" t="str">
            <v>Oona.Grijseels@vlm.be</v>
          </cell>
          <cell r="L159" t="str">
            <v>02/543.72.88</v>
          </cell>
        </row>
        <row r="160">
          <cell r="A160">
            <v>159</v>
          </cell>
          <cell r="B160" t="str">
            <v>De Rooze Veronique</v>
          </cell>
          <cell r="C160" t="str">
            <v>Oost-Vlaanderen Gent</v>
          </cell>
          <cell r="D160" t="str">
            <v>Regio West</v>
          </cell>
          <cell r="E160" t="str">
            <v>Lokeren</v>
          </cell>
          <cell r="F160" t="str">
            <v>Algemene Diensten Regio West</v>
          </cell>
          <cell r="G160" t="str">
            <v>.</v>
          </cell>
          <cell r="H160" t="str">
            <v>.</v>
          </cell>
          <cell r="I160" t="str">
            <v>.</v>
          </cell>
          <cell r="J160" t="str">
            <v>Dekeyser Jacqueline</v>
          </cell>
          <cell r="K160" t="str">
            <v>jacqueline.dekeyser@vlm.be</v>
          </cell>
          <cell r="L160" t="str">
            <v>02/543.69.07</v>
          </cell>
        </row>
        <row r="161">
          <cell r="A161">
            <v>160</v>
          </cell>
          <cell r="B161" t="str">
            <v>De Rudder Eva</v>
          </cell>
          <cell r="C161" t="str">
            <v>Vlaams-Brabant Leuven</v>
          </cell>
          <cell r="D161" t="str">
            <v>Regio Oost</v>
          </cell>
          <cell r="E161" t="str">
            <v>Kessel-Lo</v>
          </cell>
          <cell r="F161" t="str">
            <v>Projectrealisatie Regio Oost</v>
          </cell>
          <cell r="G161" t="str">
            <v>Projectontwerp Regio Oost</v>
          </cell>
          <cell r="H161" t="str">
            <v>.</v>
          </cell>
          <cell r="I161" t="str">
            <v>.</v>
          </cell>
          <cell r="J161" t="str">
            <v>Grijseels Oona</v>
          </cell>
          <cell r="K161" t="str">
            <v>Oona.Grijseels@vlm.be</v>
          </cell>
          <cell r="L161" t="str">
            <v>02/543.72.88</v>
          </cell>
        </row>
        <row r="162">
          <cell r="A162">
            <v>161</v>
          </cell>
          <cell r="B162" t="str">
            <v>De Ruyck Carine</v>
          </cell>
          <cell r="C162" t="str">
            <v>Oost-Vlaanderen Gent</v>
          </cell>
          <cell r="D162" t="str">
            <v>Regio West</v>
          </cell>
          <cell r="E162" t="str">
            <v>Gent</v>
          </cell>
          <cell r="F162" t="str">
            <v>Projectrealisatie Regio West</v>
          </cell>
          <cell r="G162" t="str">
            <v>Grondzaken Regio West</v>
          </cell>
          <cell r="H162" t="str">
            <v>.</v>
          </cell>
          <cell r="I162" t="str">
            <v>.</v>
          </cell>
          <cell r="J162" t="str">
            <v>Dekeyser Jacqueline</v>
          </cell>
          <cell r="K162" t="str">
            <v>jacqueline.dekeyser@vlm.be</v>
          </cell>
          <cell r="L162" t="str">
            <v>02/543.69.07</v>
          </cell>
        </row>
        <row r="163">
          <cell r="A163">
            <v>162</v>
          </cell>
          <cell r="B163" t="str">
            <v>De Saedeleer Chris</v>
          </cell>
          <cell r="C163" t="str">
            <v>Centrale directie Brussel</v>
          </cell>
          <cell r="D163" t="str">
            <v>Mestbank</v>
          </cell>
          <cell r="E163" t="str">
            <v>Herzele</v>
          </cell>
          <cell r="F163" t="str">
            <v>Handhaving</v>
          </cell>
          <cell r="G163" t="str">
            <v>.</v>
          </cell>
          <cell r="H163" t="str">
            <v>.</v>
          </cell>
          <cell r="I163" t="str">
            <v>.</v>
          </cell>
          <cell r="J163" t="str">
            <v>Tack Lieven</v>
          </cell>
          <cell r="K163" t="str">
            <v>Lieven.Tack@vlm.be</v>
          </cell>
          <cell r="L163" t="str">
            <v>02/543.73.19</v>
          </cell>
        </row>
        <row r="164">
          <cell r="A164">
            <v>163</v>
          </cell>
          <cell r="B164" t="str">
            <v>De Schepper Christiane</v>
          </cell>
          <cell r="C164" t="str">
            <v>Antwerpen Herentals</v>
          </cell>
          <cell r="D164" t="str">
            <v>Regio Oost</v>
          </cell>
          <cell r="E164" t="str">
            <v>Vorselaar</v>
          </cell>
          <cell r="F164" t="str">
            <v>Beheerovereenkomsten Regio Oos</v>
          </cell>
          <cell r="G164" t="str">
            <v>.</v>
          </cell>
          <cell r="H164" t="str">
            <v>.</v>
          </cell>
          <cell r="I164" t="str">
            <v>.</v>
          </cell>
          <cell r="J164" t="str">
            <v>Grijseels Oona</v>
          </cell>
          <cell r="K164" t="str">
            <v>Oona.Grijseels@vlm.be</v>
          </cell>
          <cell r="L164" t="str">
            <v>02/543.72.88</v>
          </cell>
        </row>
        <row r="165">
          <cell r="A165">
            <v>164</v>
          </cell>
          <cell r="B165" t="str">
            <v>De Schutter Bart</v>
          </cell>
          <cell r="C165" t="str">
            <v>Centrale directie Brussel</v>
          </cell>
          <cell r="D165" t="str">
            <v>Projectrealisatie</v>
          </cell>
          <cell r="E165" t="str">
            <v>Oplinter</v>
          </cell>
          <cell r="F165" t="str">
            <v>Werken</v>
          </cell>
          <cell r="G165" t="str">
            <v>.</v>
          </cell>
          <cell r="H165" t="str">
            <v>.</v>
          </cell>
          <cell r="I165" t="str">
            <v>Diensthoofd</v>
          </cell>
          <cell r="J165" t="str">
            <v>Tack Lieven</v>
          </cell>
          <cell r="K165" t="str">
            <v>Lieven.Tack@vlm.be</v>
          </cell>
          <cell r="L165" t="str">
            <v>02/543.73.19</v>
          </cell>
        </row>
        <row r="166">
          <cell r="A166">
            <v>165</v>
          </cell>
          <cell r="B166" t="str">
            <v>De Sloovere Sylvie</v>
          </cell>
          <cell r="C166" t="str">
            <v>Centrale directie Brussel</v>
          </cell>
          <cell r="D166" t="str">
            <v>Platteland en Mestbeleid</v>
          </cell>
          <cell r="E166" t="str">
            <v>Nederename</v>
          </cell>
          <cell r="F166" t="str">
            <v>Plattelandsbeleid</v>
          </cell>
          <cell r="G166" t="str">
            <v>.</v>
          </cell>
          <cell r="H166" t="str">
            <v>.</v>
          </cell>
          <cell r="I166" t="str">
            <v>.</v>
          </cell>
          <cell r="J166" t="str">
            <v>Tack Lieven</v>
          </cell>
          <cell r="K166" t="str">
            <v>Lieven.Tack@vlm.be</v>
          </cell>
          <cell r="L166" t="str">
            <v>02/543.73.19</v>
          </cell>
        </row>
        <row r="167">
          <cell r="A167">
            <v>166</v>
          </cell>
          <cell r="B167" t="str">
            <v>De Smet Klaas</v>
          </cell>
          <cell r="C167" t="str">
            <v>West-Vlaanderen Brugge</v>
          </cell>
          <cell r="D167" t="str">
            <v>Regio West</v>
          </cell>
          <cell r="E167" t="str">
            <v>Mariakerke (Gent)</v>
          </cell>
          <cell r="F167" t="str">
            <v>Projectrealisatie Regio West</v>
          </cell>
          <cell r="G167" t="str">
            <v>.</v>
          </cell>
          <cell r="H167" t="str">
            <v>.</v>
          </cell>
          <cell r="I167" t="str">
            <v>Manager projectrealisatie</v>
          </cell>
          <cell r="J167" t="str">
            <v>Dekeyser Jacqueline</v>
          </cell>
          <cell r="K167" t="str">
            <v>jacqueline.dekeyser@vlm.be</v>
          </cell>
          <cell r="L167" t="str">
            <v>02/543.69.07</v>
          </cell>
        </row>
        <row r="168">
          <cell r="A168">
            <v>167</v>
          </cell>
          <cell r="B168" t="str">
            <v>De Smet Steven</v>
          </cell>
          <cell r="C168" t="str">
            <v>Oost-Vlaanderen Gent</v>
          </cell>
          <cell r="D168" t="str">
            <v>Regio West</v>
          </cell>
          <cell r="E168" t="str">
            <v>Heule</v>
          </cell>
          <cell r="F168" t="str">
            <v>Projectrealisatie Regio West</v>
          </cell>
          <cell r="G168" t="str">
            <v>Werken Regio West</v>
          </cell>
          <cell r="H168" t="str">
            <v>.</v>
          </cell>
          <cell r="I168" t="str">
            <v>.</v>
          </cell>
          <cell r="J168" t="str">
            <v>Dekeyser Jacqueline</v>
          </cell>
          <cell r="K168" t="str">
            <v>jacqueline.dekeyser@vlm.be</v>
          </cell>
          <cell r="L168" t="str">
            <v>02/543.69.07</v>
          </cell>
        </row>
        <row r="169">
          <cell r="A169">
            <v>168</v>
          </cell>
          <cell r="B169" t="str">
            <v>De Spiegeleer Sofie</v>
          </cell>
          <cell r="C169" t="str">
            <v>Centrale directie Brussel</v>
          </cell>
          <cell r="D169" t="str">
            <v>Algemene Diensten</v>
          </cell>
          <cell r="E169" t="str">
            <v>Ressegem</v>
          </cell>
          <cell r="F169" t="str">
            <v>Juridische Zaken</v>
          </cell>
          <cell r="G169" t="str">
            <v>.</v>
          </cell>
          <cell r="H169" t="str">
            <v>.</v>
          </cell>
          <cell r="I169" t="str">
            <v>.</v>
          </cell>
          <cell r="J169" t="str">
            <v>Tack Lieven</v>
          </cell>
          <cell r="K169" t="str">
            <v>Lieven.Tack@vlm.be</v>
          </cell>
          <cell r="L169" t="str">
            <v>02/543.73.19</v>
          </cell>
        </row>
        <row r="170">
          <cell r="A170">
            <v>169</v>
          </cell>
          <cell r="B170" t="str">
            <v>De Swaef Karen</v>
          </cell>
          <cell r="C170" t="str">
            <v>Centrale directie Brussel</v>
          </cell>
          <cell r="D170" t="str">
            <v>Algemene Diensten</v>
          </cell>
          <cell r="E170" t="str">
            <v>Kessel-Lo</v>
          </cell>
          <cell r="F170" t="str">
            <v>Personeel</v>
          </cell>
          <cell r="G170" t="str">
            <v>.</v>
          </cell>
          <cell r="H170" t="str">
            <v>.</v>
          </cell>
          <cell r="I170" t="str">
            <v>.</v>
          </cell>
          <cell r="J170" t="str">
            <v>Tack Lieven</v>
          </cell>
          <cell r="K170" t="str">
            <v>Lieven.Tack@vlm.be</v>
          </cell>
          <cell r="L170" t="str">
            <v>02/543.73.19</v>
          </cell>
        </row>
        <row r="171">
          <cell r="A171">
            <v>170</v>
          </cell>
          <cell r="B171" t="str">
            <v>De Vis Paul</v>
          </cell>
          <cell r="C171" t="str">
            <v>Limburg Hasselt</v>
          </cell>
          <cell r="D171" t="str">
            <v>Regio Oost</v>
          </cell>
          <cell r="E171" t="str">
            <v>Kaggevinne</v>
          </cell>
          <cell r="F171" t="str">
            <v>Projectrealisatie Regio Oost</v>
          </cell>
          <cell r="G171" t="str">
            <v>Projectleiding Regio Oost</v>
          </cell>
          <cell r="H171" t="str">
            <v>.</v>
          </cell>
          <cell r="I171" t="str">
            <v>.</v>
          </cell>
          <cell r="J171" t="str">
            <v>Grijseels Oona</v>
          </cell>
          <cell r="K171" t="str">
            <v>Oona.Grijseels@vlm.be</v>
          </cell>
          <cell r="L171" t="str">
            <v>02/543.72.88</v>
          </cell>
        </row>
        <row r="172">
          <cell r="A172">
            <v>171</v>
          </cell>
          <cell r="B172" t="str">
            <v>De Vos Michel</v>
          </cell>
          <cell r="C172" t="str">
            <v>Vlaams-Brabant Leuven</v>
          </cell>
          <cell r="D172" t="str">
            <v>Regio Oost</v>
          </cell>
          <cell r="E172" t="str">
            <v>Kessel-Lo</v>
          </cell>
          <cell r="F172" t="str">
            <v>Mestbank Regio Oost</v>
          </cell>
          <cell r="G172" t="str">
            <v>Dossierbehandeling Regio Oost</v>
          </cell>
          <cell r="H172" t="str">
            <v>.</v>
          </cell>
          <cell r="I172" t="str">
            <v>.</v>
          </cell>
          <cell r="J172" t="str">
            <v>Grijseels Oona</v>
          </cell>
          <cell r="K172" t="str">
            <v>Oona.Grijseels@vlm.be</v>
          </cell>
          <cell r="L172" t="str">
            <v>02/543.72.88</v>
          </cell>
        </row>
        <row r="173">
          <cell r="A173">
            <v>172</v>
          </cell>
          <cell r="B173" t="str">
            <v>De Winne Dorothy</v>
          </cell>
          <cell r="C173" t="str">
            <v>Centrale directie Brussel</v>
          </cell>
          <cell r="D173" t="str">
            <v>Mestbank</v>
          </cell>
          <cell r="E173" t="str">
            <v>Dendermonde</v>
          </cell>
          <cell r="F173" t="str">
            <v>Dataverwerking en -analyse</v>
          </cell>
          <cell r="G173" t="str">
            <v>.</v>
          </cell>
          <cell r="H173" t="str">
            <v>.</v>
          </cell>
          <cell r="I173" t="str">
            <v>.</v>
          </cell>
          <cell r="J173" t="str">
            <v>Tack Lieven</v>
          </cell>
          <cell r="K173" t="str">
            <v>Lieven.Tack@vlm.be</v>
          </cell>
          <cell r="L173" t="str">
            <v>02/543.73.19</v>
          </cell>
        </row>
        <row r="174">
          <cell r="A174">
            <v>173</v>
          </cell>
          <cell r="B174" t="str">
            <v>De Winter Stijn</v>
          </cell>
          <cell r="C174" t="str">
            <v>West-Vlaanderen Brugge</v>
          </cell>
          <cell r="D174" t="str">
            <v>Regio West</v>
          </cell>
          <cell r="E174" t="str">
            <v>Nevele</v>
          </cell>
          <cell r="F174" t="str">
            <v>Beheerovereenkomsten Regio Wes</v>
          </cell>
          <cell r="G174" t="str">
            <v>.</v>
          </cell>
          <cell r="H174" t="str">
            <v>.</v>
          </cell>
          <cell r="I174" t="str">
            <v>.</v>
          </cell>
          <cell r="J174" t="str">
            <v>Dekeyser Jacqueline</v>
          </cell>
          <cell r="K174" t="str">
            <v>jacqueline.dekeyser@vlm.be</v>
          </cell>
          <cell r="L174" t="str">
            <v>02/543.69.07</v>
          </cell>
        </row>
        <row r="175">
          <cell r="A175">
            <v>174</v>
          </cell>
          <cell r="B175" t="str">
            <v>De Wispelaere Tom</v>
          </cell>
          <cell r="C175" t="str">
            <v>West-Vlaanderen Brugge</v>
          </cell>
          <cell r="D175" t="str">
            <v>Regio West</v>
          </cell>
          <cell r="E175" t="str">
            <v>Gistel</v>
          </cell>
          <cell r="F175" t="str">
            <v>Mestbank Regio West</v>
          </cell>
          <cell r="G175" t="str">
            <v>Gegevensbeheer Regio West</v>
          </cell>
          <cell r="H175" t="str">
            <v>.</v>
          </cell>
          <cell r="I175" t="str">
            <v>.</v>
          </cell>
          <cell r="J175" t="str">
            <v>Dekeyser Jacqueline</v>
          </cell>
          <cell r="K175" t="str">
            <v>jacqueline.dekeyser@vlm.be</v>
          </cell>
          <cell r="L175" t="str">
            <v>02/543.69.07</v>
          </cell>
        </row>
        <row r="176">
          <cell r="A176">
            <v>175</v>
          </cell>
          <cell r="B176" t="str">
            <v>De Witte Hans</v>
          </cell>
          <cell r="C176" t="str">
            <v>Centrale directie Brussel</v>
          </cell>
          <cell r="D176" t="str">
            <v>Algemene Diensten</v>
          </cell>
          <cell r="E176" t="str">
            <v>Nieuwkerken-Waas</v>
          </cell>
          <cell r="F176" t="str">
            <v>Personeel</v>
          </cell>
          <cell r="G176" t="str">
            <v>.</v>
          </cell>
          <cell r="H176" t="str">
            <v>.</v>
          </cell>
          <cell r="I176" t="str">
            <v>.</v>
          </cell>
          <cell r="J176" t="str">
            <v>Tack Lieven</v>
          </cell>
          <cell r="K176" t="str">
            <v>Lieven.Tack@vlm.be</v>
          </cell>
          <cell r="L176" t="str">
            <v>02/543.73.19</v>
          </cell>
        </row>
        <row r="177">
          <cell r="A177">
            <v>176</v>
          </cell>
          <cell r="B177" t="str">
            <v>De Wulf Frank</v>
          </cell>
          <cell r="C177" t="str">
            <v>Centrale directie Brussel</v>
          </cell>
          <cell r="D177" t="str">
            <v>Informatica &amp; GIS</v>
          </cell>
          <cell r="E177" t="str">
            <v>Aspelare</v>
          </cell>
          <cell r="F177" t="str">
            <v>Operaties</v>
          </cell>
          <cell r="G177" t="str">
            <v>.</v>
          </cell>
          <cell r="H177" t="str">
            <v>.</v>
          </cell>
          <cell r="I177" t="str">
            <v>.</v>
          </cell>
          <cell r="J177" t="str">
            <v>Tack Lieven</v>
          </cell>
          <cell r="K177" t="str">
            <v>Lieven.Tack@vlm.be</v>
          </cell>
          <cell r="L177" t="str">
            <v>02/543.73.19</v>
          </cell>
        </row>
        <row r="178">
          <cell r="A178">
            <v>177</v>
          </cell>
          <cell r="B178" t="str">
            <v>Debeil Annick</v>
          </cell>
          <cell r="C178" t="str">
            <v>West-Vlaanderen Brugge</v>
          </cell>
          <cell r="D178" t="str">
            <v>Mestbank</v>
          </cell>
          <cell r="E178" t="str">
            <v>Bellem</v>
          </cell>
          <cell r="F178" t="str">
            <v>Handhaving</v>
          </cell>
          <cell r="G178" t="str">
            <v>Handhaving Regio West</v>
          </cell>
          <cell r="H178" t="str">
            <v>.</v>
          </cell>
          <cell r="I178" t="str">
            <v>.</v>
          </cell>
          <cell r="J178" t="str">
            <v>Dekeyser Jacqueline</v>
          </cell>
          <cell r="K178" t="str">
            <v>jacqueline.dekeyser@vlm.be</v>
          </cell>
          <cell r="L178" t="str">
            <v>02/543.69.07</v>
          </cell>
        </row>
        <row r="179">
          <cell r="A179">
            <v>178</v>
          </cell>
          <cell r="B179" t="str">
            <v>Debeil Frank</v>
          </cell>
          <cell r="C179" t="str">
            <v>West-Vlaanderen Brugge</v>
          </cell>
          <cell r="D179" t="str">
            <v>Regio West</v>
          </cell>
          <cell r="E179" t="str">
            <v>Tielt</v>
          </cell>
          <cell r="F179" t="str">
            <v>Projectrealisatie Regio West</v>
          </cell>
          <cell r="G179" t="str">
            <v>Projectontwerp Regio West</v>
          </cell>
          <cell r="H179" t="str">
            <v>.</v>
          </cell>
          <cell r="I179" t="str">
            <v>.</v>
          </cell>
          <cell r="J179" t="str">
            <v>Dekeyser Jacqueline</v>
          </cell>
          <cell r="K179" t="str">
            <v>jacqueline.dekeyser@vlm.be</v>
          </cell>
          <cell r="L179" t="str">
            <v>02/543.69.07</v>
          </cell>
        </row>
        <row r="180">
          <cell r="A180">
            <v>179</v>
          </cell>
          <cell r="B180" t="str">
            <v>Debergh Ann-Sophie</v>
          </cell>
          <cell r="C180" t="str">
            <v>Centrale directie Brussel</v>
          </cell>
          <cell r="D180" t="str">
            <v>Platteland en Mestbeleid</v>
          </cell>
          <cell r="E180" t="str">
            <v>Heverlee</v>
          </cell>
          <cell r="F180" t="str">
            <v>Plattelandsbeleid</v>
          </cell>
          <cell r="G180" t="str">
            <v>.</v>
          </cell>
          <cell r="H180" t="str">
            <v>.</v>
          </cell>
          <cell r="I180" t="str">
            <v>.</v>
          </cell>
          <cell r="J180" t="str">
            <v>Tack Lieven</v>
          </cell>
          <cell r="K180" t="str">
            <v>Lieven.Tack@vlm.be</v>
          </cell>
          <cell r="L180" t="str">
            <v>02/543.73.19</v>
          </cell>
        </row>
        <row r="181">
          <cell r="A181">
            <v>180</v>
          </cell>
          <cell r="B181" t="str">
            <v>Debert Herman</v>
          </cell>
          <cell r="C181" t="str">
            <v>West-Vlaanderen Brugge</v>
          </cell>
          <cell r="D181" t="str">
            <v>Mestbank</v>
          </cell>
          <cell r="E181" t="str">
            <v>Adinkerke</v>
          </cell>
          <cell r="F181" t="str">
            <v>Handhaving</v>
          </cell>
          <cell r="G181" t="str">
            <v>Handhaving Regio West</v>
          </cell>
          <cell r="H181" t="str">
            <v>.</v>
          </cell>
          <cell r="I181" t="str">
            <v>.</v>
          </cell>
          <cell r="J181" t="str">
            <v>Dekeyser Jacqueline</v>
          </cell>
          <cell r="K181" t="str">
            <v>jacqueline.dekeyser@vlm.be</v>
          </cell>
          <cell r="L181" t="str">
            <v>02/543.69.07</v>
          </cell>
        </row>
        <row r="182">
          <cell r="A182">
            <v>181</v>
          </cell>
          <cell r="B182" t="str">
            <v>Debrabandere Filip</v>
          </cell>
          <cell r="C182" t="str">
            <v>Antwerpen Herentals</v>
          </cell>
          <cell r="D182" t="str">
            <v>Regio Oost</v>
          </cell>
          <cell r="E182" t="str">
            <v>Meerhout</v>
          </cell>
          <cell r="F182" t="str">
            <v>Projectrealisatie Regio Oost</v>
          </cell>
          <cell r="G182" t="str">
            <v>Projectontwerp Regio Oost</v>
          </cell>
          <cell r="H182" t="str">
            <v>.</v>
          </cell>
          <cell r="I182" t="str">
            <v>.</v>
          </cell>
          <cell r="J182" t="str">
            <v>Grijseels Oona</v>
          </cell>
          <cell r="K182" t="str">
            <v>Oona.Grijseels@vlm.be</v>
          </cell>
          <cell r="L182" t="str">
            <v>02/543.72.88</v>
          </cell>
        </row>
        <row r="183">
          <cell r="A183">
            <v>182</v>
          </cell>
          <cell r="B183" t="str">
            <v>Debree Anne</v>
          </cell>
          <cell r="C183" t="str">
            <v>West-Vlaanderen Brugge</v>
          </cell>
          <cell r="D183" t="str">
            <v>Regio West</v>
          </cell>
          <cell r="E183" t="str">
            <v>Sint-Kruis (Brugge)</v>
          </cell>
          <cell r="F183" t="str">
            <v>Projectrealisatie Regio West</v>
          </cell>
          <cell r="G183" t="str">
            <v>Grondzaken Regio West</v>
          </cell>
          <cell r="H183" t="str">
            <v>.</v>
          </cell>
          <cell r="I183" t="str">
            <v>.</v>
          </cell>
          <cell r="J183" t="str">
            <v>Dekeyser Jacqueline</v>
          </cell>
          <cell r="K183" t="str">
            <v>jacqueline.dekeyser@vlm.be</v>
          </cell>
          <cell r="L183" t="str">
            <v>02/543.69.07</v>
          </cell>
        </row>
        <row r="184">
          <cell r="A184">
            <v>183</v>
          </cell>
          <cell r="B184" t="str">
            <v>Debruyne Heidi</v>
          </cell>
          <cell r="C184" t="str">
            <v>Centrale directie Brussel</v>
          </cell>
          <cell r="D184" t="str">
            <v>Mestbank</v>
          </cell>
          <cell r="E184" t="str">
            <v>Beernem</v>
          </cell>
          <cell r="F184" t="str">
            <v>Adm. Ondersteuning en Leiding</v>
          </cell>
          <cell r="G184" t="str">
            <v>.</v>
          </cell>
          <cell r="H184" t="str">
            <v>.</v>
          </cell>
          <cell r="I184" t="str">
            <v>.</v>
          </cell>
          <cell r="J184" t="str">
            <v>Tack Lieven</v>
          </cell>
          <cell r="K184" t="str">
            <v>Lieven.Tack@vlm.be</v>
          </cell>
          <cell r="L184" t="str">
            <v>02/543.73.19</v>
          </cell>
        </row>
        <row r="185">
          <cell r="A185">
            <v>184</v>
          </cell>
          <cell r="B185" t="str">
            <v>Debruyne Lies</v>
          </cell>
          <cell r="C185" t="str">
            <v>Oost-Vlaanderen Gent</v>
          </cell>
          <cell r="D185" t="str">
            <v>Regio West</v>
          </cell>
          <cell r="E185" t="str">
            <v>Sint-Amandsberg (Gent)</v>
          </cell>
          <cell r="F185" t="str">
            <v>Mestbank Regio West</v>
          </cell>
          <cell r="G185" t="str">
            <v>Gegevensbeheer Regio West</v>
          </cell>
          <cell r="H185" t="str">
            <v>.</v>
          </cell>
          <cell r="I185" t="str">
            <v>.</v>
          </cell>
          <cell r="J185" t="str">
            <v>Dekeyser Jacqueline</v>
          </cell>
          <cell r="K185" t="str">
            <v>jacqueline.dekeyser@vlm.be</v>
          </cell>
          <cell r="L185" t="str">
            <v>02/543.69.07</v>
          </cell>
        </row>
        <row r="186">
          <cell r="A186">
            <v>185</v>
          </cell>
          <cell r="B186" t="str">
            <v>Deckers Renilde</v>
          </cell>
          <cell r="C186" t="str">
            <v>Limburg Hasselt</v>
          </cell>
          <cell r="D186" t="str">
            <v>Regio Oost</v>
          </cell>
          <cell r="E186" t="str">
            <v>Diepenbeek</v>
          </cell>
          <cell r="F186" t="str">
            <v>Beheerovereenkomsten Regio Oos</v>
          </cell>
          <cell r="G186" t="str">
            <v>.</v>
          </cell>
          <cell r="H186" t="str">
            <v>.</v>
          </cell>
          <cell r="I186" t="str">
            <v>Diensthoofd</v>
          </cell>
          <cell r="J186" t="str">
            <v>Grijseels Oona</v>
          </cell>
          <cell r="K186" t="str">
            <v>Oona.Grijseels@vlm.be</v>
          </cell>
          <cell r="L186" t="str">
            <v>02/543.72.88</v>
          </cell>
        </row>
        <row r="187">
          <cell r="A187">
            <v>186</v>
          </cell>
          <cell r="B187" t="str">
            <v>Deckx Kristel</v>
          </cell>
          <cell r="C187" t="str">
            <v>Antwerpen Herentals</v>
          </cell>
          <cell r="D187" t="str">
            <v>Regio Oost</v>
          </cell>
          <cell r="E187" t="str">
            <v>Kontich</v>
          </cell>
          <cell r="F187" t="str">
            <v>Projectrealisatie Regio Oost</v>
          </cell>
          <cell r="G187" t="str">
            <v>Werken Regio Oost</v>
          </cell>
          <cell r="H187" t="str">
            <v>.</v>
          </cell>
          <cell r="I187" t="str">
            <v>.</v>
          </cell>
          <cell r="J187" t="str">
            <v>Grijseels Oona</v>
          </cell>
          <cell r="K187" t="str">
            <v>Oona.Grijseels@vlm.be</v>
          </cell>
          <cell r="L187" t="str">
            <v>02/543.72.88</v>
          </cell>
        </row>
        <row r="188">
          <cell r="A188">
            <v>187</v>
          </cell>
          <cell r="B188" t="str">
            <v>Decoster Mieke</v>
          </cell>
          <cell r="C188" t="str">
            <v>Oost-Vlaanderen Gent</v>
          </cell>
          <cell r="D188" t="str">
            <v>Regio West</v>
          </cell>
          <cell r="E188" t="str">
            <v>Overmere</v>
          </cell>
          <cell r="F188" t="str">
            <v>Projectrealisatie Regio West</v>
          </cell>
          <cell r="G188" t="str">
            <v>Werken Regio West</v>
          </cell>
          <cell r="H188" t="str">
            <v>.</v>
          </cell>
          <cell r="I188" t="str">
            <v>.</v>
          </cell>
          <cell r="J188" t="str">
            <v>Dekeyser Jacqueline</v>
          </cell>
          <cell r="K188" t="str">
            <v>jacqueline.dekeyser@vlm.be</v>
          </cell>
          <cell r="L188" t="str">
            <v>02/543.69.07</v>
          </cell>
        </row>
        <row r="189">
          <cell r="A189">
            <v>188</v>
          </cell>
          <cell r="B189" t="str">
            <v>Decrop Johan</v>
          </cell>
          <cell r="C189" t="str">
            <v>Centrale directie Brussel</v>
          </cell>
          <cell r="D189" t="str">
            <v>Mestbank</v>
          </cell>
          <cell r="E189" t="str">
            <v>Oostende</v>
          </cell>
          <cell r="F189" t="str">
            <v>Handhaving</v>
          </cell>
          <cell r="G189" t="str">
            <v>.</v>
          </cell>
          <cell r="H189" t="str">
            <v>.</v>
          </cell>
          <cell r="I189" t="str">
            <v>Diensthoofd</v>
          </cell>
          <cell r="J189" t="str">
            <v>Tack Lieven</v>
          </cell>
          <cell r="K189" t="str">
            <v>Lieven.Tack@vlm.be</v>
          </cell>
          <cell r="L189" t="str">
            <v>02/543.73.19</v>
          </cell>
        </row>
        <row r="190">
          <cell r="A190">
            <v>189</v>
          </cell>
          <cell r="B190" t="str">
            <v>Dedeurwaerder Sofie</v>
          </cell>
          <cell r="C190" t="str">
            <v>Oost-Vlaanderen Gent</v>
          </cell>
          <cell r="D190" t="str">
            <v>Mestbank</v>
          </cell>
          <cell r="E190" t="str">
            <v>Opbrakel</v>
          </cell>
          <cell r="F190" t="str">
            <v>Handhaving</v>
          </cell>
          <cell r="G190" t="str">
            <v>Handhaving Regio West</v>
          </cell>
          <cell r="H190" t="str">
            <v>.</v>
          </cell>
          <cell r="I190" t="str">
            <v>.</v>
          </cell>
          <cell r="J190" t="str">
            <v>Dekeyser Jacqueline</v>
          </cell>
          <cell r="K190" t="str">
            <v>jacqueline.dekeyser@vlm.be</v>
          </cell>
          <cell r="L190" t="str">
            <v>02/543.69.07</v>
          </cell>
        </row>
        <row r="191">
          <cell r="A191">
            <v>190</v>
          </cell>
          <cell r="B191" t="str">
            <v>Defour Tine</v>
          </cell>
          <cell r="C191" t="str">
            <v>Centrale directie Brussel</v>
          </cell>
          <cell r="D191" t="str">
            <v>Algemene Diensten</v>
          </cell>
          <cell r="E191" t="str">
            <v>Aalter</v>
          </cell>
          <cell r="F191" t="str">
            <v>Communicatie</v>
          </cell>
          <cell r="G191" t="str">
            <v>.</v>
          </cell>
          <cell r="H191" t="str">
            <v>EIP</v>
          </cell>
          <cell r="I191" t="str">
            <v>.</v>
          </cell>
          <cell r="J191" t="str">
            <v>Tack Lieven</v>
          </cell>
          <cell r="K191" t="str">
            <v>Lieven.Tack@vlm.be</v>
          </cell>
          <cell r="L191" t="str">
            <v>02/543.73.19</v>
          </cell>
        </row>
        <row r="192">
          <cell r="A192">
            <v>191</v>
          </cell>
          <cell r="B192" t="str">
            <v>Dejaegher Bert</v>
          </cell>
          <cell r="C192" t="str">
            <v>Centrale directie Brussel</v>
          </cell>
          <cell r="D192" t="str">
            <v>Projectrealisatie</v>
          </cell>
          <cell r="E192" t="str">
            <v>Gentbrugge</v>
          </cell>
          <cell r="F192" t="str">
            <v>Grondzaken</v>
          </cell>
          <cell r="G192" t="str">
            <v>.</v>
          </cell>
          <cell r="H192" t="str">
            <v>Project Gebuikerschade (HRM 09</v>
          </cell>
          <cell r="I192" t="str">
            <v>.</v>
          </cell>
          <cell r="J192" t="str">
            <v>Tack Lieven</v>
          </cell>
          <cell r="K192" t="str">
            <v>Lieven.Tack@vlm.be</v>
          </cell>
          <cell r="L192" t="str">
            <v>02/543.73.19</v>
          </cell>
        </row>
        <row r="193">
          <cell r="A193">
            <v>192</v>
          </cell>
          <cell r="B193" t="str">
            <v>Dejans Charlotte</v>
          </cell>
          <cell r="C193" t="str">
            <v>Oost-Vlaanderen Gent</v>
          </cell>
          <cell r="D193" t="str">
            <v>Mestbank</v>
          </cell>
          <cell r="E193" t="str">
            <v>Kruibeke</v>
          </cell>
          <cell r="F193" t="str">
            <v>Handhaving</v>
          </cell>
          <cell r="G193" t="str">
            <v>Handhaving Regio West</v>
          </cell>
          <cell r="H193" t="str">
            <v>.</v>
          </cell>
          <cell r="I193" t="str">
            <v>.</v>
          </cell>
          <cell r="J193" t="str">
            <v>Dekeyser Jacqueline</v>
          </cell>
          <cell r="K193" t="str">
            <v>jacqueline.dekeyser@vlm.be</v>
          </cell>
          <cell r="L193" t="str">
            <v>02/543.69.07</v>
          </cell>
        </row>
        <row r="194">
          <cell r="A194">
            <v>193</v>
          </cell>
          <cell r="B194" t="str">
            <v>Dekerk Magdalena</v>
          </cell>
          <cell r="C194" t="str">
            <v>Limburg Hasselt</v>
          </cell>
          <cell r="D194" t="str">
            <v>Mestbank</v>
          </cell>
          <cell r="E194" t="str">
            <v>Stevoort</v>
          </cell>
          <cell r="F194" t="str">
            <v>Handhaving</v>
          </cell>
          <cell r="G194" t="str">
            <v>Handhaving Regio Oost</v>
          </cell>
          <cell r="H194" t="str">
            <v>.</v>
          </cell>
          <cell r="I194" t="str">
            <v>.</v>
          </cell>
          <cell r="J194" t="str">
            <v>Grijseels Oona</v>
          </cell>
          <cell r="K194" t="str">
            <v>Oona.Grijseels@vlm.be</v>
          </cell>
          <cell r="L194" t="str">
            <v>02/543.72.88</v>
          </cell>
        </row>
        <row r="195">
          <cell r="A195">
            <v>194</v>
          </cell>
          <cell r="B195" t="str">
            <v>Dekeyser Jacqueline</v>
          </cell>
          <cell r="C195" t="str">
            <v>Centrale directie Brussel</v>
          </cell>
          <cell r="D195" t="str">
            <v>Algemene Diensten</v>
          </cell>
          <cell r="E195" t="str">
            <v>Hamme (O.-Vl.)</v>
          </cell>
          <cell r="F195" t="str">
            <v>Personeel</v>
          </cell>
          <cell r="G195" t="str">
            <v>.</v>
          </cell>
          <cell r="H195" t="str">
            <v>.</v>
          </cell>
          <cell r="I195" t="str">
            <v>.</v>
          </cell>
          <cell r="J195" t="str">
            <v>Tack Lieven</v>
          </cell>
          <cell r="K195" t="str">
            <v>Lieven.Tack@vlm.be</v>
          </cell>
          <cell r="L195" t="str">
            <v>02/543.73.19</v>
          </cell>
        </row>
        <row r="196">
          <cell r="A196">
            <v>195</v>
          </cell>
          <cell r="B196" t="str">
            <v>Dekock Bert</v>
          </cell>
          <cell r="C196" t="str">
            <v>West-Vlaanderen Brugge</v>
          </cell>
          <cell r="D196" t="str">
            <v>Regio West</v>
          </cell>
          <cell r="E196" t="str">
            <v>Bavikhove</v>
          </cell>
          <cell r="F196" t="str">
            <v>Beheerovereenkomsten Regio Wes</v>
          </cell>
          <cell r="G196" t="str">
            <v>.</v>
          </cell>
          <cell r="H196" t="str">
            <v>.</v>
          </cell>
          <cell r="I196" t="str">
            <v>.</v>
          </cell>
          <cell r="J196" t="str">
            <v>Dekeyser Jacqueline</v>
          </cell>
          <cell r="K196" t="str">
            <v>jacqueline.dekeyser@vlm.be</v>
          </cell>
          <cell r="L196" t="str">
            <v>02/543.69.07</v>
          </cell>
        </row>
        <row r="197">
          <cell r="A197">
            <v>196</v>
          </cell>
          <cell r="B197" t="str">
            <v>Delafaille Samanta</v>
          </cell>
          <cell r="C197" t="str">
            <v>Antwerpen Herentals</v>
          </cell>
          <cell r="D197" t="str">
            <v>Regio Oost</v>
          </cell>
          <cell r="E197" t="str">
            <v>Onze-Lieve-Vrouw-Waver</v>
          </cell>
          <cell r="F197" t="str">
            <v>Projectrealisatie Regio Oost</v>
          </cell>
          <cell r="G197" t="str">
            <v>Projectontwerp Regio Oost</v>
          </cell>
          <cell r="H197" t="str">
            <v>.</v>
          </cell>
          <cell r="I197" t="str">
            <v>.</v>
          </cell>
          <cell r="J197" t="str">
            <v>Grijseels Oona</v>
          </cell>
          <cell r="K197" t="str">
            <v>Oona.Grijseels@vlm.be</v>
          </cell>
          <cell r="L197" t="str">
            <v>02/543.72.88</v>
          </cell>
        </row>
        <row r="198">
          <cell r="A198">
            <v>197</v>
          </cell>
          <cell r="B198" t="str">
            <v>Delcor Francois</v>
          </cell>
          <cell r="C198" t="str">
            <v>Centrale directie Brussel</v>
          </cell>
          <cell r="D198" t="str">
            <v>Algemene Diensten</v>
          </cell>
          <cell r="E198" t="str">
            <v>Dendermonde</v>
          </cell>
          <cell r="F198" t="str">
            <v>Logistieke Ondersteuning</v>
          </cell>
          <cell r="G198" t="str">
            <v>.</v>
          </cell>
          <cell r="H198" t="str">
            <v>.</v>
          </cell>
          <cell r="I198" t="str">
            <v>Diensthoofd</v>
          </cell>
          <cell r="J198" t="str">
            <v>Tack Lieven</v>
          </cell>
          <cell r="K198" t="str">
            <v>Lieven.Tack@vlm.be</v>
          </cell>
          <cell r="L198" t="str">
            <v>02/543.73.19</v>
          </cell>
        </row>
        <row r="199">
          <cell r="A199">
            <v>198</v>
          </cell>
          <cell r="B199" t="str">
            <v>Delputte Kurt</v>
          </cell>
          <cell r="C199" t="str">
            <v>West-Vlaanderen Brugge</v>
          </cell>
          <cell r="D199" t="str">
            <v>Mestbank</v>
          </cell>
          <cell r="E199" t="str">
            <v>Beernem</v>
          </cell>
          <cell r="F199" t="str">
            <v>Handhaving</v>
          </cell>
          <cell r="G199" t="str">
            <v>Handhaving Regio West</v>
          </cell>
          <cell r="H199" t="str">
            <v>.</v>
          </cell>
          <cell r="I199" t="str">
            <v>Celhoofd</v>
          </cell>
          <cell r="J199" t="str">
            <v>Dekeyser Jacqueline</v>
          </cell>
          <cell r="K199" t="str">
            <v>jacqueline.dekeyser@vlm.be</v>
          </cell>
          <cell r="L199" t="str">
            <v>02/543.69.07</v>
          </cell>
        </row>
        <row r="200">
          <cell r="A200">
            <v>199</v>
          </cell>
          <cell r="B200" t="str">
            <v>Delputte Petra</v>
          </cell>
          <cell r="C200" t="str">
            <v>Centrale directie Brussel</v>
          </cell>
          <cell r="D200" t="str">
            <v>Platteland en Mestbeleid</v>
          </cell>
          <cell r="E200" t="str">
            <v>Ichtegem</v>
          </cell>
          <cell r="F200" t="str">
            <v>Beheerovereenkomsten</v>
          </cell>
          <cell r="G200" t="str">
            <v>.</v>
          </cell>
          <cell r="H200" t="str">
            <v>.</v>
          </cell>
          <cell r="I200" t="str">
            <v>.</v>
          </cell>
          <cell r="J200" t="str">
            <v>Tack Lieven</v>
          </cell>
          <cell r="K200" t="str">
            <v>Lieven.Tack@vlm.be</v>
          </cell>
          <cell r="L200" t="str">
            <v>02/543.73.19</v>
          </cell>
        </row>
        <row r="201">
          <cell r="A201">
            <v>200</v>
          </cell>
          <cell r="B201" t="str">
            <v>Denorme Dirk</v>
          </cell>
          <cell r="C201" t="str">
            <v>West-Vlaanderen Brugge</v>
          </cell>
          <cell r="D201" t="str">
            <v>Regio West</v>
          </cell>
          <cell r="E201" t="str">
            <v>Torhout</v>
          </cell>
          <cell r="F201" t="str">
            <v>Mestbank Regio West</v>
          </cell>
          <cell r="G201" t="str">
            <v>.</v>
          </cell>
          <cell r="H201" t="str">
            <v>.</v>
          </cell>
          <cell r="I201" t="str">
            <v>Diensthoofd</v>
          </cell>
          <cell r="J201" t="str">
            <v>Dekeyser Jacqueline</v>
          </cell>
          <cell r="K201" t="str">
            <v>jacqueline.dekeyser@vlm.be</v>
          </cell>
          <cell r="L201" t="str">
            <v>02/543.69.07</v>
          </cell>
        </row>
        <row r="202">
          <cell r="A202">
            <v>201</v>
          </cell>
          <cell r="B202" t="str">
            <v>Denys Toon</v>
          </cell>
          <cell r="C202" t="str">
            <v>Centrale directie Brussel</v>
          </cell>
          <cell r="D202" t="str">
            <v>Algemene directie &amp; staf</v>
          </cell>
          <cell r="E202" t="str">
            <v>Leuven</v>
          </cell>
          <cell r="F202" t="str">
            <v>Algemene Directie en Staf CD</v>
          </cell>
          <cell r="G202" t="str">
            <v>.</v>
          </cell>
          <cell r="H202" t="str">
            <v>.</v>
          </cell>
          <cell r="I202" t="str">
            <v>Gedelegeerd bestuurder</v>
          </cell>
          <cell r="J202" t="str">
            <v>Tack Lieven</v>
          </cell>
          <cell r="K202" t="str">
            <v>Lieven.Tack@vlm.be</v>
          </cell>
          <cell r="L202" t="str">
            <v>02/543.73.19</v>
          </cell>
        </row>
        <row r="203">
          <cell r="A203">
            <v>202</v>
          </cell>
          <cell r="B203" t="str">
            <v>Depauw Nele</v>
          </cell>
          <cell r="C203" t="str">
            <v>West-Vlaanderen Brugge</v>
          </cell>
          <cell r="D203" t="str">
            <v>Regio West</v>
          </cell>
          <cell r="E203" t="str">
            <v>Zedelgem</v>
          </cell>
          <cell r="F203" t="str">
            <v>Mestbank Regio West</v>
          </cell>
          <cell r="G203" t="str">
            <v>Gegevensbeheer Regio West</v>
          </cell>
          <cell r="H203" t="str">
            <v>.</v>
          </cell>
          <cell r="I203" t="str">
            <v>.</v>
          </cell>
          <cell r="J203" t="str">
            <v>Dekeyser Jacqueline</v>
          </cell>
          <cell r="K203" t="str">
            <v>jacqueline.dekeyser@vlm.be</v>
          </cell>
          <cell r="L203" t="str">
            <v>02/543.69.07</v>
          </cell>
        </row>
        <row r="204">
          <cell r="A204">
            <v>203</v>
          </cell>
          <cell r="B204" t="str">
            <v>Depotter Bart</v>
          </cell>
          <cell r="C204" t="str">
            <v>West-Vlaanderen Brugge</v>
          </cell>
          <cell r="D204" t="str">
            <v>Regio West</v>
          </cell>
          <cell r="E204" t="str">
            <v>Oostkamp</v>
          </cell>
          <cell r="F204" t="str">
            <v>Projectrealisatie Regio West</v>
          </cell>
          <cell r="G204" t="str">
            <v>Werken Regio West</v>
          </cell>
          <cell r="H204" t="str">
            <v>.</v>
          </cell>
          <cell r="I204" t="str">
            <v>.</v>
          </cell>
          <cell r="J204" t="str">
            <v>Dekeyser Jacqueline</v>
          </cell>
          <cell r="K204" t="str">
            <v>jacqueline.dekeyser@vlm.be</v>
          </cell>
          <cell r="L204" t="str">
            <v>02/543.69.07</v>
          </cell>
        </row>
        <row r="205">
          <cell r="A205">
            <v>204</v>
          </cell>
          <cell r="B205" t="str">
            <v>Depraetere David</v>
          </cell>
          <cell r="C205" t="str">
            <v>Vlaams-Brabant Leuven</v>
          </cell>
          <cell r="D205" t="str">
            <v>Regio Oost</v>
          </cell>
          <cell r="E205" t="str">
            <v>Tielt-Winge</v>
          </cell>
          <cell r="F205" t="str">
            <v>Projectrealisatie Regio Oost</v>
          </cell>
          <cell r="G205" t="str">
            <v>Projectontwerp Regio Oost</v>
          </cell>
          <cell r="H205" t="str">
            <v>.</v>
          </cell>
          <cell r="I205" t="str">
            <v>.</v>
          </cell>
          <cell r="J205" t="str">
            <v>Grijseels Oona</v>
          </cell>
          <cell r="K205" t="str">
            <v>Oona.Grijseels@vlm.be</v>
          </cell>
          <cell r="L205" t="str">
            <v>02/543.72.88</v>
          </cell>
        </row>
        <row r="206">
          <cell r="A206">
            <v>205</v>
          </cell>
          <cell r="B206" t="str">
            <v>Deprez Marianne</v>
          </cell>
          <cell r="C206" t="str">
            <v>West-Vlaanderen Brugge</v>
          </cell>
          <cell r="D206" t="str">
            <v>Mestbank</v>
          </cell>
          <cell r="E206" t="str">
            <v>Oostnieuwkerke</v>
          </cell>
          <cell r="F206" t="str">
            <v>Handhaving</v>
          </cell>
          <cell r="G206" t="str">
            <v>Handhaving Regio West</v>
          </cell>
          <cell r="H206" t="str">
            <v>.</v>
          </cell>
          <cell r="I206" t="str">
            <v>.</v>
          </cell>
          <cell r="J206" t="str">
            <v>Dekeyser Jacqueline</v>
          </cell>
          <cell r="K206" t="str">
            <v>jacqueline.dekeyser@vlm.be</v>
          </cell>
          <cell r="L206" t="str">
            <v>02/543.69.07</v>
          </cell>
        </row>
        <row r="207">
          <cell r="A207">
            <v>206</v>
          </cell>
          <cell r="B207" t="str">
            <v>Desimpelaere Koen</v>
          </cell>
          <cell r="C207" t="str">
            <v>Centrale directie Brussel</v>
          </cell>
          <cell r="D207" t="str">
            <v>Platteland en Mestbeleid</v>
          </cell>
          <cell r="E207" t="str">
            <v>Puurs</v>
          </cell>
          <cell r="F207" t="str">
            <v>Mestbeleid</v>
          </cell>
          <cell r="G207" t="str">
            <v>.</v>
          </cell>
          <cell r="H207" t="str">
            <v>.</v>
          </cell>
          <cell r="I207" t="str">
            <v>Diensthoofd</v>
          </cell>
          <cell r="J207" t="str">
            <v>Tack Lieven</v>
          </cell>
          <cell r="K207" t="str">
            <v>Lieven.Tack@vlm.be</v>
          </cell>
          <cell r="L207" t="str">
            <v>02/543.73.19</v>
          </cell>
        </row>
        <row r="208">
          <cell r="A208">
            <v>207</v>
          </cell>
          <cell r="B208" t="str">
            <v>Desini Sophie</v>
          </cell>
          <cell r="C208" t="str">
            <v>West-Vlaanderen Brugge</v>
          </cell>
          <cell r="D208" t="str">
            <v>Regio West</v>
          </cell>
          <cell r="E208" t="str">
            <v>Lokeren</v>
          </cell>
          <cell r="F208" t="str">
            <v>Beheerovereenkomsten Regio Wes</v>
          </cell>
          <cell r="G208" t="str">
            <v>.</v>
          </cell>
          <cell r="H208" t="str">
            <v>.</v>
          </cell>
          <cell r="I208" t="str">
            <v>.</v>
          </cell>
          <cell r="J208" t="str">
            <v>Dekeyser Jacqueline</v>
          </cell>
          <cell r="K208" t="str">
            <v>jacqueline.dekeyser@vlm.be</v>
          </cell>
          <cell r="L208" t="str">
            <v>02/543.69.07</v>
          </cell>
        </row>
        <row r="209">
          <cell r="A209">
            <v>208</v>
          </cell>
          <cell r="B209" t="str">
            <v>Desomer Henk</v>
          </cell>
          <cell r="C209" t="str">
            <v>Centrale directie Brussel</v>
          </cell>
          <cell r="D209" t="str">
            <v>Mestbank</v>
          </cell>
          <cell r="E209" t="str">
            <v>Sint-Katelijne-Waver</v>
          </cell>
          <cell r="F209" t="str">
            <v>Handhaving</v>
          </cell>
          <cell r="G209" t="str">
            <v>.</v>
          </cell>
          <cell r="H209" t="str">
            <v>.</v>
          </cell>
          <cell r="I209" t="str">
            <v>.</v>
          </cell>
          <cell r="J209" t="str">
            <v>Tack Lieven</v>
          </cell>
          <cell r="K209" t="str">
            <v>Lieven.Tack@vlm.be</v>
          </cell>
          <cell r="L209" t="str">
            <v>02/543.73.19</v>
          </cell>
        </row>
        <row r="210">
          <cell r="A210">
            <v>209</v>
          </cell>
          <cell r="B210" t="str">
            <v>Dessers Michel</v>
          </cell>
          <cell r="C210" t="str">
            <v>Limburg Hasselt</v>
          </cell>
          <cell r="D210" t="str">
            <v>Regio Oost</v>
          </cell>
          <cell r="E210" t="str">
            <v>Tongeren</v>
          </cell>
          <cell r="F210" t="str">
            <v>Projectrealisatie Regio Oost</v>
          </cell>
          <cell r="G210" t="str">
            <v>Projectleiding Regio Oost</v>
          </cell>
          <cell r="H210" t="str">
            <v>.</v>
          </cell>
          <cell r="I210" t="str">
            <v>.</v>
          </cell>
          <cell r="J210" t="str">
            <v>Grijseels Oona</v>
          </cell>
          <cell r="K210" t="str">
            <v>Oona.Grijseels@vlm.be</v>
          </cell>
          <cell r="L210" t="str">
            <v>02/543.72.88</v>
          </cell>
        </row>
        <row r="211">
          <cell r="A211">
            <v>210</v>
          </cell>
          <cell r="B211" t="str">
            <v>Deusings Judith</v>
          </cell>
          <cell r="C211" t="str">
            <v>Antwerpen Herentals</v>
          </cell>
          <cell r="D211" t="str">
            <v>Regio Oost</v>
          </cell>
          <cell r="E211" t="str">
            <v>Meerssen</v>
          </cell>
          <cell r="F211" t="str">
            <v>Projectrealisatie Regio Oost</v>
          </cell>
          <cell r="G211" t="str">
            <v>Projectontwerp Regio Oost</v>
          </cell>
          <cell r="H211" t="str">
            <v>Diverse externe financieringen</v>
          </cell>
          <cell r="I211" t="str">
            <v>.</v>
          </cell>
          <cell r="J211" t="str">
            <v>Grijseels Oona</v>
          </cell>
          <cell r="K211" t="str">
            <v>Oona.Grijseels@vlm.be</v>
          </cell>
          <cell r="L211" t="str">
            <v>02/543.72.88</v>
          </cell>
        </row>
        <row r="212">
          <cell r="A212">
            <v>211</v>
          </cell>
          <cell r="B212" t="str">
            <v>Deveen Ingrid</v>
          </cell>
          <cell r="C212" t="str">
            <v>Centrale directie Brussel</v>
          </cell>
          <cell r="D212" t="str">
            <v>Mestbank</v>
          </cell>
          <cell r="E212" t="str">
            <v>Gooik</v>
          </cell>
          <cell r="F212" t="str">
            <v>Dataverwerking en -analyse</v>
          </cell>
          <cell r="G212" t="str">
            <v>.</v>
          </cell>
          <cell r="H212" t="str">
            <v>.</v>
          </cell>
          <cell r="I212" t="str">
            <v>.</v>
          </cell>
          <cell r="J212" t="str">
            <v>Tack Lieven</v>
          </cell>
          <cell r="K212" t="str">
            <v>Lieven.Tack@vlm.be</v>
          </cell>
          <cell r="L212" t="str">
            <v>02/543.73.19</v>
          </cell>
        </row>
        <row r="213">
          <cell r="A213">
            <v>212</v>
          </cell>
          <cell r="B213" t="str">
            <v>Devenijn Laurence</v>
          </cell>
          <cell r="C213" t="str">
            <v>Oost-Vlaanderen Gent</v>
          </cell>
          <cell r="D213" t="str">
            <v>Regio West</v>
          </cell>
          <cell r="E213" t="str">
            <v>Maarke-Kerkem</v>
          </cell>
          <cell r="F213" t="str">
            <v>Projectrealisatie Regio West</v>
          </cell>
          <cell r="G213" t="str">
            <v>Grondzaken Regio West</v>
          </cell>
          <cell r="H213" t="str">
            <v>.</v>
          </cell>
          <cell r="I213" t="str">
            <v>.</v>
          </cell>
          <cell r="J213" t="str">
            <v>Dekeyser Jacqueline</v>
          </cell>
          <cell r="K213" t="str">
            <v>jacqueline.dekeyser@vlm.be</v>
          </cell>
          <cell r="L213" t="str">
            <v>02/543.69.07</v>
          </cell>
        </row>
        <row r="214">
          <cell r="A214">
            <v>213</v>
          </cell>
          <cell r="B214" t="str">
            <v>Devenyns Denise</v>
          </cell>
          <cell r="C214" t="str">
            <v>Vlaams-Brabant Leuven</v>
          </cell>
          <cell r="D214" t="str">
            <v>Regio Oost</v>
          </cell>
          <cell r="E214" t="str">
            <v>Kessel-Lo</v>
          </cell>
          <cell r="F214" t="str">
            <v>Bedrijfsadvies Regio Oost</v>
          </cell>
          <cell r="G214" t="str">
            <v>.</v>
          </cell>
          <cell r="H214" t="str">
            <v>.</v>
          </cell>
          <cell r="I214" t="str">
            <v>.</v>
          </cell>
          <cell r="J214" t="str">
            <v>Grijseels Oona</v>
          </cell>
          <cell r="K214" t="str">
            <v>Oona.Grijseels@vlm.be</v>
          </cell>
          <cell r="L214" t="str">
            <v>02/543.72.88</v>
          </cell>
        </row>
        <row r="215">
          <cell r="A215">
            <v>214</v>
          </cell>
          <cell r="B215" t="str">
            <v>Devolder Dieter</v>
          </cell>
          <cell r="C215" t="str">
            <v>Vlaams-Brabant Leuven</v>
          </cell>
          <cell r="D215" t="str">
            <v>Regio Oost</v>
          </cell>
          <cell r="E215" t="str">
            <v>Leefdaal</v>
          </cell>
          <cell r="F215" t="str">
            <v>Projectrealisatie Regio Oost</v>
          </cell>
          <cell r="G215" t="str">
            <v>Projectontwerp Regio Oost</v>
          </cell>
          <cell r="H215" t="str">
            <v>.</v>
          </cell>
          <cell r="I215" t="str">
            <v>.</v>
          </cell>
          <cell r="J215" t="str">
            <v>Grijseels Oona</v>
          </cell>
          <cell r="K215" t="str">
            <v>Oona.Grijseels@vlm.be</v>
          </cell>
          <cell r="L215" t="str">
            <v>02/543.72.88</v>
          </cell>
        </row>
        <row r="216">
          <cell r="A216">
            <v>215</v>
          </cell>
          <cell r="B216" t="str">
            <v>Devos Heidi</v>
          </cell>
          <cell r="C216" t="str">
            <v>Vlaams-Brabant Leuven</v>
          </cell>
          <cell r="D216" t="str">
            <v>Regio Oost</v>
          </cell>
          <cell r="E216" t="str">
            <v>Kortenaken</v>
          </cell>
          <cell r="F216" t="str">
            <v>Projectrealisatie Regio Oost</v>
          </cell>
          <cell r="G216" t="str">
            <v>Grondzaken Regio Oost</v>
          </cell>
          <cell r="H216" t="str">
            <v>.</v>
          </cell>
          <cell r="I216" t="str">
            <v>.</v>
          </cell>
          <cell r="J216" t="str">
            <v>Grijseels Oona</v>
          </cell>
          <cell r="K216" t="str">
            <v>Oona.Grijseels@vlm.be</v>
          </cell>
          <cell r="L216" t="str">
            <v>02/543.72.88</v>
          </cell>
        </row>
        <row r="217">
          <cell r="A217">
            <v>216</v>
          </cell>
          <cell r="B217" t="str">
            <v>Devos Martin</v>
          </cell>
          <cell r="C217" t="str">
            <v>Centrale directie Brussel</v>
          </cell>
          <cell r="D217" t="str">
            <v>Informatica &amp; GIS</v>
          </cell>
          <cell r="E217" t="str">
            <v>Lokeren</v>
          </cell>
          <cell r="F217" t="str">
            <v>ICT-architecturen</v>
          </cell>
          <cell r="G217" t="str">
            <v>.</v>
          </cell>
          <cell r="H217" t="str">
            <v>.</v>
          </cell>
          <cell r="I217" t="str">
            <v>.</v>
          </cell>
          <cell r="J217" t="str">
            <v>Tack Lieven</v>
          </cell>
          <cell r="K217" t="str">
            <v>Lieven.Tack@vlm.be</v>
          </cell>
          <cell r="L217" t="str">
            <v>02/543.73.19</v>
          </cell>
        </row>
        <row r="218">
          <cell r="A218">
            <v>217</v>
          </cell>
          <cell r="B218" t="str">
            <v>Dhaese Annemieke</v>
          </cell>
          <cell r="C218" t="str">
            <v>West-Vlaanderen Brugge</v>
          </cell>
          <cell r="D218" t="str">
            <v>Mestbank</v>
          </cell>
          <cell r="E218" t="str">
            <v>Jabbeke</v>
          </cell>
          <cell r="F218" t="str">
            <v>Handhaving</v>
          </cell>
          <cell r="G218" t="str">
            <v>Handhaving Regio West</v>
          </cell>
          <cell r="H218" t="str">
            <v>.</v>
          </cell>
          <cell r="I218" t="str">
            <v>.</v>
          </cell>
          <cell r="J218" t="str">
            <v>Dekeyser Jacqueline</v>
          </cell>
          <cell r="K218" t="str">
            <v>jacqueline.dekeyser@vlm.be</v>
          </cell>
          <cell r="L218" t="str">
            <v>02/543.69.07</v>
          </cell>
        </row>
        <row r="219">
          <cell r="A219">
            <v>218</v>
          </cell>
          <cell r="B219" t="str">
            <v>Dhondt Ann</v>
          </cell>
          <cell r="C219" t="str">
            <v>Centrale directie Brussel</v>
          </cell>
          <cell r="D219" t="str">
            <v>Algemene Diensten</v>
          </cell>
          <cell r="E219" t="str">
            <v>Nazareth</v>
          </cell>
          <cell r="F219" t="str">
            <v>Financiën</v>
          </cell>
          <cell r="G219" t="str">
            <v>.</v>
          </cell>
          <cell r="H219" t="str">
            <v>.</v>
          </cell>
          <cell r="I219" t="str">
            <v>.</v>
          </cell>
          <cell r="J219" t="str">
            <v>Tack Lieven</v>
          </cell>
          <cell r="K219" t="str">
            <v>Lieven.Tack@vlm.be</v>
          </cell>
          <cell r="L219" t="str">
            <v>02/543.73.19</v>
          </cell>
        </row>
        <row r="220">
          <cell r="A220">
            <v>219</v>
          </cell>
          <cell r="B220" t="str">
            <v>Dhont Liesbeth</v>
          </cell>
          <cell r="C220" t="str">
            <v>Centrale directie Brussel</v>
          </cell>
          <cell r="D220" t="str">
            <v>Platteland en Mestbeleid</v>
          </cell>
          <cell r="E220" t="str">
            <v>Brugge</v>
          </cell>
          <cell r="F220" t="str">
            <v>Plattelandsbeleid</v>
          </cell>
          <cell r="G220" t="str">
            <v>.</v>
          </cell>
          <cell r="H220" t="str">
            <v>.</v>
          </cell>
          <cell r="I220" t="str">
            <v>.</v>
          </cell>
          <cell r="J220" t="str">
            <v>Tack Lieven</v>
          </cell>
          <cell r="K220" t="str">
            <v>Lieven.Tack@vlm.be</v>
          </cell>
          <cell r="L220" t="str">
            <v>02/543.73.19</v>
          </cell>
        </row>
        <row r="221">
          <cell r="A221">
            <v>220</v>
          </cell>
          <cell r="B221" t="str">
            <v>Dielis Greetje</v>
          </cell>
          <cell r="C221" t="str">
            <v>Limburg Hasselt</v>
          </cell>
          <cell r="D221" t="str">
            <v>Regio Oost</v>
          </cell>
          <cell r="E221" t="str">
            <v>Schulen</v>
          </cell>
          <cell r="F221" t="str">
            <v>Beheerovereenkomsten Regio Oos</v>
          </cell>
          <cell r="G221" t="str">
            <v>.</v>
          </cell>
          <cell r="H221" t="str">
            <v>.</v>
          </cell>
          <cell r="I221" t="str">
            <v>.</v>
          </cell>
          <cell r="J221" t="str">
            <v>Grijseels Oona</v>
          </cell>
          <cell r="K221" t="str">
            <v>Oona.Grijseels@vlm.be</v>
          </cell>
          <cell r="L221" t="str">
            <v>02/543.72.88</v>
          </cell>
        </row>
        <row r="222">
          <cell r="A222">
            <v>221</v>
          </cell>
          <cell r="B222" t="str">
            <v>Diepenrykx Evi</v>
          </cell>
          <cell r="C222" t="str">
            <v>Centrale directie Brussel</v>
          </cell>
          <cell r="D222" t="str">
            <v>Mestbank</v>
          </cell>
          <cell r="E222" t="str">
            <v>Landen</v>
          </cell>
          <cell r="F222" t="str">
            <v>Financiële dossiers en bezwaar</v>
          </cell>
          <cell r="G222" t="str">
            <v>.</v>
          </cell>
          <cell r="H222" t="str">
            <v>.</v>
          </cell>
          <cell r="I222" t="str">
            <v>.</v>
          </cell>
          <cell r="J222" t="str">
            <v>Tack Lieven</v>
          </cell>
          <cell r="K222" t="str">
            <v>Lieven.Tack@vlm.be</v>
          </cell>
          <cell r="L222" t="str">
            <v>02/543.73.19</v>
          </cell>
        </row>
        <row r="223">
          <cell r="A223">
            <v>222</v>
          </cell>
          <cell r="B223" t="str">
            <v>Dierickx Jo</v>
          </cell>
          <cell r="C223" t="str">
            <v>Oost-Vlaanderen Gent</v>
          </cell>
          <cell r="D223" t="str">
            <v>Regio West</v>
          </cell>
          <cell r="E223" t="str">
            <v>Maarkedal</v>
          </cell>
          <cell r="F223" t="str">
            <v>Projectrealisatie Regio West</v>
          </cell>
          <cell r="G223" t="str">
            <v>Grondzaken Regio West</v>
          </cell>
          <cell r="H223" t="str">
            <v>.</v>
          </cell>
          <cell r="I223" t="str">
            <v>.</v>
          </cell>
          <cell r="J223" t="str">
            <v>Dekeyser Jacqueline</v>
          </cell>
          <cell r="K223" t="str">
            <v>jacqueline.dekeyser@vlm.be</v>
          </cell>
          <cell r="L223" t="str">
            <v>02/543.69.07</v>
          </cell>
        </row>
        <row r="224">
          <cell r="A224">
            <v>223</v>
          </cell>
          <cell r="B224" t="str">
            <v>Dispersyn Bavo</v>
          </cell>
          <cell r="C224" t="str">
            <v>Centrale directie Brussel</v>
          </cell>
          <cell r="D224" t="str">
            <v>Algemene Diensten</v>
          </cell>
          <cell r="E224" t="str">
            <v>Gent</v>
          </cell>
          <cell r="F224" t="str">
            <v>Juridische Zaken</v>
          </cell>
          <cell r="G224" t="str">
            <v>.</v>
          </cell>
          <cell r="H224" t="str">
            <v>.</v>
          </cell>
          <cell r="I224" t="str">
            <v>.</v>
          </cell>
          <cell r="J224" t="str">
            <v>Tack Lieven</v>
          </cell>
          <cell r="K224" t="str">
            <v>Lieven.Tack@vlm.be</v>
          </cell>
          <cell r="L224" t="str">
            <v>02/543.73.19</v>
          </cell>
        </row>
        <row r="225">
          <cell r="A225">
            <v>224</v>
          </cell>
          <cell r="B225" t="str">
            <v>Dobbelaere Antoon</v>
          </cell>
          <cell r="C225" t="str">
            <v>Centrale directie Brussel</v>
          </cell>
          <cell r="D225" t="str">
            <v>Algemene directie &amp; staf</v>
          </cell>
          <cell r="E225" t="str">
            <v>Gent</v>
          </cell>
          <cell r="F225" t="str">
            <v>Staf : organisatieontwikkeling</v>
          </cell>
          <cell r="G225" t="str">
            <v>Organisatieontwikkeling en -be</v>
          </cell>
          <cell r="H225" t="str">
            <v>.</v>
          </cell>
          <cell r="I225" t="str">
            <v>.</v>
          </cell>
          <cell r="J225" t="str">
            <v>Tack Lieven</v>
          </cell>
          <cell r="K225" t="str">
            <v>Lieven.Tack@vlm.be</v>
          </cell>
          <cell r="L225" t="str">
            <v>02/543.73.19</v>
          </cell>
        </row>
        <row r="226">
          <cell r="A226">
            <v>225</v>
          </cell>
          <cell r="B226" t="str">
            <v>Dobbelaere Carine</v>
          </cell>
          <cell r="C226" t="str">
            <v>Oost-Vlaanderen Gent</v>
          </cell>
          <cell r="D226" t="str">
            <v>Regio West</v>
          </cell>
          <cell r="E226" t="str">
            <v>Deinze</v>
          </cell>
          <cell r="F226" t="str">
            <v>Projectrealisatie Regio West</v>
          </cell>
          <cell r="G226" t="str">
            <v>Werken Regio West</v>
          </cell>
          <cell r="H226" t="str">
            <v>.</v>
          </cell>
          <cell r="I226" t="str">
            <v>.</v>
          </cell>
          <cell r="J226" t="str">
            <v>Dekeyser Jacqueline</v>
          </cell>
          <cell r="K226" t="str">
            <v>jacqueline.dekeyser@vlm.be</v>
          </cell>
          <cell r="L226" t="str">
            <v>02/543.69.07</v>
          </cell>
        </row>
        <row r="227">
          <cell r="A227">
            <v>226</v>
          </cell>
          <cell r="B227" t="str">
            <v>Druyts Marijke</v>
          </cell>
          <cell r="C227" t="str">
            <v>Antwerpen Herentals</v>
          </cell>
          <cell r="D227" t="str">
            <v>Regio Oost</v>
          </cell>
          <cell r="E227" t="str">
            <v>Ravels</v>
          </cell>
          <cell r="F227" t="str">
            <v>Projectrealisatie Regio Oost</v>
          </cell>
          <cell r="G227" t="str">
            <v>Werken Regio Oost</v>
          </cell>
          <cell r="H227" t="str">
            <v>.</v>
          </cell>
          <cell r="I227" t="str">
            <v>.</v>
          </cell>
          <cell r="J227" t="str">
            <v>Grijseels Oona</v>
          </cell>
          <cell r="K227" t="str">
            <v>Oona.Grijseels@vlm.be</v>
          </cell>
          <cell r="L227" t="str">
            <v>02/543.72.88</v>
          </cell>
        </row>
        <row r="228">
          <cell r="A228">
            <v>227</v>
          </cell>
          <cell r="B228" t="str">
            <v>Dubelloy Johan</v>
          </cell>
          <cell r="C228" t="str">
            <v>Centrale directie Brussel</v>
          </cell>
          <cell r="D228" t="str">
            <v>Projectrealisatie</v>
          </cell>
          <cell r="E228" t="str">
            <v>Bonheiden</v>
          </cell>
          <cell r="F228" t="str">
            <v>Grondzaken</v>
          </cell>
          <cell r="G228" t="str">
            <v>.</v>
          </cell>
          <cell r="H228" t="str">
            <v>.</v>
          </cell>
          <cell r="I228" t="str">
            <v>.</v>
          </cell>
          <cell r="J228" t="str">
            <v>Tack Lieven</v>
          </cell>
          <cell r="K228" t="str">
            <v>Lieven.Tack@vlm.be</v>
          </cell>
          <cell r="L228" t="str">
            <v>02/543.73.19</v>
          </cell>
        </row>
        <row r="229">
          <cell r="A229">
            <v>228</v>
          </cell>
          <cell r="B229" t="str">
            <v>Ducheyne Sofie</v>
          </cell>
          <cell r="C229" t="str">
            <v>Vlaams-Brabant Leuven</v>
          </cell>
          <cell r="D229" t="str">
            <v>Regio Oost</v>
          </cell>
          <cell r="E229" t="str">
            <v>Winksele</v>
          </cell>
          <cell r="F229" t="str">
            <v>Projectrealisatie Regio Oost</v>
          </cell>
          <cell r="G229" t="str">
            <v>Projectontwerp Regio Oost</v>
          </cell>
          <cell r="H229" t="str">
            <v>.</v>
          </cell>
          <cell r="I229" t="str">
            <v>.</v>
          </cell>
          <cell r="J229" t="str">
            <v>Tack Lieven</v>
          </cell>
          <cell r="K229" t="str">
            <v>Lieven.Tack@vlm.be</v>
          </cell>
          <cell r="L229" t="str">
            <v>02/543.73.19</v>
          </cell>
        </row>
        <row r="230">
          <cell r="A230">
            <v>229</v>
          </cell>
          <cell r="B230" t="str">
            <v>Dupae Eddy</v>
          </cell>
          <cell r="C230" t="str">
            <v>Limburg Hasselt</v>
          </cell>
          <cell r="D230" t="str">
            <v>Regio Oost</v>
          </cell>
          <cell r="E230" t="str">
            <v>Hasselt</v>
          </cell>
          <cell r="F230" t="str">
            <v>Projectrealisatie Regio Oost</v>
          </cell>
          <cell r="G230" t="str">
            <v>Projectontwerp Regio Oost</v>
          </cell>
          <cell r="H230" t="str">
            <v>.</v>
          </cell>
          <cell r="I230" t="str">
            <v>.</v>
          </cell>
          <cell r="J230" t="str">
            <v>Grijseels Oona</v>
          </cell>
          <cell r="K230" t="str">
            <v>Oona.Grijseels@vlm.be</v>
          </cell>
          <cell r="L230" t="str">
            <v>02/543.72.88</v>
          </cell>
        </row>
        <row r="231">
          <cell r="A231">
            <v>230</v>
          </cell>
          <cell r="B231" t="str">
            <v>Elouna Eyenga Pacôme</v>
          </cell>
          <cell r="C231" t="str">
            <v>Centrale directie Brussel</v>
          </cell>
          <cell r="D231" t="str">
            <v>Platteland en Mestbeleid</v>
          </cell>
          <cell r="E231" t="str">
            <v>Bonheiden</v>
          </cell>
          <cell r="F231" t="str">
            <v>E.I.P.</v>
          </cell>
          <cell r="G231" t="str">
            <v>.</v>
          </cell>
          <cell r="H231" t="str">
            <v>.</v>
          </cell>
          <cell r="I231" t="str">
            <v>Diensthoofd</v>
          </cell>
          <cell r="J231" t="str">
            <v>Tack Lieven</v>
          </cell>
          <cell r="K231" t="str">
            <v>Lieven.Tack@vlm.be</v>
          </cell>
          <cell r="L231" t="str">
            <v>02/543.73.19</v>
          </cell>
        </row>
        <row r="232">
          <cell r="A232">
            <v>231</v>
          </cell>
          <cell r="B232" t="str">
            <v>Engels Maria</v>
          </cell>
          <cell r="C232" t="str">
            <v>Antwerpen Herentals</v>
          </cell>
          <cell r="D232" t="str">
            <v>Regio Oost</v>
          </cell>
          <cell r="E232" t="str">
            <v>Herentals</v>
          </cell>
          <cell r="F232" t="str">
            <v>Projectrealisatie Regio Oost</v>
          </cell>
          <cell r="G232" t="str">
            <v>Grondzaken Regio Oost</v>
          </cell>
          <cell r="H232" t="str">
            <v>.</v>
          </cell>
          <cell r="I232" t="str">
            <v>.</v>
          </cell>
          <cell r="J232" t="str">
            <v>Grijseels Oona</v>
          </cell>
          <cell r="K232" t="str">
            <v>Oona.Grijseels@vlm.be</v>
          </cell>
          <cell r="L232" t="str">
            <v>02/543.72.88</v>
          </cell>
        </row>
        <row r="233">
          <cell r="A233">
            <v>232</v>
          </cell>
          <cell r="B233" t="str">
            <v>Erkens Martijn</v>
          </cell>
          <cell r="C233" t="str">
            <v>Limburg Hasselt</v>
          </cell>
          <cell r="D233" t="str">
            <v>Regio Oost</v>
          </cell>
          <cell r="E233" t="str">
            <v>Sint-Truiden</v>
          </cell>
          <cell r="F233" t="str">
            <v>Beheerovereenkomsten Regio Oos</v>
          </cell>
          <cell r="G233" t="str">
            <v>.</v>
          </cell>
          <cell r="H233" t="str">
            <v>Regionale Landschappen</v>
          </cell>
          <cell r="I233" t="str">
            <v>.</v>
          </cell>
          <cell r="J233" t="str">
            <v>Grijseels Oona</v>
          </cell>
          <cell r="K233" t="str">
            <v>Oona.Grijseels@vlm.be</v>
          </cell>
          <cell r="L233" t="str">
            <v>02/543.72.88</v>
          </cell>
        </row>
        <row r="234">
          <cell r="A234">
            <v>233</v>
          </cell>
          <cell r="B234" t="str">
            <v>Esschenbrouck Peter</v>
          </cell>
          <cell r="C234" t="str">
            <v>Centrale directie Brussel</v>
          </cell>
          <cell r="D234" t="str">
            <v>Informatica &amp; GIS</v>
          </cell>
          <cell r="E234" t="str">
            <v>Sint-Michiels</v>
          </cell>
          <cell r="F234" t="str">
            <v>Ontwikkeling</v>
          </cell>
          <cell r="G234" t="str">
            <v>.</v>
          </cell>
          <cell r="H234" t="str">
            <v>.</v>
          </cell>
          <cell r="I234" t="str">
            <v>.</v>
          </cell>
          <cell r="J234" t="str">
            <v>Tack Lieven</v>
          </cell>
          <cell r="K234" t="str">
            <v>Lieven.Tack@vlm.be</v>
          </cell>
          <cell r="L234" t="str">
            <v>02/543.73.19</v>
          </cell>
        </row>
        <row r="235">
          <cell r="A235">
            <v>234</v>
          </cell>
          <cell r="B235" t="str">
            <v>Fernagut Bruno</v>
          </cell>
          <cell r="C235" t="str">
            <v>Centrale directie Brussel</v>
          </cell>
          <cell r="D235" t="str">
            <v>Mestbank</v>
          </cell>
          <cell r="E235" t="str">
            <v>Deinze</v>
          </cell>
          <cell r="F235" t="str">
            <v>Dataverwerking en -analyse</v>
          </cell>
          <cell r="G235" t="str">
            <v>.</v>
          </cell>
          <cell r="H235" t="str">
            <v>.</v>
          </cell>
          <cell r="I235" t="str">
            <v>.</v>
          </cell>
          <cell r="J235" t="str">
            <v>Tack Lieven</v>
          </cell>
          <cell r="K235" t="str">
            <v>Lieven.Tack@vlm.be</v>
          </cell>
          <cell r="L235" t="str">
            <v>02/543.73.19</v>
          </cell>
        </row>
        <row r="236">
          <cell r="A236">
            <v>235</v>
          </cell>
          <cell r="B236" t="str">
            <v>Forier Stan</v>
          </cell>
          <cell r="C236" t="str">
            <v>Limburg Hasselt</v>
          </cell>
          <cell r="D236" t="str">
            <v>Regio Oost</v>
          </cell>
          <cell r="E236" t="str">
            <v>Kuringen</v>
          </cell>
          <cell r="F236" t="str">
            <v>Projectrealisatie Regio Oost</v>
          </cell>
          <cell r="G236" t="str">
            <v>Projectontwerp Regio Oost</v>
          </cell>
          <cell r="H236" t="str">
            <v>.</v>
          </cell>
          <cell r="I236" t="str">
            <v>.</v>
          </cell>
          <cell r="J236" t="str">
            <v>Grijseels Oona</v>
          </cell>
          <cell r="K236" t="str">
            <v>Oona.Grijseels@vlm.be</v>
          </cell>
          <cell r="L236" t="str">
            <v>02/543.72.88</v>
          </cell>
        </row>
        <row r="237">
          <cell r="A237">
            <v>236</v>
          </cell>
          <cell r="B237" t="str">
            <v>Fosselle Sylvie</v>
          </cell>
          <cell r="C237" t="str">
            <v>Centrale directie Brussel</v>
          </cell>
          <cell r="D237" t="str">
            <v>Platteland en Mestbeleid</v>
          </cell>
          <cell r="E237" t="str">
            <v>Mariakerke (Gent)</v>
          </cell>
          <cell r="F237" t="str">
            <v>Plattelandsbeleid</v>
          </cell>
          <cell r="G237" t="str">
            <v>.</v>
          </cell>
          <cell r="H237" t="str">
            <v>EIP</v>
          </cell>
          <cell r="I237" t="str">
            <v>.</v>
          </cell>
          <cell r="J237" t="str">
            <v>Tack Lieven</v>
          </cell>
          <cell r="K237" t="str">
            <v>Lieven.Tack@vlm.be</v>
          </cell>
          <cell r="L237" t="str">
            <v>02/543.73.19</v>
          </cell>
        </row>
        <row r="238">
          <cell r="A238">
            <v>237</v>
          </cell>
          <cell r="B238" t="str">
            <v>Fourneau Gilles</v>
          </cell>
          <cell r="C238" t="str">
            <v>Centrale directie Brussel</v>
          </cell>
          <cell r="D238" t="str">
            <v>Algemene Diensten</v>
          </cell>
          <cell r="E238" t="str">
            <v>Oudenaarde</v>
          </cell>
          <cell r="F238" t="str">
            <v>Juridische Zaken</v>
          </cell>
          <cell r="G238" t="str">
            <v>.</v>
          </cell>
          <cell r="H238" t="str">
            <v>.</v>
          </cell>
          <cell r="I238" t="str">
            <v>.</v>
          </cell>
          <cell r="J238" t="str">
            <v>Tack Lieven</v>
          </cell>
          <cell r="K238" t="str">
            <v>Lieven.Tack@vlm.be</v>
          </cell>
          <cell r="L238" t="str">
            <v>02/543.73.19</v>
          </cell>
        </row>
        <row r="239">
          <cell r="A239">
            <v>238</v>
          </cell>
          <cell r="B239" t="str">
            <v>Froyen Inge</v>
          </cell>
          <cell r="C239" t="str">
            <v>Limburg Hasselt</v>
          </cell>
          <cell r="D239" t="str">
            <v>Regio Oost</v>
          </cell>
          <cell r="E239" t="str">
            <v>Kuringen</v>
          </cell>
          <cell r="F239" t="str">
            <v>Projectrealisatie Regio Oost</v>
          </cell>
          <cell r="G239" t="str">
            <v>Werken Regio Oost</v>
          </cell>
          <cell r="H239" t="str">
            <v>.</v>
          </cell>
          <cell r="I239" t="str">
            <v>.</v>
          </cell>
          <cell r="J239" t="str">
            <v>Grijseels Oona</v>
          </cell>
          <cell r="K239" t="str">
            <v>Oona.Grijseels@vlm.be</v>
          </cell>
          <cell r="L239" t="str">
            <v>02/543.72.88</v>
          </cell>
        </row>
        <row r="240">
          <cell r="A240">
            <v>239</v>
          </cell>
          <cell r="B240" t="str">
            <v>Gallopyn Luc</v>
          </cell>
          <cell r="C240" t="str">
            <v>Centrale directie Brussel</v>
          </cell>
          <cell r="D240" t="str">
            <v>Platteland en Mestbeleid</v>
          </cell>
          <cell r="E240" t="str">
            <v>Herzele</v>
          </cell>
          <cell r="F240" t="str">
            <v>Bedrijfsadvies</v>
          </cell>
          <cell r="G240" t="str">
            <v>.</v>
          </cell>
          <cell r="H240" t="str">
            <v>.</v>
          </cell>
          <cell r="I240" t="str">
            <v>Diensthoofd</v>
          </cell>
          <cell r="J240" t="str">
            <v>Tack Lieven</v>
          </cell>
          <cell r="K240" t="str">
            <v>Lieven.Tack@vlm.be</v>
          </cell>
          <cell r="L240" t="str">
            <v>02/543.73.19</v>
          </cell>
        </row>
        <row r="241">
          <cell r="A241">
            <v>240</v>
          </cell>
          <cell r="B241" t="str">
            <v>Geens Marc</v>
          </cell>
          <cell r="C241" t="str">
            <v>Centrale directie Brussel</v>
          </cell>
          <cell r="D241" t="str">
            <v>Informatica &amp; GIS</v>
          </cell>
          <cell r="E241" t="str">
            <v>Aarschot</v>
          </cell>
          <cell r="F241" t="str">
            <v>Ontwikkeling</v>
          </cell>
          <cell r="G241" t="str">
            <v>.</v>
          </cell>
          <cell r="H241" t="str">
            <v>.</v>
          </cell>
          <cell r="I241" t="str">
            <v>.</v>
          </cell>
          <cell r="J241" t="str">
            <v>Tack Lieven</v>
          </cell>
          <cell r="K241" t="str">
            <v>Lieven.Tack@vlm.be</v>
          </cell>
          <cell r="L241" t="str">
            <v>02/543.73.19</v>
          </cell>
        </row>
        <row r="242">
          <cell r="A242">
            <v>241</v>
          </cell>
          <cell r="B242" t="str">
            <v>Geerts Arianne</v>
          </cell>
          <cell r="C242" t="str">
            <v>Antwerpen Herentals</v>
          </cell>
          <cell r="D242" t="str">
            <v>Regio Oost</v>
          </cell>
          <cell r="E242" t="str">
            <v>Geel</v>
          </cell>
          <cell r="F242" t="str">
            <v>Mestbank Regio Oost</v>
          </cell>
          <cell r="G242" t="str">
            <v>Gegevensbeheer Regio Oost</v>
          </cell>
          <cell r="H242" t="str">
            <v>.</v>
          </cell>
          <cell r="I242" t="str">
            <v>.</v>
          </cell>
          <cell r="J242" t="str">
            <v>Grijseels Oona</v>
          </cell>
          <cell r="K242" t="str">
            <v>Oona.Grijseels@vlm.be</v>
          </cell>
          <cell r="L242" t="str">
            <v>02/543.72.88</v>
          </cell>
        </row>
        <row r="243">
          <cell r="A243">
            <v>242</v>
          </cell>
          <cell r="B243" t="str">
            <v>Geerts Stefaan</v>
          </cell>
          <cell r="C243" t="str">
            <v>Oost-Vlaanderen Gent</v>
          </cell>
          <cell r="D243" t="str">
            <v>Regio West</v>
          </cell>
          <cell r="E243" t="str">
            <v>De Klinge</v>
          </cell>
          <cell r="F243" t="str">
            <v>Bedrijfsadvies Regio West</v>
          </cell>
          <cell r="G243" t="str">
            <v>.</v>
          </cell>
          <cell r="H243" t="str">
            <v>.</v>
          </cell>
          <cell r="I243" t="str">
            <v>.</v>
          </cell>
          <cell r="J243" t="str">
            <v>Dekeyser Jacqueline</v>
          </cell>
          <cell r="K243" t="str">
            <v>jacqueline.dekeyser@vlm.be</v>
          </cell>
          <cell r="L243" t="str">
            <v>02/543.69.07</v>
          </cell>
        </row>
        <row r="244">
          <cell r="A244">
            <v>243</v>
          </cell>
          <cell r="B244" t="str">
            <v>Geldof Katrien</v>
          </cell>
          <cell r="C244" t="str">
            <v>Oost-Vlaanderen Gent</v>
          </cell>
          <cell r="D244" t="str">
            <v>Mestbank</v>
          </cell>
          <cell r="E244" t="str">
            <v>Mater</v>
          </cell>
          <cell r="F244" t="str">
            <v>Handhaving</v>
          </cell>
          <cell r="G244" t="str">
            <v>Handhaving Regio West</v>
          </cell>
          <cell r="H244" t="str">
            <v>.</v>
          </cell>
          <cell r="I244" t="str">
            <v>.</v>
          </cell>
          <cell r="J244" t="str">
            <v>Dekeyser Jacqueline</v>
          </cell>
          <cell r="K244" t="str">
            <v>jacqueline.dekeyser@vlm.be</v>
          </cell>
          <cell r="L244" t="str">
            <v>02/543.69.07</v>
          </cell>
        </row>
        <row r="245">
          <cell r="A245">
            <v>244</v>
          </cell>
          <cell r="B245" t="str">
            <v>Gellinck Barbara</v>
          </cell>
          <cell r="C245" t="str">
            <v>West-Vlaanderen Brugge</v>
          </cell>
          <cell r="D245" t="str">
            <v>Regio West</v>
          </cell>
          <cell r="E245" t="str">
            <v>Oostkamp</v>
          </cell>
          <cell r="F245" t="str">
            <v>Beheerovereenkomsten Regio Wes</v>
          </cell>
          <cell r="G245" t="str">
            <v>.</v>
          </cell>
          <cell r="H245" t="str">
            <v>.</v>
          </cell>
          <cell r="I245" t="str">
            <v>Diensthoofd</v>
          </cell>
          <cell r="J245" t="str">
            <v>Dekeyser Jacqueline</v>
          </cell>
          <cell r="K245" t="str">
            <v>jacqueline.dekeyser@vlm.be</v>
          </cell>
          <cell r="L245" t="str">
            <v>02/543.69.07</v>
          </cell>
        </row>
        <row r="246">
          <cell r="A246">
            <v>245</v>
          </cell>
          <cell r="B246" t="str">
            <v>Gellinck Liesbeth</v>
          </cell>
          <cell r="C246" t="str">
            <v>West-Vlaanderen Brugge</v>
          </cell>
          <cell r="D246" t="str">
            <v>Regio West</v>
          </cell>
          <cell r="E246" t="str">
            <v>Ruddervoorde</v>
          </cell>
          <cell r="F246" t="str">
            <v>Projectrealisatie Regio West</v>
          </cell>
          <cell r="G246" t="str">
            <v>Projectleiding Regio West</v>
          </cell>
          <cell r="H246" t="str">
            <v>.</v>
          </cell>
          <cell r="I246" t="str">
            <v>.</v>
          </cell>
          <cell r="J246" t="str">
            <v>Dekeyser Jacqueline</v>
          </cell>
          <cell r="K246" t="str">
            <v>jacqueline.dekeyser@vlm.be</v>
          </cell>
          <cell r="L246" t="str">
            <v>02/543.69.07</v>
          </cell>
        </row>
        <row r="247">
          <cell r="A247">
            <v>246</v>
          </cell>
          <cell r="B247" t="str">
            <v>Germanes Guy</v>
          </cell>
          <cell r="C247" t="str">
            <v>Vlaams-Brabant Leuven</v>
          </cell>
          <cell r="D247" t="str">
            <v>Regio Oost</v>
          </cell>
          <cell r="E247" t="str">
            <v>Opwijk</v>
          </cell>
          <cell r="F247" t="str">
            <v>Bedrijfsadvies Regio Oost</v>
          </cell>
          <cell r="G247" t="str">
            <v>.</v>
          </cell>
          <cell r="H247" t="str">
            <v>.</v>
          </cell>
          <cell r="I247" t="str">
            <v>.</v>
          </cell>
          <cell r="J247" t="str">
            <v>Grijseels Oona</v>
          </cell>
          <cell r="K247" t="str">
            <v>Oona.Grijseels@vlm.be</v>
          </cell>
          <cell r="L247" t="str">
            <v>02/543.72.88</v>
          </cell>
        </row>
        <row r="248">
          <cell r="A248">
            <v>247</v>
          </cell>
          <cell r="B248" t="str">
            <v>Germeys Davy</v>
          </cell>
          <cell r="C248" t="str">
            <v>Centrale directie Brussel</v>
          </cell>
          <cell r="D248" t="str">
            <v>Informatica &amp; GIS</v>
          </cell>
          <cell r="E248" t="str">
            <v>Gent</v>
          </cell>
          <cell r="F248" t="str">
            <v>Analyse en Ontwerp</v>
          </cell>
          <cell r="G248" t="str">
            <v>.</v>
          </cell>
          <cell r="H248" t="str">
            <v>.</v>
          </cell>
          <cell r="I248" t="str">
            <v>.</v>
          </cell>
          <cell r="J248" t="str">
            <v>Tack Lieven</v>
          </cell>
          <cell r="K248" t="str">
            <v>Lieven.Tack@vlm.be</v>
          </cell>
          <cell r="L248" t="str">
            <v>02/543.73.19</v>
          </cell>
        </row>
        <row r="249">
          <cell r="A249">
            <v>248</v>
          </cell>
          <cell r="B249" t="str">
            <v>Gerrits Mark</v>
          </cell>
          <cell r="C249" t="str">
            <v>Centrale directie Brussel</v>
          </cell>
          <cell r="D249" t="str">
            <v>Informatica &amp; GIS</v>
          </cell>
          <cell r="E249" t="str">
            <v>Leuven</v>
          </cell>
          <cell r="F249" t="str">
            <v>Ontwikkeling</v>
          </cell>
          <cell r="G249" t="str">
            <v>.</v>
          </cell>
          <cell r="H249" t="str">
            <v>.</v>
          </cell>
          <cell r="I249" t="str">
            <v>.</v>
          </cell>
          <cell r="J249" t="str">
            <v>Tack Lieven</v>
          </cell>
          <cell r="K249" t="str">
            <v>Lieven.Tack@vlm.be</v>
          </cell>
          <cell r="L249" t="str">
            <v>02/543.73.19</v>
          </cell>
        </row>
        <row r="250">
          <cell r="A250">
            <v>249</v>
          </cell>
          <cell r="B250" t="str">
            <v>Geskens Hilde</v>
          </cell>
          <cell r="C250" t="str">
            <v>Antwerpen Herentals</v>
          </cell>
          <cell r="D250" t="str">
            <v>Regio Oost</v>
          </cell>
          <cell r="E250" t="str">
            <v>Ham</v>
          </cell>
          <cell r="F250" t="str">
            <v>Algemene Diensten Regio Oost</v>
          </cell>
          <cell r="G250" t="str">
            <v>Communicatie Regio Oost</v>
          </cell>
          <cell r="H250" t="str">
            <v>.</v>
          </cell>
          <cell r="I250" t="str">
            <v>.</v>
          </cell>
          <cell r="J250" t="str">
            <v>Grijseels Oona</v>
          </cell>
          <cell r="K250" t="str">
            <v>Oona.Grijseels@vlm.be</v>
          </cell>
          <cell r="L250" t="str">
            <v>02/543.72.88</v>
          </cell>
        </row>
        <row r="251">
          <cell r="A251">
            <v>250</v>
          </cell>
          <cell r="B251" t="str">
            <v>Geusens Nathalie</v>
          </cell>
          <cell r="C251" t="str">
            <v>Limburg Hasselt</v>
          </cell>
          <cell r="D251" t="str">
            <v>Mestbank</v>
          </cell>
          <cell r="E251" t="str">
            <v>Halen</v>
          </cell>
          <cell r="F251" t="str">
            <v>Handhaving</v>
          </cell>
          <cell r="G251" t="str">
            <v>Handhaving Regio Oost</v>
          </cell>
          <cell r="H251" t="str">
            <v>.</v>
          </cell>
          <cell r="I251" t="str">
            <v>.</v>
          </cell>
          <cell r="J251" t="str">
            <v>Grijseels Oona</v>
          </cell>
          <cell r="K251" t="str">
            <v>Oona.Grijseels@vlm.be</v>
          </cell>
          <cell r="L251" t="str">
            <v>02/543.72.88</v>
          </cell>
        </row>
        <row r="252">
          <cell r="A252">
            <v>251</v>
          </cell>
          <cell r="B252" t="str">
            <v>Gevaert Frans</v>
          </cell>
          <cell r="C252" t="str">
            <v>Centrale directie Brussel</v>
          </cell>
          <cell r="D252" t="str">
            <v>Algemene directie &amp; staf</v>
          </cell>
          <cell r="E252" t="str">
            <v>Zwevezele</v>
          </cell>
          <cell r="F252" t="str">
            <v>Interne Controle</v>
          </cell>
          <cell r="G252" t="str">
            <v>.</v>
          </cell>
          <cell r="H252" t="str">
            <v>.</v>
          </cell>
          <cell r="I252" t="str">
            <v>.</v>
          </cell>
          <cell r="J252" t="str">
            <v>Tack Lieven</v>
          </cell>
          <cell r="K252" t="str">
            <v>Lieven.Tack@vlm.be</v>
          </cell>
          <cell r="L252" t="str">
            <v>02/543.73.19</v>
          </cell>
        </row>
        <row r="253">
          <cell r="A253">
            <v>252</v>
          </cell>
          <cell r="B253" t="str">
            <v>Geyskens Marc</v>
          </cell>
          <cell r="C253" t="str">
            <v>Centrale directie Brussel</v>
          </cell>
          <cell r="D253" t="str">
            <v>Projectrealisatie</v>
          </cell>
          <cell r="E253" t="str">
            <v>Langdorp</v>
          </cell>
          <cell r="F253" t="str">
            <v>Werken</v>
          </cell>
          <cell r="G253" t="str">
            <v>.</v>
          </cell>
          <cell r="H253" t="str">
            <v>.</v>
          </cell>
          <cell r="I253" t="str">
            <v>.</v>
          </cell>
          <cell r="J253" t="str">
            <v>Tack Lieven</v>
          </cell>
          <cell r="K253" t="str">
            <v>Lieven.Tack@vlm.be</v>
          </cell>
          <cell r="L253" t="str">
            <v>02/543.73.19</v>
          </cell>
        </row>
        <row r="254">
          <cell r="A254">
            <v>253</v>
          </cell>
          <cell r="B254" t="str">
            <v>Ghesquière Levi</v>
          </cell>
          <cell r="C254" t="str">
            <v>West-Vlaanderen Brugge</v>
          </cell>
          <cell r="D254" t="str">
            <v>Regio West</v>
          </cell>
          <cell r="E254" t="str">
            <v>Ingelmunster</v>
          </cell>
          <cell r="F254" t="str">
            <v>Mestbank Regio West</v>
          </cell>
          <cell r="G254" t="str">
            <v>Dossierbehandeling Regio West</v>
          </cell>
          <cell r="H254" t="str">
            <v>.</v>
          </cell>
          <cell r="I254" t="str">
            <v>.</v>
          </cell>
          <cell r="J254" t="str">
            <v>Dekeyser Jacqueline</v>
          </cell>
          <cell r="K254" t="str">
            <v>jacqueline.dekeyser@vlm.be</v>
          </cell>
          <cell r="L254" t="str">
            <v>02/543.69.07</v>
          </cell>
        </row>
        <row r="255">
          <cell r="A255">
            <v>254</v>
          </cell>
          <cell r="B255" t="str">
            <v>Gheysen Korneel</v>
          </cell>
          <cell r="C255" t="str">
            <v>West-Vlaanderen Brugge</v>
          </cell>
          <cell r="D255" t="str">
            <v>Regio West</v>
          </cell>
          <cell r="E255" t="str">
            <v>Gentbrugge</v>
          </cell>
          <cell r="F255" t="str">
            <v>Projectrealisatie Regio West</v>
          </cell>
          <cell r="G255" t="str">
            <v>Projectontwerp Regio West</v>
          </cell>
          <cell r="H255" t="str">
            <v>.</v>
          </cell>
          <cell r="I255" t="str">
            <v>.</v>
          </cell>
          <cell r="J255" t="str">
            <v>Dekeyser Jacqueline</v>
          </cell>
          <cell r="K255" t="str">
            <v>jacqueline.dekeyser@vlm.be</v>
          </cell>
          <cell r="L255" t="str">
            <v>02/543.69.07</v>
          </cell>
        </row>
        <row r="256">
          <cell r="A256">
            <v>255</v>
          </cell>
          <cell r="B256" t="str">
            <v>Gheysen Sabine</v>
          </cell>
          <cell r="C256" t="str">
            <v>West-Vlaanderen Brugge</v>
          </cell>
          <cell r="D256" t="str">
            <v>Regio West</v>
          </cell>
          <cell r="E256" t="str">
            <v>Izegem</v>
          </cell>
          <cell r="F256" t="str">
            <v>Projectrealisatie Regio West</v>
          </cell>
          <cell r="G256" t="str">
            <v>Projectontwerp Regio West</v>
          </cell>
          <cell r="H256" t="str">
            <v>.</v>
          </cell>
          <cell r="I256" t="str">
            <v>.</v>
          </cell>
          <cell r="J256" t="str">
            <v>Dekeyser Jacqueline</v>
          </cell>
          <cell r="K256" t="str">
            <v>jacqueline.dekeyser@vlm.be</v>
          </cell>
          <cell r="L256" t="str">
            <v>02/543.69.07</v>
          </cell>
        </row>
        <row r="257">
          <cell r="A257">
            <v>256</v>
          </cell>
          <cell r="B257" t="str">
            <v>Ghyselen Bart</v>
          </cell>
          <cell r="C257" t="str">
            <v>West-Vlaanderen Brugge</v>
          </cell>
          <cell r="D257" t="str">
            <v>Regio West</v>
          </cell>
          <cell r="E257" t="str">
            <v>Westrozebeke</v>
          </cell>
          <cell r="F257" t="str">
            <v>Bedrijfsadvies Regio West</v>
          </cell>
          <cell r="G257" t="str">
            <v>.</v>
          </cell>
          <cell r="H257" t="str">
            <v>.</v>
          </cell>
          <cell r="I257" t="str">
            <v>.</v>
          </cell>
          <cell r="J257" t="str">
            <v>Dekeyser Jacqueline</v>
          </cell>
          <cell r="K257" t="str">
            <v>jacqueline.dekeyser@vlm.be</v>
          </cell>
          <cell r="L257" t="str">
            <v>02/543.69.07</v>
          </cell>
        </row>
        <row r="258">
          <cell r="A258">
            <v>257</v>
          </cell>
          <cell r="B258" t="str">
            <v>Ghyselinck Nel</v>
          </cell>
          <cell r="C258" t="str">
            <v>West-Vlaanderen Brugge</v>
          </cell>
          <cell r="D258" t="str">
            <v>Regio West</v>
          </cell>
          <cell r="E258" t="str">
            <v>Assebroek</v>
          </cell>
          <cell r="F258" t="str">
            <v>Projectrealisatie Regio West</v>
          </cell>
          <cell r="G258" t="str">
            <v>Projectontwerp Regio West</v>
          </cell>
          <cell r="H258" t="str">
            <v>.</v>
          </cell>
          <cell r="I258" t="str">
            <v>.</v>
          </cell>
          <cell r="J258" t="str">
            <v>Dekeyser Jacqueline</v>
          </cell>
          <cell r="K258" t="str">
            <v>jacqueline.dekeyser@vlm.be</v>
          </cell>
          <cell r="L258" t="str">
            <v>02/543.69.07</v>
          </cell>
        </row>
        <row r="259">
          <cell r="A259">
            <v>258</v>
          </cell>
          <cell r="B259" t="str">
            <v>Gielis Ria</v>
          </cell>
          <cell r="C259" t="str">
            <v>Centrale directie Brussel</v>
          </cell>
          <cell r="D259" t="str">
            <v>Mestbank</v>
          </cell>
          <cell r="E259" t="str">
            <v>Mortsel</v>
          </cell>
          <cell r="F259" t="str">
            <v>Adm. Ondersteuning en Leiding</v>
          </cell>
          <cell r="G259" t="str">
            <v>.</v>
          </cell>
          <cell r="H259" t="str">
            <v>.</v>
          </cell>
          <cell r="I259" t="str">
            <v>Afdelingshoofd</v>
          </cell>
          <cell r="J259" t="str">
            <v>Tack Lieven</v>
          </cell>
          <cell r="K259" t="str">
            <v>Lieven.Tack@vlm.be</v>
          </cell>
          <cell r="L259" t="str">
            <v>02/543.73.19</v>
          </cell>
        </row>
        <row r="260">
          <cell r="A260">
            <v>259</v>
          </cell>
          <cell r="B260" t="str">
            <v>Gillaer Dave</v>
          </cell>
          <cell r="C260" t="str">
            <v>Centrale directie Brussel</v>
          </cell>
          <cell r="D260" t="str">
            <v>Informatica &amp; GIS</v>
          </cell>
          <cell r="E260" t="str">
            <v>Zelem</v>
          </cell>
          <cell r="F260" t="str">
            <v>Ontwikkeling</v>
          </cell>
          <cell r="G260" t="str">
            <v>.</v>
          </cell>
          <cell r="H260" t="str">
            <v>.</v>
          </cell>
          <cell r="I260" t="str">
            <v>Diensthoofd</v>
          </cell>
          <cell r="J260" t="str">
            <v>Tack Lieven</v>
          </cell>
          <cell r="K260" t="str">
            <v>Lieven.Tack@vlm.be</v>
          </cell>
          <cell r="L260" t="str">
            <v>02/543.73.19</v>
          </cell>
        </row>
        <row r="261">
          <cell r="A261">
            <v>260</v>
          </cell>
          <cell r="B261" t="str">
            <v>Gillissen Guy</v>
          </cell>
          <cell r="C261" t="str">
            <v>Limburg Hasselt</v>
          </cell>
          <cell r="D261" t="str">
            <v>Regio Oost</v>
          </cell>
          <cell r="E261" t="str">
            <v>Beringen</v>
          </cell>
          <cell r="F261" t="str">
            <v>Projectrealisatie Regio Oost</v>
          </cell>
          <cell r="G261" t="str">
            <v>Werken Regio Oost</v>
          </cell>
          <cell r="H261" t="str">
            <v>.</v>
          </cell>
          <cell r="I261" t="str">
            <v>.</v>
          </cell>
          <cell r="J261" t="str">
            <v>Grijseels Oona</v>
          </cell>
          <cell r="K261" t="str">
            <v>Oona.Grijseels@vlm.be</v>
          </cell>
          <cell r="L261" t="str">
            <v>02/543.72.88</v>
          </cell>
        </row>
        <row r="262">
          <cell r="A262">
            <v>261</v>
          </cell>
          <cell r="B262" t="str">
            <v>Goditiabois Marijke</v>
          </cell>
          <cell r="C262" t="str">
            <v>Oost-Vlaanderen Gent</v>
          </cell>
          <cell r="D262" t="str">
            <v>Regio West</v>
          </cell>
          <cell r="E262" t="str">
            <v>Bottelare</v>
          </cell>
          <cell r="F262" t="str">
            <v>Mestbank Regio West</v>
          </cell>
          <cell r="G262" t="str">
            <v>Gegevensbeheer Regio West</v>
          </cell>
          <cell r="H262" t="str">
            <v>.</v>
          </cell>
          <cell r="I262" t="str">
            <v>.</v>
          </cell>
          <cell r="J262" t="str">
            <v>Dekeyser Jacqueline</v>
          </cell>
          <cell r="K262" t="str">
            <v>jacqueline.dekeyser@vlm.be</v>
          </cell>
          <cell r="L262" t="str">
            <v>02/543.69.07</v>
          </cell>
        </row>
        <row r="263">
          <cell r="A263">
            <v>262</v>
          </cell>
          <cell r="B263" t="str">
            <v>Goedertier Olivier</v>
          </cell>
          <cell r="C263" t="str">
            <v>Oost-Vlaanderen Gent</v>
          </cell>
          <cell r="D263" t="str">
            <v>Regio West</v>
          </cell>
          <cell r="E263" t="str">
            <v>Merelbeke</v>
          </cell>
          <cell r="F263" t="str">
            <v>Projectrealisatie Regio West</v>
          </cell>
          <cell r="G263" t="str">
            <v>Grondzaken Regio West</v>
          </cell>
          <cell r="H263" t="str">
            <v>.</v>
          </cell>
          <cell r="I263" t="str">
            <v>.</v>
          </cell>
          <cell r="J263" t="str">
            <v>Dekeyser Jacqueline</v>
          </cell>
          <cell r="K263" t="str">
            <v>jacqueline.dekeyser@vlm.be</v>
          </cell>
          <cell r="L263" t="str">
            <v>02/543.69.07</v>
          </cell>
        </row>
        <row r="264">
          <cell r="A264">
            <v>263</v>
          </cell>
          <cell r="B264" t="str">
            <v>Goegebeur Eveline</v>
          </cell>
          <cell r="C264" t="str">
            <v>West-Vlaanderen Brugge</v>
          </cell>
          <cell r="D264" t="str">
            <v>Regio West</v>
          </cell>
          <cell r="E264" t="str">
            <v>Heist-aan-Zee</v>
          </cell>
          <cell r="F264" t="str">
            <v>Mestbank Regio West</v>
          </cell>
          <cell r="G264" t="str">
            <v>Dossierbehandeling Regio West</v>
          </cell>
          <cell r="H264" t="str">
            <v>.</v>
          </cell>
          <cell r="I264" t="str">
            <v>.</v>
          </cell>
          <cell r="J264" t="str">
            <v>Dekeyser Jacqueline</v>
          </cell>
          <cell r="K264" t="str">
            <v>jacqueline.dekeyser@vlm.be</v>
          </cell>
          <cell r="L264" t="str">
            <v>02/543.69.07</v>
          </cell>
        </row>
        <row r="265">
          <cell r="A265">
            <v>264</v>
          </cell>
          <cell r="B265" t="str">
            <v>Goemaere Evelyne</v>
          </cell>
          <cell r="C265" t="str">
            <v>Oost-Vlaanderen Gent</v>
          </cell>
          <cell r="D265" t="str">
            <v>Regio West</v>
          </cell>
          <cell r="E265" t="str">
            <v>Roeselare</v>
          </cell>
          <cell r="F265" t="str">
            <v>Projectrealisatie Regio West</v>
          </cell>
          <cell r="G265" t="str">
            <v>Projectleiding Regio West</v>
          </cell>
          <cell r="H265" t="str">
            <v>.</v>
          </cell>
          <cell r="I265" t="str">
            <v>.</v>
          </cell>
          <cell r="J265" t="str">
            <v>Dekeyser Jacqueline</v>
          </cell>
          <cell r="K265" t="str">
            <v>jacqueline.dekeyser@vlm.be</v>
          </cell>
          <cell r="L265" t="str">
            <v>02/543.69.07</v>
          </cell>
        </row>
        <row r="266">
          <cell r="A266">
            <v>265</v>
          </cell>
          <cell r="B266" t="str">
            <v>Goethals Els</v>
          </cell>
          <cell r="C266" t="str">
            <v>West-Vlaanderen Brugge</v>
          </cell>
          <cell r="D266" t="str">
            <v>Regio West</v>
          </cell>
          <cell r="E266" t="str">
            <v>Sint-Kruis (Brugge)</v>
          </cell>
          <cell r="F266" t="str">
            <v>Projectrealisatie Regio West</v>
          </cell>
          <cell r="G266" t="str">
            <v>Projectontwerp Regio West</v>
          </cell>
          <cell r="H266" t="str">
            <v>.</v>
          </cell>
          <cell r="I266" t="str">
            <v>.</v>
          </cell>
          <cell r="J266" t="str">
            <v>Dekeyser Jacqueline</v>
          </cell>
          <cell r="K266" t="str">
            <v>jacqueline.dekeyser@vlm.be</v>
          </cell>
          <cell r="L266" t="str">
            <v>02/543.69.07</v>
          </cell>
        </row>
        <row r="267">
          <cell r="A267">
            <v>266</v>
          </cell>
          <cell r="B267" t="str">
            <v>Goormachtigh Michaël</v>
          </cell>
          <cell r="C267" t="str">
            <v>Centrale directie Brussel</v>
          </cell>
          <cell r="D267" t="str">
            <v>Informatica &amp; GIS</v>
          </cell>
          <cell r="E267" t="str">
            <v>Drongen</v>
          </cell>
          <cell r="F267" t="str">
            <v>Ontwikkeling</v>
          </cell>
          <cell r="G267" t="str">
            <v>.</v>
          </cell>
          <cell r="H267" t="str">
            <v>.</v>
          </cell>
          <cell r="I267" t="str">
            <v>.</v>
          </cell>
          <cell r="J267" t="str">
            <v>Tack Lieven</v>
          </cell>
          <cell r="K267" t="str">
            <v>Lieven.Tack@vlm.be</v>
          </cell>
          <cell r="L267" t="str">
            <v>02/543.73.19</v>
          </cell>
        </row>
        <row r="268">
          <cell r="A268">
            <v>267</v>
          </cell>
          <cell r="B268" t="str">
            <v>Goormachtigh Veronique</v>
          </cell>
          <cell r="C268" t="str">
            <v>Centrale directie Brussel</v>
          </cell>
          <cell r="D268" t="str">
            <v>Informatica &amp; GIS</v>
          </cell>
          <cell r="E268" t="str">
            <v>Sint-Amandsberg (Gent)</v>
          </cell>
          <cell r="F268" t="str">
            <v>Analyse en Ontwerp</v>
          </cell>
          <cell r="G268" t="str">
            <v>.</v>
          </cell>
          <cell r="H268" t="str">
            <v>.</v>
          </cell>
          <cell r="I268" t="str">
            <v>.</v>
          </cell>
          <cell r="J268" t="str">
            <v>Tack Lieven</v>
          </cell>
          <cell r="K268" t="str">
            <v>Lieven.Tack@vlm.be</v>
          </cell>
          <cell r="L268" t="str">
            <v>02/543.73.19</v>
          </cell>
        </row>
        <row r="269">
          <cell r="A269">
            <v>268</v>
          </cell>
          <cell r="B269" t="str">
            <v>Goossens Annick</v>
          </cell>
          <cell r="C269" t="str">
            <v>Centrale directie Brussel</v>
          </cell>
          <cell r="D269" t="str">
            <v>Mestbank</v>
          </cell>
          <cell r="E269" t="str">
            <v>Schorisse</v>
          </cell>
          <cell r="F269" t="str">
            <v>Dataverwerking en -analyse</v>
          </cell>
          <cell r="G269" t="str">
            <v>.</v>
          </cell>
          <cell r="H269" t="str">
            <v>.</v>
          </cell>
          <cell r="I269" t="str">
            <v>.</v>
          </cell>
          <cell r="J269" t="str">
            <v>Tack Lieven</v>
          </cell>
          <cell r="K269" t="str">
            <v>Lieven.Tack@vlm.be</v>
          </cell>
          <cell r="L269" t="str">
            <v>02/543.73.19</v>
          </cell>
        </row>
        <row r="270">
          <cell r="A270">
            <v>269</v>
          </cell>
          <cell r="B270" t="str">
            <v>Gordebeke Geert</v>
          </cell>
          <cell r="C270" t="str">
            <v>Centrale directie Brussel</v>
          </cell>
          <cell r="D270" t="str">
            <v>Projectrealisatie</v>
          </cell>
          <cell r="E270" t="str">
            <v>Sint-Lievens-Houtem</v>
          </cell>
          <cell r="F270" t="str">
            <v>Grondzaken</v>
          </cell>
          <cell r="G270" t="str">
            <v>.</v>
          </cell>
          <cell r="H270" t="str">
            <v>.</v>
          </cell>
          <cell r="I270" t="str">
            <v>.</v>
          </cell>
          <cell r="J270" t="str">
            <v>Tack Lieven</v>
          </cell>
          <cell r="K270" t="str">
            <v>Lieven.Tack@vlm.be</v>
          </cell>
          <cell r="L270" t="str">
            <v>02/543.73.19</v>
          </cell>
        </row>
        <row r="271">
          <cell r="A271">
            <v>270</v>
          </cell>
          <cell r="B271" t="str">
            <v>Grauwels Kevin</v>
          </cell>
          <cell r="C271" t="str">
            <v>Centrale directie Brussel</v>
          </cell>
          <cell r="D271" t="str">
            <v>Platteland en Mestbeleid</v>
          </cell>
          <cell r="E271" t="str">
            <v>Haaltert</v>
          </cell>
          <cell r="F271" t="str">
            <v>Mestbeleid</v>
          </cell>
          <cell r="G271" t="str">
            <v>.</v>
          </cell>
          <cell r="H271" t="str">
            <v>.</v>
          </cell>
          <cell r="I271" t="str">
            <v>.</v>
          </cell>
          <cell r="J271" t="str">
            <v>Tack Lieven</v>
          </cell>
          <cell r="K271" t="str">
            <v>Lieven.Tack@vlm.be</v>
          </cell>
          <cell r="L271" t="str">
            <v>02/543.73.19</v>
          </cell>
        </row>
        <row r="272">
          <cell r="A272">
            <v>271</v>
          </cell>
          <cell r="B272" t="str">
            <v>Grieten Koen</v>
          </cell>
          <cell r="C272" t="str">
            <v>Limburg Hasselt</v>
          </cell>
          <cell r="D272" t="str">
            <v>Regio Oost</v>
          </cell>
          <cell r="E272" t="str">
            <v>Neerpelt</v>
          </cell>
          <cell r="F272" t="str">
            <v>Projectrealisatie Regio Oost</v>
          </cell>
          <cell r="G272" t="str">
            <v>Werken Regio Oost</v>
          </cell>
          <cell r="H272" t="str">
            <v>.</v>
          </cell>
          <cell r="I272" t="str">
            <v>.</v>
          </cell>
          <cell r="J272" t="str">
            <v>Grijseels Oona</v>
          </cell>
          <cell r="K272" t="str">
            <v>Oona.Grijseels@vlm.be</v>
          </cell>
          <cell r="L272" t="str">
            <v>02/543.72.88</v>
          </cell>
        </row>
        <row r="273">
          <cell r="A273">
            <v>272</v>
          </cell>
          <cell r="B273" t="str">
            <v>Grijseels Oona</v>
          </cell>
          <cell r="C273" t="str">
            <v>Centrale directie Brussel</v>
          </cell>
          <cell r="D273" t="str">
            <v>Algemene Diensten</v>
          </cell>
          <cell r="E273" t="str">
            <v>Ninove</v>
          </cell>
          <cell r="F273" t="str">
            <v>Personeel</v>
          </cell>
          <cell r="G273" t="str">
            <v>.</v>
          </cell>
          <cell r="H273" t="str">
            <v>.</v>
          </cell>
          <cell r="I273" t="str">
            <v>.</v>
          </cell>
          <cell r="J273" t="str">
            <v>Tack Lieven</v>
          </cell>
          <cell r="K273" t="str">
            <v>Lieven.Tack@vlm.be</v>
          </cell>
          <cell r="L273" t="str">
            <v>02/543.73.19</v>
          </cell>
        </row>
        <row r="274">
          <cell r="A274">
            <v>273</v>
          </cell>
          <cell r="B274" t="str">
            <v>Grillet Annick</v>
          </cell>
          <cell r="C274" t="str">
            <v>Vlaams-Brabant Leuven</v>
          </cell>
          <cell r="D274" t="str">
            <v>Regio Oost</v>
          </cell>
          <cell r="E274" t="str">
            <v>Herent</v>
          </cell>
          <cell r="F274" t="str">
            <v>Projectrealisatie Regio Oost</v>
          </cell>
          <cell r="G274" t="str">
            <v>Projectleiding Regio Oost</v>
          </cell>
          <cell r="H274" t="str">
            <v>.</v>
          </cell>
          <cell r="I274" t="str">
            <v>.</v>
          </cell>
          <cell r="J274" t="str">
            <v>Grijseels Oona</v>
          </cell>
          <cell r="K274" t="str">
            <v>Oona.Grijseels@vlm.be</v>
          </cell>
          <cell r="L274" t="str">
            <v>02/543.72.88</v>
          </cell>
        </row>
        <row r="275">
          <cell r="A275">
            <v>274</v>
          </cell>
          <cell r="B275" t="str">
            <v>Groven Katja</v>
          </cell>
          <cell r="C275" t="str">
            <v>Limburg Hasselt</v>
          </cell>
          <cell r="D275" t="str">
            <v>Regio Oost</v>
          </cell>
          <cell r="E275" t="str">
            <v>Hoeselt</v>
          </cell>
          <cell r="F275" t="str">
            <v>Beheerovereenkomsten Regio Oos</v>
          </cell>
          <cell r="G275" t="str">
            <v>.</v>
          </cell>
          <cell r="H275" t="str">
            <v>Rural Alliances (EUR00035)</v>
          </cell>
          <cell r="I275" t="str">
            <v>.</v>
          </cell>
          <cell r="J275" t="str">
            <v>Grijseels Oona</v>
          </cell>
          <cell r="K275" t="str">
            <v>Oona.Grijseels@vlm.be</v>
          </cell>
          <cell r="L275" t="str">
            <v>02/543.72.88</v>
          </cell>
        </row>
        <row r="276">
          <cell r="A276">
            <v>275</v>
          </cell>
          <cell r="B276" t="str">
            <v>Guffens Gino</v>
          </cell>
          <cell r="C276" t="str">
            <v>Limburg Hasselt</v>
          </cell>
          <cell r="D276" t="str">
            <v>Mestbank</v>
          </cell>
          <cell r="E276" t="str">
            <v>Borgloon</v>
          </cell>
          <cell r="F276" t="str">
            <v>Handhaving</v>
          </cell>
          <cell r="G276" t="str">
            <v>Handhaving Regio Oost</v>
          </cell>
          <cell r="H276" t="str">
            <v>.</v>
          </cell>
          <cell r="I276" t="str">
            <v>.</v>
          </cell>
          <cell r="J276" t="str">
            <v>Grijseels Oona</v>
          </cell>
          <cell r="K276" t="str">
            <v>Oona.Grijseels@vlm.be</v>
          </cell>
          <cell r="L276" t="str">
            <v>02/543.72.88</v>
          </cell>
        </row>
        <row r="277">
          <cell r="A277">
            <v>276</v>
          </cell>
          <cell r="B277" t="str">
            <v>Guns Kristel</v>
          </cell>
          <cell r="C277" t="str">
            <v>Antwerpen Herentals</v>
          </cell>
          <cell r="D277" t="str">
            <v>Regio Oost</v>
          </cell>
          <cell r="E277" t="str">
            <v>Vosselaar</v>
          </cell>
          <cell r="F277" t="str">
            <v>Projectrealisatie Regio Oost</v>
          </cell>
          <cell r="G277" t="str">
            <v>Grondzaken Regio Oost</v>
          </cell>
          <cell r="H277" t="str">
            <v>.</v>
          </cell>
          <cell r="I277" t="str">
            <v>.</v>
          </cell>
          <cell r="J277" t="str">
            <v>Grijseels Oona</v>
          </cell>
          <cell r="K277" t="str">
            <v>Oona.Grijseels@vlm.be</v>
          </cell>
          <cell r="L277" t="str">
            <v>02/543.72.88</v>
          </cell>
        </row>
        <row r="278">
          <cell r="A278">
            <v>277</v>
          </cell>
          <cell r="B278" t="str">
            <v>Haccuria Nicole</v>
          </cell>
          <cell r="C278" t="str">
            <v>Limburg Hasselt</v>
          </cell>
          <cell r="D278" t="str">
            <v>Regio Oost</v>
          </cell>
          <cell r="E278" t="str">
            <v>Houthalen</v>
          </cell>
          <cell r="F278" t="str">
            <v>Projectrealisatie Regio Oost</v>
          </cell>
          <cell r="G278" t="str">
            <v>Grondzaken Regio Oost</v>
          </cell>
          <cell r="H278" t="str">
            <v>Keerpunt Plld Europa (RvB 28/7</v>
          </cell>
          <cell r="I278" t="str">
            <v>.</v>
          </cell>
          <cell r="J278" t="str">
            <v>Grijseels Oona</v>
          </cell>
          <cell r="K278" t="str">
            <v>Oona.Grijseels@vlm.be</v>
          </cell>
          <cell r="L278" t="str">
            <v>02/543.72.88</v>
          </cell>
        </row>
        <row r="279">
          <cell r="A279">
            <v>278</v>
          </cell>
          <cell r="B279" t="str">
            <v>Haegeman Ilse</v>
          </cell>
          <cell r="C279" t="str">
            <v>Oost-Vlaanderen Gent</v>
          </cell>
          <cell r="D279" t="str">
            <v>Regio West</v>
          </cell>
          <cell r="E279" t="str">
            <v>Herzele</v>
          </cell>
          <cell r="F279" t="str">
            <v>Projectrealisatie Regio West</v>
          </cell>
          <cell r="G279" t="str">
            <v>Grondzaken Regio West</v>
          </cell>
          <cell r="H279" t="str">
            <v>.</v>
          </cell>
          <cell r="I279" t="str">
            <v>.</v>
          </cell>
          <cell r="J279" t="str">
            <v>Dekeyser Jacqueline</v>
          </cell>
          <cell r="K279" t="str">
            <v>jacqueline.dekeyser@vlm.be</v>
          </cell>
          <cell r="L279" t="str">
            <v>02/543.69.07</v>
          </cell>
        </row>
        <row r="280">
          <cell r="A280">
            <v>279</v>
          </cell>
          <cell r="B280" t="str">
            <v>Haegeman Johan</v>
          </cell>
          <cell r="C280" t="str">
            <v>Centrale directie Brussel</v>
          </cell>
          <cell r="D280" t="str">
            <v>Informatica &amp; GIS</v>
          </cell>
          <cell r="E280" t="str">
            <v>Aalst</v>
          </cell>
          <cell r="F280" t="str">
            <v>Analyse en Ontwerp</v>
          </cell>
          <cell r="G280" t="str">
            <v>.</v>
          </cell>
          <cell r="H280" t="str">
            <v>.</v>
          </cell>
          <cell r="I280" t="str">
            <v>.</v>
          </cell>
          <cell r="J280" t="str">
            <v>Tack Lieven</v>
          </cell>
          <cell r="K280" t="str">
            <v>Lieven.Tack@vlm.be</v>
          </cell>
          <cell r="L280" t="str">
            <v>02/543.73.19</v>
          </cell>
        </row>
        <row r="281">
          <cell r="A281">
            <v>280</v>
          </cell>
          <cell r="B281" t="str">
            <v>Haeseldonckx Stijn</v>
          </cell>
          <cell r="C281" t="str">
            <v>Antwerpen Herentals</v>
          </cell>
          <cell r="D281" t="str">
            <v>Regio Oost</v>
          </cell>
          <cell r="E281" t="str">
            <v>Olen</v>
          </cell>
          <cell r="F281" t="str">
            <v>Projectrealisatie Regio Oost</v>
          </cell>
          <cell r="G281" t="str">
            <v>Grondzaken Regio Oost</v>
          </cell>
          <cell r="H281" t="str">
            <v>.</v>
          </cell>
          <cell r="I281" t="str">
            <v>.</v>
          </cell>
          <cell r="J281" t="str">
            <v>Grijseels Oona</v>
          </cell>
          <cell r="K281" t="str">
            <v>Oona.Grijseels@vlm.be</v>
          </cell>
          <cell r="L281" t="str">
            <v>02/543.72.88</v>
          </cell>
        </row>
        <row r="282">
          <cell r="A282">
            <v>281</v>
          </cell>
          <cell r="B282" t="str">
            <v>Haezebrouck Hilde</v>
          </cell>
          <cell r="C282" t="str">
            <v>Limburg Hasselt</v>
          </cell>
          <cell r="D282" t="str">
            <v>Regio Oost</v>
          </cell>
          <cell r="E282" t="str">
            <v>Kaggevinne</v>
          </cell>
          <cell r="F282" t="str">
            <v>Projectrealisatie Regio Oost</v>
          </cell>
          <cell r="G282" t="str">
            <v>Projectontwerp Regio Oost</v>
          </cell>
          <cell r="H282" t="str">
            <v>.</v>
          </cell>
          <cell r="I282" t="str">
            <v>.</v>
          </cell>
          <cell r="J282" t="str">
            <v>Grijseels Oona</v>
          </cell>
          <cell r="K282" t="str">
            <v>Oona.Grijseels@vlm.be</v>
          </cell>
          <cell r="L282" t="str">
            <v>02/543.72.88</v>
          </cell>
        </row>
        <row r="283">
          <cell r="A283">
            <v>282</v>
          </cell>
          <cell r="B283" t="str">
            <v>Hagers Bram</v>
          </cell>
          <cell r="C283" t="str">
            <v>West-Vlaanderen Brugge</v>
          </cell>
          <cell r="D283" t="str">
            <v>Regio West</v>
          </cell>
          <cell r="E283" t="str">
            <v>Sint-Andries</v>
          </cell>
          <cell r="F283" t="str">
            <v>Algemene Diensten Regio West</v>
          </cell>
          <cell r="G283" t="str">
            <v>.</v>
          </cell>
          <cell r="H283" t="str">
            <v>.</v>
          </cell>
          <cell r="I283" t="str">
            <v>.</v>
          </cell>
          <cell r="J283" t="str">
            <v>Dekeyser Jacqueline</v>
          </cell>
          <cell r="K283" t="str">
            <v>jacqueline.dekeyser@vlm.be</v>
          </cell>
          <cell r="L283" t="str">
            <v>02/543.69.07</v>
          </cell>
        </row>
        <row r="284">
          <cell r="A284">
            <v>283</v>
          </cell>
          <cell r="B284" t="str">
            <v>Hanoulle Sebastiaan</v>
          </cell>
          <cell r="C284" t="str">
            <v>West-Vlaanderen Brugge</v>
          </cell>
          <cell r="D284" t="str">
            <v>Regio West</v>
          </cell>
          <cell r="E284" t="str">
            <v>Assebroek</v>
          </cell>
          <cell r="F284" t="str">
            <v>Beheerovereenkomsten Regio Wes</v>
          </cell>
          <cell r="G284" t="str">
            <v>.</v>
          </cell>
          <cell r="H284" t="str">
            <v>.</v>
          </cell>
          <cell r="I284" t="str">
            <v>.</v>
          </cell>
          <cell r="J284" t="str">
            <v>Dekeyser Jacqueline</v>
          </cell>
          <cell r="K284" t="str">
            <v>jacqueline.dekeyser@vlm.be</v>
          </cell>
          <cell r="L284" t="str">
            <v>02/543.69.07</v>
          </cell>
        </row>
        <row r="285">
          <cell r="A285">
            <v>284</v>
          </cell>
          <cell r="B285" t="str">
            <v>Hanssens Frederik</v>
          </cell>
          <cell r="C285" t="str">
            <v>Vlaams-Brabant Leuven</v>
          </cell>
          <cell r="D285" t="str">
            <v>Regio Oost</v>
          </cell>
          <cell r="E285" t="str">
            <v>Begijnendijk</v>
          </cell>
          <cell r="F285" t="str">
            <v>Beheerovereenkomsten Regio Oos</v>
          </cell>
          <cell r="G285" t="str">
            <v>.</v>
          </cell>
          <cell r="H285" t="str">
            <v>.</v>
          </cell>
          <cell r="I285" t="str">
            <v>.</v>
          </cell>
          <cell r="J285" t="str">
            <v>Grijseels Oona</v>
          </cell>
          <cell r="K285" t="str">
            <v>Oona.Grijseels@vlm.be</v>
          </cell>
          <cell r="L285" t="str">
            <v>02/543.72.88</v>
          </cell>
        </row>
        <row r="286">
          <cell r="A286">
            <v>285</v>
          </cell>
          <cell r="B286" t="str">
            <v>Hauben Luc</v>
          </cell>
          <cell r="C286" t="str">
            <v>Limburg Hasselt</v>
          </cell>
          <cell r="D286" t="str">
            <v>Regio Oost</v>
          </cell>
          <cell r="E286" t="str">
            <v>Maaseik</v>
          </cell>
          <cell r="F286" t="str">
            <v>Projectrealisatie Regio Oost</v>
          </cell>
          <cell r="G286" t="str">
            <v>Projectontwerp Regio Oost</v>
          </cell>
          <cell r="H286" t="str">
            <v>.</v>
          </cell>
          <cell r="I286" t="str">
            <v>.</v>
          </cell>
          <cell r="J286" t="str">
            <v>Grijseels Oona</v>
          </cell>
          <cell r="K286" t="str">
            <v>Oona.Grijseels@vlm.be</v>
          </cell>
          <cell r="L286" t="str">
            <v>02/543.72.88</v>
          </cell>
        </row>
        <row r="287">
          <cell r="A287">
            <v>286</v>
          </cell>
          <cell r="B287" t="str">
            <v>Hellebuck Tino</v>
          </cell>
          <cell r="C287" t="str">
            <v>West-Vlaanderen Brugge</v>
          </cell>
          <cell r="D287" t="str">
            <v>Regio West</v>
          </cell>
          <cell r="E287" t="str">
            <v>Oekene</v>
          </cell>
          <cell r="F287" t="str">
            <v>Projectrealisatie Regio West</v>
          </cell>
          <cell r="G287" t="str">
            <v>Grondzaken Regio West</v>
          </cell>
          <cell r="H287" t="str">
            <v>.</v>
          </cell>
          <cell r="I287" t="str">
            <v>.</v>
          </cell>
          <cell r="J287" t="str">
            <v>Dekeyser Jacqueline</v>
          </cell>
          <cell r="K287" t="str">
            <v>jacqueline.dekeyser@vlm.be</v>
          </cell>
          <cell r="L287" t="str">
            <v>02/543.69.07</v>
          </cell>
        </row>
        <row r="288">
          <cell r="A288">
            <v>287</v>
          </cell>
          <cell r="B288" t="str">
            <v>Hendrikx Inge</v>
          </cell>
          <cell r="C288" t="str">
            <v>Limburg Hasselt</v>
          </cell>
          <cell r="D288" t="str">
            <v>Regio Oost</v>
          </cell>
          <cell r="E288" t="str">
            <v>Wintershoven</v>
          </cell>
          <cell r="F288" t="str">
            <v>Algemene Diensten Regio Oost</v>
          </cell>
          <cell r="G288" t="str">
            <v>Communicatie Regio Oost</v>
          </cell>
          <cell r="H288" t="str">
            <v>.</v>
          </cell>
          <cell r="I288" t="str">
            <v>.</v>
          </cell>
          <cell r="J288" t="str">
            <v>Grijseels Oona</v>
          </cell>
          <cell r="K288" t="str">
            <v>Oona.Grijseels@vlm.be</v>
          </cell>
          <cell r="L288" t="str">
            <v>02/543.72.88</v>
          </cell>
        </row>
        <row r="289">
          <cell r="A289">
            <v>288</v>
          </cell>
          <cell r="B289" t="str">
            <v>Hermans Bart</v>
          </cell>
          <cell r="C289" t="str">
            <v>Centrale directie Brussel</v>
          </cell>
          <cell r="D289" t="str">
            <v>Informatica &amp; GIS</v>
          </cell>
          <cell r="E289" t="str">
            <v>Meerhout</v>
          </cell>
          <cell r="F289" t="str">
            <v>Operaties</v>
          </cell>
          <cell r="G289" t="str">
            <v>.</v>
          </cell>
          <cell r="H289" t="str">
            <v>.</v>
          </cell>
          <cell r="I289" t="str">
            <v>.</v>
          </cell>
          <cell r="J289" t="str">
            <v>Tack Lieven</v>
          </cell>
          <cell r="K289" t="str">
            <v>Lieven.Tack@vlm.be</v>
          </cell>
          <cell r="L289" t="str">
            <v>02/543.73.19</v>
          </cell>
        </row>
        <row r="290">
          <cell r="A290">
            <v>289</v>
          </cell>
          <cell r="B290" t="str">
            <v>Hermans Robert</v>
          </cell>
          <cell r="C290" t="str">
            <v>Limburg Hasselt</v>
          </cell>
          <cell r="D290" t="str">
            <v>Regio Oost</v>
          </cell>
          <cell r="E290" t="str">
            <v>Tongeren</v>
          </cell>
          <cell r="F290" t="str">
            <v>Algemene Diensten Regio Oost</v>
          </cell>
          <cell r="G290" t="str">
            <v>.</v>
          </cell>
          <cell r="H290" t="str">
            <v>.</v>
          </cell>
          <cell r="I290" t="str">
            <v>.</v>
          </cell>
          <cell r="J290" t="str">
            <v>Grijseels Oona</v>
          </cell>
          <cell r="K290" t="str">
            <v>Oona.Grijseels@vlm.be</v>
          </cell>
          <cell r="L290" t="str">
            <v>02/543.72.88</v>
          </cell>
        </row>
        <row r="291">
          <cell r="A291">
            <v>290</v>
          </cell>
          <cell r="B291" t="str">
            <v>Hermans Stijn</v>
          </cell>
          <cell r="C291" t="str">
            <v>Limburg Hasselt</v>
          </cell>
          <cell r="D291" t="str">
            <v>Regio Oost</v>
          </cell>
          <cell r="E291" t="str">
            <v>Hasselt</v>
          </cell>
          <cell r="F291" t="str">
            <v>Projectrealisatie Regio Oost</v>
          </cell>
          <cell r="G291" t="str">
            <v>Projectontwerp Regio Oost</v>
          </cell>
          <cell r="H291" t="str">
            <v>.</v>
          </cell>
          <cell r="I291" t="str">
            <v>.</v>
          </cell>
          <cell r="J291" t="str">
            <v>Grijseels Oona</v>
          </cell>
          <cell r="K291" t="str">
            <v>Oona.Grijseels@vlm.be</v>
          </cell>
          <cell r="L291" t="str">
            <v>02/543.72.88</v>
          </cell>
        </row>
        <row r="292">
          <cell r="A292">
            <v>291</v>
          </cell>
          <cell r="B292" t="str">
            <v>Herremans Rita</v>
          </cell>
          <cell r="C292" t="str">
            <v>Centrale directie Brussel</v>
          </cell>
          <cell r="D292" t="str">
            <v>Algemene Diensten</v>
          </cell>
          <cell r="E292" t="str">
            <v>Dilbeek</v>
          </cell>
          <cell r="F292" t="str">
            <v>Personeel</v>
          </cell>
          <cell r="G292" t="str">
            <v>.</v>
          </cell>
          <cell r="H292" t="str">
            <v>.</v>
          </cell>
          <cell r="I292" t="str">
            <v>.</v>
          </cell>
          <cell r="J292" t="str">
            <v>Tack Lieven</v>
          </cell>
          <cell r="K292" t="str">
            <v>Lieven.Tack@vlm.be</v>
          </cell>
          <cell r="L292" t="str">
            <v>02/543.73.19</v>
          </cell>
        </row>
        <row r="293">
          <cell r="A293">
            <v>292</v>
          </cell>
          <cell r="B293" t="str">
            <v>Herzeel Viviane</v>
          </cell>
          <cell r="C293" t="str">
            <v>Centrale directie Brussel</v>
          </cell>
          <cell r="D293" t="str">
            <v>Algemene Diensten</v>
          </cell>
          <cell r="E293" t="str">
            <v>Drogenbos</v>
          </cell>
          <cell r="F293" t="str">
            <v>Logistieke Ondersteuning</v>
          </cell>
          <cell r="G293" t="str">
            <v>.</v>
          </cell>
          <cell r="H293" t="str">
            <v>.</v>
          </cell>
          <cell r="I293" t="str">
            <v>.</v>
          </cell>
          <cell r="J293" t="str">
            <v>Tack Lieven</v>
          </cell>
          <cell r="K293" t="str">
            <v>Lieven.Tack@vlm.be</v>
          </cell>
          <cell r="L293" t="str">
            <v>02/543.73.19</v>
          </cell>
        </row>
        <row r="294">
          <cell r="A294">
            <v>293</v>
          </cell>
          <cell r="B294" t="str">
            <v>Heyndrickx Maika</v>
          </cell>
          <cell r="C294" t="str">
            <v>West-Vlaanderen Brugge</v>
          </cell>
          <cell r="D294" t="str">
            <v>Regio West</v>
          </cell>
          <cell r="E294" t="str">
            <v>Ardooie</v>
          </cell>
          <cell r="F294" t="str">
            <v>Mestbank Regio West</v>
          </cell>
          <cell r="G294" t="str">
            <v>Dossierbehandeling Regio West</v>
          </cell>
          <cell r="H294" t="str">
            <v>.</v>
          </cell>
          <cell r="I294" t="str">
            <v>.</v>
          </cell>
          <cell r="J294" t="str">
            <v>Dekeyser Jacqueline</v>
          </cell>
          <cell r="K294" t="str">
            <v>jacqueline.dekeyser@vlm.be</v>
          </cell>
          <cell r="L294" t="str">
            <v>02/543.69.07</v>
          </cell>
        </row>
        <row r="295">
          <cell r="A295">
            <v>294</v>
          </cell>
          <cell r="B295" t="str">
            <v>Heyrman Hilde</v>
          </cell>
          <cell r="C295" t="str">
            <v>Centrale directie Brussel</v>
          </cell>
          <cell r="D295" t="str">
            <v>Projectrealisatie</v>
          </cell>
          <cell r="E295" t="str">
            <v>Zwijndrecht</v>
          </cell>
          <cell r="F295" t="str">
            <v>Projectondersteuning</v>
          </cell>
          <cell r="G295" t="str">
            <v>.</v>
          </cell>
          <cell r="H295" t="str">
            <v>.</v>
          </cell>
          <cell r="I295" t="str">
            <v>.</v>
          </cell>
          <cell r="J295" t="str">
            <v>Tack Lieven</v>
          </cell>
          <cell r="K295" t="str">
            <v>Lieven.Tack@vlm.be</v>
          </cell>
          <cell r="L295" t="str">
            <v>02/543.73.19</v>
          </cell>
        </row>
        <row r="296">
          <cell r="A296">
            <v>295</v>
          </cell>
          <cell r="B296" t="str">
            <v>Houben John</v>
          </cell>
          <cell r="C296" t="str">
            <v>Limburg Hasselt</v>
          </cell>
          <cell r="D296" t="str">
            <v>Regio Oost</v>
          </cell>
          <cell r="E296" t="str">
            <v>Sint-Truiden</v>
          </cell>
          <cell r="F296" t="str">
            <v>Mestbank Regio Oost</v>
          </cell>
          <cell r="G296" t="str">
            <v>Gegevensbeheer Regio Oost</v>
          </cell>
          <cell r="H296" t="str">
            <v>.</v>
          </cell>
          <cell r="I296" t="str">
            <v>.</v>
          </cell>
          <cell r="J296" t="str">
            <v>Grijseels Oona</v>
          </cell>
          <cell r="K296" t="str">
            <v>Oona.Grijseels@vlm.be</v>
          </cell>
          <cell r="L296" t="str">
            <v>02/543.72.88</v>
          </cell>
        </row>
        <row r="297">
          <cell r="A297">
            <v>296</v>
          </cell>
          <cell r="B297" t="str">
            <v>Huysmans Eddy</v>
          </cell>
          <cell r="C297" t="str">
            <v>Limburg Hasselt</v>
          </cell>
          <cell r="D297" t="str">
            <v>Regio Oost</v>
          </cell>
          <cell r="E297" t="str">
            <v>Diepenbeek</v>
          </cell>
          <cell r="F297" t="str">
            <v>Projectrealisatie Regio Oost</v>
          </cell>
          <cell r="G297" t="str">
            <v>Werken Regio Oost</v>
          </cell>
          <cell r="H297" t="str">
            <v>.</v>
          </cell>
          <cell r="I297" t="str">
            <v>.</v>
          </cell>
          <cell r="J297" t="str">
            <v>Grijseels Oona</v>
          </cell>
          <cell r="K297" t="str">
            <v>Oona.Grijseels@vlm.be</v>
          </cell>
          <cell r="L297" t="str">
            <v>02/543.72.88</v>
          </cell>
        </row>
        <row r="298">
          <cell r="A298">
            <v>297</v>
          </cell>
          <cell r="B298" t="str">
            <v>Jacobs Dimitri</v>
          </cell>
          <cell r="C298" t="str">
            <v>Antwerpen Herentals</v>
          </cell>
          <cell r="D298" t="str">
            <v>Regio Oost</v>
          </cell>
          <cell r="E298" t="str">
            <v>Putte</v>
          </cell>
          <cell r="F298" t="str">
            <v>Mestbank Regio Oost</v>
          </cell>
          <cell r="G298" t="str">
            <v>Gegevensbeheer Regio Oost</v>
          </cell>
          <cell r="H298" t="str">
            <v>.</v>
          </cell>
          <cell r="I298" t="str">
            <v>.</v>
          </cell>
          <cell r="J298" t="str">
            <v>Grijseels Oona</v>
          </cell>
          <cell r="K298" t="str">
            <v>Oona.Grijseels@vlm.be</v>
          </cell>
          <cell r="L298" t="str">
            <v>02/543.72.88</v>
          </cell>
        </row>
        <row r="299">
          <cell r="A299">
            <v>298</v>
          </cell>
          <cell r="B299" t="str">
            <v>Jacobs Herlindis</v>
          </cell>
          <cell r="C299" t="str">
            <v>West-Vlaanderen Brugge</v>
          </cell>
          <cell r="D299" t="str">
            <v>Regio West</v>
          </cell>
          <cell r="E299" t="str">
            <v>Beernem</v>
          </cell>
          <cell r="F299" t="str">
            <v>Algemene Diensten Regio West</v>
          </cell>
          <cell r="G299" t="str">
            <v>Communicatie Regio West</v>
          </cell>
          <cell r="H299" t="str">
            <v>.</v>
          </cell>
          <cell r="I299" t="str">
            <v>.</v>
          </cell>
          <cell r="J299" t="str">
            <v>Dekeyser Jacqueline</v>
          </cell>
          <cell r="K299" t="str">
            <v>jacqueline.dekeyser@vlm.be</v>
          </cell>
          <cell r="L299" t="str">
            <v>02/543.69.07</v>
          </cell>
        </row>
        <row r="300">
          <cell r="A300">
            <v>299</v>
          </cell>
          <cell r="B300" t="str">
            <v>Jacobs Patrick</v>
          </cell>
          <cell r="C300" t="str">
            <v>Oost-Vlaanderen Gent</v>
          </cell>
          <cell r="D300" t="str">
            <v>Regio West</v>
          </cell>
          <cell r="E300" t="str">
            <v>Berlare</v>
          </cell>
          <cell r="F300" t="str">
            <v>Algemene Diensten Regio West</v>
          </cell>
          <cell r="G300" t="str">
            <v>.</v>
          </cell>
          <cell r="H300" t="str">
            <v>.</v>
          </cell>
          <cell r="I300" t="str">
            <v>.</v>
          </cell>
          <cell r="J300" t="str">
            <v>Dekeyser Jacqueline</v>
          </cell>
          <cell r="K300" t="str">
            <v>jacqueline.dekeyser@vlm.be</v>
          </cell>
          <cell r="L300" t="str">
            <v>02/543.69.07</v>
          </cell>
        </row>
        <row r="301">
          <cell r="A301">
            <v>300</v>
          </cell>
          <cell r="B301" t="str">
            <v>Janssen Marijke</v>
          </cell>
          <cell r="C301" t="str">
            <v>Limburg Hasselt</v>
          </cell>
          <cell r="D301" t="str">
            <v>Regio Oost</v>
          </cell>
          <cell r="E301" t="str">
            <v>Olen</v>
          </cell>
          <cell r="F301" t="str">
            <v>Projectrealisatie Regio Oost</v>
          </cell>
          <cell r="G301" t="str">
            <v>Grondzaken Regio Oost</v>
          </cell>
          <cell r="H301" t="str">
            <v>.</v>
          </cell>
          <cell r="I301" t="str">
            <v>.</v>
          </cell>
          <cell r="J301" t="str">
            <v>Grijseels Oona</v>
          </cell>
          <cell r="K301" t="str">
            <v>Oona.Grijseels@vlm.be</v>
          </cell>
          <cell r="L301" t="str">
            <v>02/543.72.88</v>
          </cell>
        </row>
        <row r="302">
          <cell r="A302">
            <v>301</v>
          </cell>
          <cell r="B302" t="str">
            <v>Janssen Wendy</v>
          </cell>
          <cell r="C302" t="str">
            <v>Limburg Hasselt</v>
          </cell>
          <cell r="D302" t="str">
            <v>Mestbank</v>
          </cell>
          <cell r="E302" t="str">
            <v>Koersel</v>
          </cell>
          <cell r="F302" t="str">
            <v>Handhaving</v>
          </cell>
          <cell r="G302" t="str">
            <v>Handhaving Regio Oost</v>
          </cell>
          <cell r="H302" t="str">
            <v>.</v>
          </cell>
          <cell r="I302" t="str">
            <v>.</v>
          </cell>
          <cell r="J302" t="str">
            <v>Grijseels Oona</v>
          </cell>
          <cell r="K302" t="str">
            <v>Oona.Grijseels@vlm.be</v>
          </cell>
          <cell r="L302" t="str">
            <v>02/543.72.88</v>
          </cell>
        </row>
        <row r="303">
          <cell r="A303">
            <v>302</v>
          </cell>
          <cell r="B303" t="str">
            <v>Janssens Annemarie</v>
          </cell>
          <cell r="C303" t="str">
            <v>Oost-Vlaanderen Gent</v>
          </cell>
          <cell r="D303" t="str">
            <v>Regio West</v>
          </cell>
          <cell r="E303" t="str">
            <v>Hamme (O.-Vl.)</v>
          </cell>
          <cell r="F303" t="str">
            <v>Mestbank Regio West</v>
          </cell>
          <cell r="G303" t="str">
            <v>Gegevensbeheer Regio West</v>
          </cell>
          <cell r="H303" t="str">
            <v>.</v>
          </cell>
          <cell r="I303" t="str">
            <v>.</v>
          </cell>
          <cell r="J303" t="str">
            <v>Dekeyser Jacqueline</v>
          </cell>
          <cell r="K303" t="str">
            <v>jacqueline.dekeyser@vlm.be</v>
          </cell>
          <cell r="L303" t="str">
            <v>02/543.69.07</v>
          </cell>
        </row>
        <row r="304">
          <cell r="A304">
            <v>303</v>
          </cell>
          <cell r="B304" t="str">
            <v>Janssens Conny</v>
          </cell>
          <cell r="C304" t="str">
            <v>Oost-Vlaanderen Gent</v>
          </cell>
          <cell r="D304" t="str">
            <v>Regio West</v>
          </cell>
          <cell r="E304" t="str">
            <v>Oudenaarde</v>
          </cell>
          <cell r="F304" t="str">
            <v>Projectrealisatie Regio West</v>
          </cell>
          <cell r="G304" t="str">
            <v>Werken Regio West</v>
          </cell>
          <cell r="H304" t="str">
            <v>.</v>
          </cell>
          <cell r="I304" t="str">
            <v>.</v>
          </cell>
          <cell r="J304" t="str">
            <v>Dekeyser Jacqueline</v>
          </cell>
          <cell r="K304" t="str">
            <v>jacqueline.dekeyser@vlm.be</v>
          </cell>
          <cell r="L304" t="str">
            <v>02/543.69.07</v>
          </cell>
        </row>
        <row r="305">
          <cell r="A305">
            <v>304</v>
          </cell>
          <cell r="B305" t="str">
            <v>Janssens Hilde</v>
          </cell>
          <cell r="C305" t="str">
            <v>Antwerpen Herentals</v>
          </cell>
          <cell r="D305" t="str">
            <v>Regio Oost</v>
          </cell>
          <cell r="E305" t="str">
            <v>Wiekevorst</v>
          </cell>
          <cell r="F305" t="str">
            <v>Algemene Diensten Regio Oost</v>
          </cell>
          <cell r="G305" t="str">
            <v>.</v>
          </cell>
          <cell r="H305" t="str">
            <v>.</v>
          </cell>
          <cell r="I305" t="str">
            <v>.</v>
          </cell>
          <cell r="J305" t="str">
            <v>Grijseels Oona</v>
          </cell>
          <cell r="K305" t="str">
            <v>Oona.Grijseels@vlm.be</v>
          </cell>
          <cell r="L305" t="str">
            <v>02/543.72.88</v>
          </cell>
        </row>
        <row r="306">
          <cell r="A306">
            <v>305</v>
          </cell>
          <cell r="B306" t="str">
            <v>Janssens Hilde Els</v>
          </cell>
          <cell r="C306" t="str">
            <v>Centrale directie Brussel</v>
          </cell>
          <cell r="D306" t="str">
            <v>Algemene Diensten</v>
          </cell>
          <cell r="E306" t="str">
            <v>Opwijk</v>
          </cell>
          <cell r="F306" t="str">
            <v>Juridische Zaken</v>
          </cell>
          <cell r="G306" t="str">
            <v>.</v>
          </cell>
          <cell r="H306" t="str">
            <v>.</v>
          </cell>
          <cell r="I306" t="str">
            <v>Diensthoofd</v>
          </cell>
          <cell r="J306" t="str">
            <v>Tack Lieven</v>
          </cell>
          <cell r="K306" t="str">
            <v>Lieven.Tack@vlm.be</v>
          </cell>
          <cell r="L306" t="str">
            <v>02/543.73.19</v>
          </cell>
        </row>
        <row r="307">
          <cell r="A307">
            <v>306</v>
          </cell>
          <cell r="B307" t="str">
            <v>Janssens Kimmy</v>
          </cell>
          <cell r="C307" t="str">
            <v>Antwerpen Herentals</v>
          </cell>
          <cell r="D307" t="str">
            <v>Mestbank</v>
          </cell>
          <cell r="E307" t="str">
            <v>Olen</v>
          </cell>
          <cell r="F307" t="str">
            <v>Handhaving</v>
          </cell>
          <cell r="G307" t="str">
            <v>Handhaving Regio Oost</v>
          </cell>
          <cell r="H307" t="str">
            <v>.</v>
          </cell>
          <cell r="I307" t="str">
            <v>.</v>
          </cell>
          <cell r="J307" t="str">
            <v>Grijseels Oona</v>
          </cell>
          <cell r="K307" t="str">
            <v>Oona.Grijseels@vlm.be</v>
          </cell>
          <cell r="L307" t="str">
            <v>02/543.72.88</v>
          </cell>
        </row>
        <row r="308">
          <cell r="A308">
            <v>307</v>
          </cell>
          <cell r="B308" t="str">
            <v>Janssens Sébastien</v>
          </cell>
          <cell r="C308" t="str">
            <v>West-Vlaanderen Brugge</v>
          </cell>
          <cell r="D308" t="str">
            <v>Regio West</v>
          </cell>
          <cell r="E308" t="str">
            <v>Oostkamp</v>
          </cell>
          <cell r="F308" t="str">
            <v>Bedrijfsadvies Regio West</v>
          </cell>
          <cell r="G308" t="str">
            <v>.</v>
          </cell>
          <cell r="H308" t="str">
            <v>.</v>
          </cell>
          <cell r="I308" t="str">
            <v>.</v>
          </cell>
          <cell r="J308" t="str">
            <v>Dekeyser Jacqueline</v>
          </cell>
          <cell r="K308" t="str">
            <v>jacqueline.dekeyser@vlm.be</v>
          </cell>
          <cell r="L308" t="str">
            <v>02/543.69.07</v>
          </cell>
        </row>
        <row r="309">
          <cell r="A309">
            <v>308</v>
          </cell>
          <cell r="B309" t="str">
            <v>Jansseune Stefaan</v>
          </cell>
          <cell r="C309" t="str">
            <v>West-Vlaanderen Brugge</v>
          </cell>
          <cell r="D309" t="str">
            <v>Regio West</v>
          </cell>
          <cell r="E309" t="str">
            <v>Oostduinkerke</v>
          </cell>
          <cell r="F309" t="str">
            <v>Mestbank Regio West</v>
          </cell>
          <cell r="G309" t="str">
            <v>Dossierbehandeling Regio West</v>
          </cell>
          <cell r="H309" t="str">
            <v>.</v>
          </cell>
          <cell r="I309" t="str">
            <v>.</v>
          </cell>
          <cell r="J309" t="str">
            <v>Dekeyser Jacqueline</v>
          </cell>
          <cell r="K309" t="str">
            <v>jacqueline.dekeyser@vlm.be</v>
          </cell>
          <cell r="L309" t="str">
            <v>02/543.69.07</v>
          </cell>
        </row>
        <row r="310">
          <cell r="A310">
            <v>309</v>
          </cell>
          <cell r="B310" t="str">
            <v>Jardin Sven</v>
          </cell>
          <cell r="C310" t="str">
            <v>Vlaams-Brabant Leuven</v>
          </cell>
          <cell r="D310" t="str">
            <v>Regio Oost</v>
          </cell>
          <cell r="E310" t="str">
            <v>Sint-Truiden</v>
          </cell>
          <cell r="F310" t="str">
            <v>Beheerovereenkomsten Regio Oos</v>
          </cell>
          <cell r="G310" t="str">
            <v>.</v>
          </cell>
          <cell r="H310" t="str">
            <v>.</v>
          </cell>
          <cell r="I310" t="str">
            <v>.</v>
          </cell>
          <cell r="J310" t="str">
            <v>Grijseels Oona</v>
          </cell>
          <cell r="K310" t="str">
            <v>Oona.Grijseels@vlm.be</v>
          </cell>
          <cell r="L310" t="str">
            <v>02/543.72.88</v>
          </cell>
        </row>
        <row r="311">
          <cell r="A311">
            <v>310</v>
          </cell>
          <cell r="B311" t="str">
            <v>Jespers Zeger</v>
          </cell>
          <cell r="C311" t="str">
            <v>Vlaams-Brabant Leuven</v>
          </cell>
          <cell r="D311" t="str">
            <v>Regio Oost</v>
          </cell>
          <cell r="E311" t="str">
            <v>Nieuwrode</v>
          </cell>
          <cell r="F311" t="str">
            <v>Projectrealisatie Regio Oost</v>
          </cell>
          <cell r="G311" t="str">
            <v>Projectleiding Regio Oost</v>
          </cell>
          <cell r="H311" t="str">
            <v>.</v>
          </cell>
          <cell r="I311" t="str">
            <v>.</v>
          </cell>
          <cell r="J311" t="str">
            <v>Grijseels Oona</v>
          </cell>
          <cell r="K311" t="str">
            <v>Oona.Grijseels@vlm.be</v>
          </cell>
          <cell r="L311" t="str">
            <v>02/543.72.88</v>
          </cell>
        </row>
        <row r="312">
          <cell r="A312">
            <v>311</v>
          </cell>
          <cell r="B312" t="str">
            <v>Jonckheere Filip</v>
          </cell>
          <cell r="C312" t="str">
            <v>West-Vlaanderen Brugge</v>
          </cell>
          <cell r="D312" t="str">
            <v>Regio West</v>
          </cell>
          <cell r="E312" t="str">
            <v>Oostkamp</v>
          </cell>
          <cell r="F312" t="str">
            <v>Beheerovereenkomsten Regio Wes</v>
          </cell>
          <cell r="G312" t="str">
            <v>.</v>
          </cell>
          <cell r="H312" t="str">
            <v>Regionale Landschappen</v>
          </cell>
          <cell r="I312" t="str">
            <v>.</v>
          </cell>
          <cell r="J312" t="str">
            <v>Dekeyser Jacqueline</v>
          </cell>
          <cell r="K312" t="str">
            <v>jacqueline.dekeyser@vlm.be</v>
          </cell>
          <cell r="L312" t="str">
            <v>02/543.69.07</v>
          </cell>
        </row>
        <row r="313">
          <cell r="A313">
            <v>312</v>
          </cell>
          <cell r="B313" t="str">
            <v>Jongeneelen Olga</v>
          </cell>
          <cell r="C313" t="str">
            <v>Antwerpen Herentals</v>
          </cell>
          <cell r="D313" t="str">
            <v>Regio Oost</v>
          </cell>
          <cell r="E313" t="str">
            <v>Tessenderlo</v>
          </cell>
          <cell r="F313" t="str">
            <v>Algemene Diensten Regio Oost</v>
          </cell>
          <cell r="G313" t="str">
            <v>Communicatie Regio Oost</v>
          </cell>
          <cell r="H313" t="str">
            <v>.</v>
          </cell>
          <cell r="I313" t="str">
            <v>.</v>
          </cell>
          <cell r="J313" t="str">
            <v>Grijseels Oona</v>
          </cell>
          <cell r="K313" t="str">
            <v>Oona.Grijseels@vlm.be</v>
          </cell>
          <cell r="L313" t="str">
            <v>02/543.72.88</v>
          </cell>
        </row>
        <row r="314">
          <cell r="A314">
            <v>313</v>
          </cell>
          <cell r="B314" t="str">
            <v>Kerckhofs Christel</v>
          </cell>
          <cell r="C314" t="str">
            <v>Antwerpen Herentals</v>
          </cell>
          <cell r="D314" t="str">
            <v>Regio Oost</v>
          </cell>
          <cell r="E314" t="str">
            <v>Oevel</v>
          </cell>
          <cell r="F314" t="str">
            <v>Algemene Diensten Regio Oost</v>
          </cell>
          <cell r="G314" t="str">
            <v>.</v>
          </cell>
          <cell r="H314" t="str">
            <v>.</v>
          </cell>
          <cell r="I314" t="str">
            <v>.</v>
          </cell>
          <cell r="J314" t="str">
            <v>Grijseels Oona</v>
          </cell>
          <cell r="K314" t="str">
            <v>Oona.Grijseels@vlm.be</v>
          </cell>
          <cell r="L314" t="str">
            <v>02/543.72.88</v>
          </cell>
        </row>
        <row r="315">
          <cell r="A315">
            <v>314</v>
          </cell>
          <cell r="B315" t="str">
            <v>Kerkhof Johan</v>
          </cell>
          <cell r="C315" t="str">
            <v>Vlaams-Brabant Leuven</v>
          </cell>
          <cell r="D315" t="str">
            <v>Regio Oost</v>
          </cell>
          <cell r="E315" t="str">
            <v>Heverlee</v>
          </cell>
          <cell r="F315" t="str">
            <v>Projectrealisatie Regio Oost</v>
          </cell>
          <cell r="G315" t="str">
            <v>Projectontwerp Regio Oost</v>
          </cell>
          <cell r="H315" t="str">
            <v>.</v>
          </cell>
          <cell r="I315" t="str">
            <v>.</v>
          </cell>
          <cell r="J315" t="str">
            <v>Grijseels Oona</v>
          </cell>
          <cell r="K315" t="str">
            <v>Oona.Grijseels@vlm.be</v>
          </cell>
          <cell r="L315" t="str">
            <v>02/543.72.88</v>
          </cell>
        </row>
        <row r="316">
          <cell r="A316">
            <v>315</v>
          </cell>
          <cell r="B316" t="str">
            <v>Kindt Nathalie</v>
          </cell>
          <cell r="C316" t="str">
            <v>Antwerpen Herentals</v>
          </cell>
          <cell r="D316" t="str">
            <v>Regio Oost</v>
          </cell>
          <cell r="E316" t="str">
            <v>Lier</v>
          </cell>
          <cell r="F316" t="str">
            <v>Algemene Diensten Regio Oost</v>
          </cell>
          <cell r="G316" t="str">
            <v>.</v>
          </cell>
          <cell r="H316" t="str">
            <v>.</v>
          </cell>
          <cell r="I316" t="str">
            <v>Diensthoofd</v>
          </cell>
          <cell r="J316" t="str">
            <v>Grijseels Oona</v>
          </cell>
          <cell r="K316" t="str">
            <v>Oona.Grijseels@vlm.be</v>
          </cell>
          <cell r="L316" t="str">
            <v>02/543.72.88</v>
          </cell>
        </row>
        <row r="317">
          <cell r="A317">
            <v>316</v>
          </cell>
          <cell r="B317" t="str">
            <v>Knapen Anke</v>
          </cell>
          <cell r="C317" t="str">
            <v>Limburg Hasselt</v>
          </cell>
          <cell r="D317" t="str">
            <v>Regio Oost</v>
          </cell>
          <cell r="E317" t="str">
            <v>Gorsem</v>
          </cell>
          <cell r="F317" t="str">
            <v>Projectrealisatie Regio Oost</v>
          </cell>
          <cell r="G317" t="str">
            <v>Projectontwerp Regio Oost</v>
          </cell>
          <cell r="H317" t="str">
            <v>Green4Grey (EUR00050)</v>
          </cell>
          <cell r="I317" t="str">
            <v>.</v>
          </cell>
          <cell r="J317" t="str">
            <v>Grijseels Oona</v>
          </cell>
          <cell r="K317" t="str">
            <v>Oona.Grijseels@vlm.be</v>
          </cell>
          <cell r="L317" t="str">
            <v>02/543.72.88</v>
          </cell>
        </row>
        <row r="318">
          <cell r="A318">
            <v>317</v>
          </cell>
          <cell r="B318" t="str">
            <v>Laeremans Johan</v>
          </cell>
          <cell r="C318" t="str">
            <v>Vlaams-Brabant Leuven</v>
          </cell>
          <cell r="D318" t="str">
            <v>Regio Oost</v>
          </cell>
          <cell r="E318" t="str">
            <v>Wilsele</v>
          </cell>
          <cell r="F318" t="str">
            <v>Projectrealisatie Regio Oost</v>
          </cell>
          <cell r="G318" t="str">
            <v>Projectontwerp Regio Oost</v>
          </cell>
          <cell r="H318" t="str">
            <v>.</v>
          </cell>
          <cell r="I318" t="str">
            <v>.</v>
          </cell>
          <cell r="J318" t="str">
            <v>Grijseels Oona</v>
          </cell>
          <cell r="K318" t="str">
            <v>Oona.Grijseels@vlm.be</v>
          </cell>
          <cell r="L318" t="str">
            <v>02/543.72.88</v>
          </cell>
        </row>
        <row r="319">
          <cell r="A319">
            <v>318</v>
          </cell>
          <cell r="B319" t="str">
            <v>Lagaeysse Tom</v>
          </cell>
          <cell r="C319" t="str">
            <v>West-Vlaanderen Brugge</v>
          </cell>
          <cell r="D319" t="str">
            <v>Mestbank</v>
          </cell>
          <cell r="E319" t="str">
            <v>Oedelem</v>
          </cell>
          <cell r="F319" t="str">
            <v>Handhaving</v>
          </cell>
          <cell r="G319" t="str">
            <v>Handhaving Regio West</v>
          </cell>
          <cell r="H319" t="str">
            <v>.</v>
          </cell>
          <cell r="I319" t="str">
            <v>.</v>
          </cell>
          <cell r="J319" t="str">
            <v>Dekeyser Jacqueline</v>
          </cell>
          <cell r="K319" t="str">
            <v>jacqueline.dekeyser@vlm.be</v>
          </cell>
          <cell r="L319" t="str">
            <v>02/543.69.07</v>
          </cell>
        </row>
        <row r="320">
          <cell r="A320">
            <v>319</v>
          </cell>
          <cell r="B320" t="str">
            <v>Lagatie Carmen</v>
          </cell>
          <cell r="C320" t="str">
            <v>West-Vlaanderen Brugge</v>
          </cell>
          <cell r="D320" t="str">
            <v>Regio West</v>
          </cell>
          <cell r="E320" t="str">
            <v>Leisele</v>
          </cell>
          <cell r="F320" t="str">
            <v>Mestbank Regio West</v>
          </cell>
          <cell r="G320" t="str">
            <v>Gegevensbeheer Regio West</v>
          </cell>
          <cell r="H320" t="str">
            <v>.</v>
          </cell>
          <cell r="I320" t="str">
            <v>.</v>
          </cell>
          <cell r="J320" t="str">
            <v>Dekeyser Jacqueline</v>
          </cell>
          <cell r="K320" t="str">
            <v>jacqueline.dekeyser@vlm.be</v>
          </cell>
          <cell r="L320" t="str">
            <v>02/543.69.07</v>
          </cell>
        </row>
        <row r="321">
          <cell r="A321">
            <v>320</v>
          </cell>
          <cell r="B321" t="str">
            <v>Lambrechts Lien</v>
          </cell>
          <cell r="C321" t="str">
            <v>Limburg Hasselt</v>
          </cell>
          <cell r="D321" t="str">
            <v>Regio Oost</v>
          </cell>
          <cell r="E321" t="str">
            <v>Hoeselt</v>
          </cell>
          <cell r="F321" t="str">
            <v>Projectrealisatie Regio Oost</v>
          </cell>
          <cell r="G321" t="str">
            <v>Projectontwerp Regio Oost</v>
          </cell>
          <cell r="H321" t="str">
            <v>.</v>
          </cell>
          <cell r="I321" t="str">
            <v>.</v>
          </cell>
          <cell r="J321" t="str">
            <v>Grijseels Oona</v>
          </cell>
          <cell r="K321" t="str">
            <v>Oona.Grijseels@vlm.be</v>
          </cell>
          <cell r="L321" t="str">
            <v>02/543.72.88</v>
          </cell>
        </row>
        <row r="322">
          <cell r="A322">
            <v>321</v>
          </cell>
          <cell r="B322" t="str">
            <v>Lamote Mieke</v>
          </cell>
          <cell r="C322" t="str">
            <v>West-Vlaanderen Brugge</v>
          </cell>
          <cell r="D322" t="str">
            <v>Regio West</v>
          </cell>
          <cell r="E322" t="str">
            <v>Assebroek</v>
          </cell>
          <cell r="F322" t="str">
            <v>Projectrealisatie Regio West</v>
          </cell>
          <cell r="G322" t="str">
            <v>Projectleiding Regio West</v>
          </cell>
          <cell r="H322" t="str">
            <v>.</v>
          </cell>
          <cell r="I322" t="str">
            <v>.</v>
          </cell>
          <cell r="J322" t="str">
            <v>Dekeyser Jacqueline</v>
          </cell>
          <cell r="K322" t="str">
            <v>jacqueline.dekeyser@vlm.be</v>
          </cell>
          <cell r="L322" t="str">
            <v>02/543.69.07</v>
          </cell>
        </row>
        <row r="323">
          <cell r="A323">
            <v>322</v>
          </cell>
          <cell r="B323" t="str">
            <v>Laquiere Joy</v>
          </cell>
          <cell r="C323" t="str">
            <v>West-Vlaanderen Brugge</v>
          </cell>
          <cell r="D323" t="str">
            <v>Regio West</v>
          </cell>
          <cell r="E323" t="str">
            <v>Gent</v>
          </cell>
          <cell r="F323" t="str">
            <v>Projectrealisatie Regio West</v>
          </cell>
          <cell r="G323" t="str">
            <v>Projectontwerp Regio West</v>
          </cell>
          <cell r="H323" t="str">
            <v>.</v>
          </cell>
          <cell r="I323" t="str">
            <v>.</v>
          </cell>
          <cell r="J323" t="str">
            <v>Dekeyser Jacqueline</v>
          </cell>
          <cell r="K323" t="str">
            <v>jacqueline.dekeyser@vlm.be</v>
          </cell>
          <cell r="L323" t="str">
            <v>02/543.69.07</v>
          </cell>
        </row>
        <row r="324">
          <cell r="A324">
            <v>323</v>
          </cell>
          <cell r="B324" t="str">
            <v>Laureys Jan</v>
          </cell>
          <cell r="C324" t="str">
            <v>Antwerpen Herentals</v>
          </cell>
          <cell r="D324" t="str">
            <v>Regio Oost</v>
          </cell>
          <cell r="E324" t="str">
            <v>Herentals</v>
          </cell>
          <cell r="F324" t="str">
            <v>Projectrealisatie Regio Oost</v>
          </cell>
          <cell r="G324" t="str">
            <v>Projectontwerp Regio Oost</v>
          </cell>
          <cell r="H324" t="str">
            <v>.</v>
          </cell>
          <cell r="I324" t="str">
            <v>.</v>
          </cell>
          <cell r="J324" t="str">
            <v>Grijseels Oona</v>
          </cell>
          <cell r="K324" t="str">
            <v>Oona.Grijseels@vlm.be</v>
          </cell>
          <cell r="L324" t="str">
            <v>02/543.72.88</v>
          </cell>
        </row>
        <row r="325">
          <cell r="A325">
            <v>324</v>
          </cell>
          <cell r="B325" t="str">
            <v>Lauwerier Andy</v>
          </cell>
          <cell r="C325" t="str">
            <v>Centrale directie Brussel</v>
          </cell>
          <cell r="D325" t="str">
            <v>Projectrealisatie</v>
          </cell>
          <cell r="E325" t="str">
            <v>Oudenaarde</v>
          </cell>
          <cell r="F325" t="str">
            <v>Grondzaken</v>
          </cell>
          <cell r="G325" t="str">
            <v>.</v>
          </cell>
          <cell r="H325" t="str">
            <v>.</v>
          </cell>
          <cell r="I325" t="str">
            <v>.</v>
          </cell>
          <cell r="J325" t="str">
            <v>Tack Lieven</v>
          </cell>
          <cell r="K325" t="str">
            <v>Lieven.Tack@vlm.be</v>
          </cell>
          <cell r="L325" t="str">
            <v>02/543.73.19</v>
          </cell>
        </row>
        <row r="326">
          <cell r="A326">
            <v>325</v>
          </cell>
          <cell r="B326" t="str">
            <v>Lavrysen Els</v>
          </cell>
          <cell r="C326" t="str">
            <v>Antwerpen Herentals</v>
          </cell>
          <cell r="D326" t="str">
            <v>Regio Oost</v>
          </cell>
          <cell r="E326" t="str">
            <v>Herentals</v>
          </cell>
          <cell r="F326" t="str">
            <v>Projectrealisatie Regio Oost</v>
          </cell>
          <cell r="G326" t="str">
            <v>Projectontwerp Regio Oost</v>
          </cell>
          <cell r="H326" t="str">
            <v>.</v>
          </cell>
          <cell r="I326" t="str">
            <v>.</v>
          </cell>
          <cell r="J326" t="str">
            <v>Grijseels Oona</v>
          </cell>
          <cell r="K326" t="str">
            <v>Oona.Grijseels@vlm.be</v>
          </cell>
          <cell r="L326" t="str">
            <v>02/543.72.88</v>
          </cell>
        </row>
        <row r="327">
          <cell r="A327">
            <v>326</v>
          </cell>
          <cell r="B327" t="str">
            <v>Lavrysen Lieven</v>
          </cell>
          <cell r="C327" t="str">
            <v>Antwerpen Herentals</v>
          </cell>
          <cell r="D327" t="str">
            <v>Regio Oost</v>
          </cell>
          <cell r="E327" t="str">
            <v>Lille</v>
          </cell>
          <cell r="F327" t="str">
            <v>Beheerovereenkomsten Regio Oos</v>
          </cell>
          <cell r="G327" t="str">
            <v>.</v>
          </cell>
          <cell r="H327" t="str">
            <v>.</v>
          </cell>
          <cell r="I327" t="str">
            <v>.</v>
          </cell>
          <cell r="J327" t="str">
            <v>Grijseels Oona</v>
          </cell>
          <cell r="K327" t="str">
            <v>Oona.Grijseels@vlm.be</v>
          </cell>
          <cell r="L327" t="str">
            <v>02/543.72.88</v>
          </cell>
        </row>
        <row r="328">
          <cell r="A328">
            <v>327</v>
          </cell>
          <cell r="B328" t="str">
            <v>Leenen Danny</v>
          </cell>
          <cell r="C328" t="str">
            <v>Limburg Hasselt</v>
          </cell>
          <cell r="D328" t="str">
            <v>Regio Oost</v>
          </cell>
          <cell r="E328" t="str">
            <v>Zoutleeuw</v>
          </cell>
          <cell r="F328" t="str">
            <v>Projectrealisatie Regio Oost</v>
          </cell>
          <cell r="G328" t="str">
            <v>Projectleiding Regio Oost</v>
          </cell>
          <cell r="H328" t="str">
            <v>.</v>
          </cell>
          <cell r="I328" t="str">
            <v>.</v>
          </cell>
          <cell r="J328" t="str">
            <v>Grijseels Oona</v>
          </cell>
          <cell r="K328" t="str">
            <v>Oona.Grijseels@vlm.be</v>
          </cell>
          <cell r="L328" t="str">
            <v>02/543.72.88</v>
          </cell>
        </row>
        <row r="329">
          <cell r="A329">
            <v>328</v>
          </cell>
          <cell r="B329" t="str">
            <v>Leestmans Stijn</v>
          </cell>
          <cell r="C329" t="str">
            <v>Antwerpen Herentals</v>
          </cell>
          <cell r="D329" t="str">
            <v>Regio Oost</v>
          </cell>
          <cell r="E329" t="str">
            <v>Rijkevorsel</v>
          </cell>
          <cell r="F329" t="str">
            <v>Beheerovereenkomsten Regio Oos</v>
          </cell>
          <cell r="G329" t="str">
            <v>.</v>
          </cell>
          <cell r="H329" t="str">
            <v>.</v>
          </cell>
          <cell r="I329" t="str">
            <v>.</v>
          </cell>
          <cell r="J329" t="str">
            <v>Grijseels Oona</v>
          </cell>
          <cell r="K329" t="str">
            <v>Oona.Grijseels@vlm.be</v>
          </cell>
          <cell r="L329" t="str">
            <v>02/543.72.88</v>
          </cell>
        </row>
        <row r="330">
          <cell r="A330">
            <v>329</v>
          </cell>
          <cell r="B330" t="str">
            <v>Lemmens Matthias</v>
          </cell>
          <cell r="C330" t="str">
            <v>Vlaams-Brabant Leuven</v>
          </cell>
          <cell r="D330" t="str">
            <v>Regio Oost</v>
          </cell>
          <cell r="E330" t="str">
            <v>Aarschot</v>
          </cell>
          <cell r="F330" t="str">
            <v>Beheerovereenkomsten Regio Oos</v>
          </cell>
          <cell r="G330" t="str">
            <v>.</v>
          </cell>
          <cell r="H330" t="str">
            <v>.</v>
          </cell>
          <cell r="I330" t="str">
            <v>.</v>
          </cell>
          <cell r="J330" t="str">
            <v>Grijseels Oona</v>
          </cell>
          <cell r="K330" t="str">
            <v>Oona.Grijseels@vlm.be</v>
          </cell>
          <cell r="L330" t="str">
            <v>02/543.72.88</v>
          </cell>
        </row>
        <row r="331">
          <cell r="A331">
            <v>330</v>
          </cell>
          <cell r="B331" t="str">
            <v>Lemmens Thomas</v>
          </cell>
          <cell r="C331" t="str">
            <v>Limburg Hasselt</v>
          </cell>
          <cell r="D331" t="str">
            <v>Regio Oost</v>
          </cell>
          <cell r="E331" t="str">
            <v>Heusden-Zolder</v>
          </cell>
          <cell r="F331" t="str">
            <v>Projectrealisatie Regio Oost</v>
          </cell>
          <cell r="G331" t="str">
            <v>Werken Regio Oost</v>
          </cell>
          <cell r="H331" t="str">
            <v>Meldpunt Grondzaken</v>
          </cell>
          <cell r="I331" t="str">
            <v>.</v>
          </cell>
          <cell r="J331" t="str">
            <v>Grijseels Oona</v>
          </cell>
          <cell r="K331" t="str">
            <v>Oona.Grijseels@vlm.be</v>
          </cell>
          <cell r="L331" t="str">
            <v>02/543.72.88</v>
          </cell>
        </row>
        <row r="332">
          <cell r="A332">
            <v>331</v>
          </cell>
          <cell r="B332" t="str">
            <v>Lenaerts Ferdinanda</v>
          </cell>
          <cell r="C332" t="str">
            <v>Limburg Hasselt</v>
          </cell>
          <cell r="D332" t="str">
            <v>Regio Oost</v>
          </cell>
          <cell r="E332" t="str">
            <v>Lummen</v>
          </cell>
          <cell r="F332" t="str">
            <v>Algemene Diensten Regio Oost</v>
          </cell>
          <cell r="G332" t="str">
            <v>.</v>
          </cell>
          <cell r="H332" t="str">
            <v>.</v>
          </cell>
          <cell r="I332" t="str">
            <v>.</v>
          </cell>
          <cell r="J332" t="str">
            <v>Grijseels Oona</v>
          </cell>
          <cell r="K332" t="str">
            <v>Oona.Grijseels@vlm.be</v>
          </cell>
          <cell r="L332" t="str">
            <v>02/543.72.88</v>
          </cell>
        </row>
        <row r="333">
          <cell r="A333">
            <v>332</v>
          </cell>
          <cell r="B333" t="str">
            <v>Lenvain Lieve</v>
          </cell>
          <cell r="C333" t="str">
            <v>Vlaams-Brabant Leuven</v>
          </cell>
          <cell r="D333" t="str">
            <v>Regio Oost</v>
          </cell>
          <cell r="E333" t="str">
            <v>Sint-Joris-Winge</v>
          </cell>
          <cell r="F333" t="str">
            <v>Algemene Diensten Regio Oost</v>
          </cell>
          <cell r="G333" t="str">
            <v>.</v>
          </cell>
          <cell r="H333" t="str">
            <v>.</v>
          </cell>
          <cell r="I333" t="str">
            <v>.</v>
          </cell>
          <cell r="J333" t="str">
            <v>Grijseels Oona</v>
          </cell>
          <cell r="K333" t="str">
            <v>Oona.Grijseels@vlm.be</v>
          </cell>
          <cell r="L333" t="str">
            <v>02/543.72.88</v>
          </cell>
        </row>
        <row r="334">
          <cell r="A334">
            <v>333</v>
          </cell>
          <cell r="B334" t="str">
            <v>Leplat Thomas</v>
          </cell>
          <cell r="C334" t="str">
            <v>Oost-Vlaanderen Gent</v>
          </cell>
          <cell r="D334" t="str">
            <v>Regio West</v>
          </cell>
          <cell r="E334" t="str">
            <v>Anzegem</v>
          </cell>
          <cell r="F334" t="str">
            <v>Projectrealisatie Regio West</v>
          </cell>
          <cell r="G334" t="str">
            <v>Projectontwerp Regio West</v>
          </cell>
          <cell r="H334" t="str">
            <v>.</v>
          </cell>
          <cell r="I334" t="str">
            <v>.</v>
          </cell>
          <cell r="J334" t="str">
            <v>Dekeyser Jacqueline</v>
          </cell>
          <cell r="K334" t="str">
            <v>jacqueline.dekeyser@vlm.be</v>
          </cell>
          <cell r="L334" t="str">
            <v>02/543.69.07</v>
          </cell>
        </row>
        <row r="335">
          <cell r="A335">
            <v>334</v>
          </cell>
          <cell r="B335" t="str">
            <v>Lesage Els</v>
          </cell>
          <cell r="C335" t="str">
            <v>Centrale directie Brussel</v>
          </cell>
          <cell r="D335" t="str">
            <v>Platteland en Mestbeleid</v>
          </cell>
          <cell r="E335" t="str">
            <v>Sint-Andries</v>
          </cell>
          <cell r="F335" t="str">
            <v>Mestbeleid</v>
          </cell>
          <cell r="G335" t="str">
            <v>.</v>
          </cell>
          <cell r="H335" t="str">
            <v>.</v>
          </cell>
          <cell r="I335" t="str">
            <v>.</v>
          </cell>
          <cell r="J335" t="str">
            <v>Tack Lieven</v>
          </cell>
          <cell r="K335" t="str">
            <v>Lieven.Tack@vlm.be</v>
          </cell>
          <cell r="L335" t="str">
            <v>02/543.73.19</v>
          </cell>
        </row>
        <row r="336">
          <cell r="A336">
            <v>335</v>
          </cell>
          <cell r="B336" t="str">
            <v>Leys Gilberte</v>
          </cell>
          <cell r="C336" t="str">
            <v>Vlaams-Brabant Leuven</v>
          </cell>
          <cell r="D336" t="str">
            <v>Regio Oost</v>
          </cell>
          <cell r="E336" t="str">
            <v>Houtvenne</v>
          </cell>
          <cell r="F336" t="str">
            <v>Projectrealisatie Regio Oost</v>
          </cell>
          <cell r="G336" t="str">
            <v>Grondzaken Regio Oost</v>
          </cell>
          <cell r="H336" t="str">
            <v>.</v>
          </cell>
          <cell r="I336" t="str">
            <v>.</v>
          </cell>
          <cell r="J336" t="str">
            <v>Grijseels Oona</v>
          </cell>
          <cell r="K336" t="str">
            <v>Oona.Grijseels@vlm.be</v>
          </cell>
          <cell r="L336" t="str">
            <v>02/543.72.88</v>
          </cell>
        </row>
        <row r="337">
          <cell r="A337">
            <v>336</v>
          </cell>
          <cell r="B337" t="str">
            <v>Libbrecht Jeroen</v>
          </cell>
          <cell r="C337" t="str">
            <v>Limburg Hasselt</v>
          </cell>
          <cell r="D337" t="str">
            <v>Regio Oost</v>
          </cell>
          <cell r="E337" t="str">
            <v>Hasselt</v>
          </cell>
          <cell r="F337" t="str">
            <v>Algemene Diensten Regio Oost</v>
          </cell>
          <cell r="G337" t="str">
            <v>.</v>
          </cell>
          <cell r="H337" t="str">
            <v>.</v>
          </cell>
          <cell r="I337" t="str">
            <v>.</v>
          </cell>
          <cell r="J337" t="str">
            <v>Grijseels Oona</v>
          </cell>
          <cell r="K337" t="str">
            <v>Oona.Grijseels@vlm.be</v>
          </cell>
          <cell r="L337" t="str">
            <v>02/543.72.88</v>
          </cell>
        </row>
        <row r="338">
          <cell r="A338">
            <v>337</v>
          </cell>
          <cell r="B338" t="str">
            <v>Lismont Marleen</v>
          </cell>
          <cell r="C338" t="str">
            <v>Limburg Hasselt</v>
          </cell>
          <cell r="D338" t="str">
            <v>Regio Oost</v>
          </cell>
          <cell r="E338" t="str">
            <v>Rutten</v>
          </cell>
          <cell r="F338" t="str">
            <v>Beheerovereenkomsten Regio Oos</v>
          </cell>
          <cell r="G338" t="str">
            <v>.</v>
          </cell>
          <cell r="H338" t="str">
            <v>.</v>
          </cell>
          <cell r="I338" t="str">
            <v>.</v>
          </cell>
          <cell r="J338" t="str">
            <v>Grijseels Oona</v>
          </cell>
          <cell r="K338" t="str">
            <v>Oona.Grijseels@vlm.be</v>
          </cell>
          <cell r="L338" t="str">
            <v>02/543.72.88</v>
          </cell>
        </row>
        <row r="339">
          <cell r="A339">
            <v>338</v>
          </cell>
          <cell r="B339" t="str">
            <v>Lodewijckx Gisela</v>
          </cell>
          <cell r="C339" t="str">
            <v>Antwerpen Herentals</v>
          </cell>
          <cell r="D339" t="str">
            <v>Regio Oost</v>
          </cell>
          <cell r="E339" t="str">
            <v>Kasterlee</v>
          </cell>
          <cell r="F339" t="str">
            <v>Projectrealisatie Regio Oost</v>
          </cell>
          <cell r="G339" t="str">
            <v>Grondzaken Regio Oost</v>
          </cell>
          <cell r="H339" t="str">
            <v>.</v>
          </cell>
          <cell r="I339" t="str">
            <v>.</v>
          </cell>
          <cell r="J339" t="str">
            <v>Grijseels Oona</v>
          </cell>
          <cell r="K339" t="str">
            <v>Oona.Grijseels@vlm.be</v>
          </cell>
          <cell r="L339" t="str">
            <v>02/543.72.88</v>
          </cell>
        </row>
        <row r="340">
          <cell r="A340">
            <v>339</v>
          </cell>
          <cell r="B340" t="str">
            <v>Lodewyckx Martine</v>
          </cell>
          <cell r="C340" t="str">
            <v>Limburg Hasselt</v>
          </cell>
          <cell r="D340" t="str">
            <v>Regio Oost</v>
          </cell>
          <cell r="E340" t="str">
            <v>Deurne (Vl.Br.)</v>
          </cell>
          <cell r="F340" t="str">
            <v>Projectrealisatie Regio Oost</v>
          </cell>
          <cell r="G340" t="str">
            <v>Grondzaken Regio Oost</v>
          </cell>
          <cell r="H340" t="str">
            <v>.</v>
          </cell>
          <cell r="I340" t="str">
            <v>.</v>
          </cell>
          <cell r="J340" t="str">
            <v>Grijseels Oona</v>
          </cell>
          <cell r="K340" t="str">
            <v>Oona.Grijseels@vlm.be</v>
          </cell>
          <cell r="L340" t="str">
            <v>02/543.72.88</v>
          </cell>
        </row>
        <row r="341">
          <cell r="A341">
            <v>340</v>
          </cell>
          <cell r="B341" t="str">
            <v>Lodts Maggy</v>
          </cell>
          <cell r="C341" t="str">
            <v>Antwerpen Herentals</v>
          </cell>
          <cell r="D341" t="str">
            <v>Regio Oost</v>
          </cell>
          <cell r="E341" t="str">
            <v>Berchem (Antwerpen)</v>
          </cell>
          <cell r="F341" t="str">
            <v>Projectrealisatie Regio Oost</v>
          </cell>
          <cell r="G341" t="str">
            <v>Projectleiding Regio Oost</v>
          </cell>
          <cell r="H341" t="str">
            <v>.</v>
          </cell>
          <cell r="I341" t="str">
            <v>.</v>
          </cell>
          <cell r="J341" t="str">
            <v>Grijseels Oona</v>
          </cell>
          <cell r="K341" t="str">
            <v>Oona.Grijseels@vlm.be</v>
          </cell>
          <cell r="L341" t="str">
            <v>02/543.72.88</v>
          </cell>
        </row>
        <row r="342">
          <cell r="A342">
            <v>341</v>
          </cell>
          <cell r="B342" t="str">
            <v>Luyckx Michel</v>
          </cell>
          <cell r="C342" t="str">
            <v>Centrale directie Brussel</v>
          </cell>
          <cell r="D342" t="str">
            <v>Informatica &amp; GIS</v>
          </cell>
          <cell r="E342" t="str">
            <v>Sint-Truiden</v>
          </cell>
          <cell r="F342" t="str">
            <v>Programma- en procesbeheer</v>
          </cell>
          <cell r="G342" t="str">
            <v>.</v>
          </cell>
          <cell r="H342" t="str">
            <v>.</v>
          </cell>
          <cell r="I342" t="str">
            <v>.</v>
          </cell>
          <cell r="J342" t="str">
            <v>Tack Lieven</v>
          </cell>
          <cell r="K342" t="str">
            <v>Lieven.Tack@vlm.be</v>
          </cell>
          <cell r="L342" t="str">
            <v>02/543.73.19</v>
          </cell>
        </row>
        <row r="343">
          <cell r="A343">
            <v>342</v>
          </cell>
          <cell r="B343" t="str">
            <v>Lüdtke Sirka</v>
          </cell>
          <cell r="C343" t="str">
            <v>Centrale directie Brussel</v>
          </cell>
          <cell r="D343" t="str">
            <v>Platteland en Mestbeleid</v>
          </cell>
          <cell r="E343" t="str">
            <v>Borgerhout (Antwerpen)</v>
          </cell>
          <cell r="F343" t="str">
            <v>Plattelandsbeleid</v>
          </cell>
          <cell r="G343" t="str">
            <v>.</v>
          </cell>
          <cell r="H343" t="str">
            <v>.</v>
          </cell>
          <cell r="I343" t="str">
            <v>.</v>
          </cell>
          <cell r="J343" t="str">
            <v>Tack Lieven</v>
          </cell>
          <cell r="K343" t="str">
            <v>Lieven.Tack@vlm.be</v>
          </cell>
          <cell r="L343" t="str">
            <v>02/543.73.19</v>
          </cell>
        </row>
        <row r="344">
          <cell r="A344">
            <v>343</v>
          </cell>
          <cell r="B344" t="str">
            <v>Maenhaut David</v>
          </cell>
          <cell r="C344" t="str">
            <v>Oost-Vlaanderen Gent</v>
          </cell>
          <cell r="D344" t="str">
            <v>Mestbank</v>
          </cell>
          <cell r="E344" t="str">
            <v>Zomergem</v>
          </cell>
          <cell r="F344" t="str">
            <v>Handhaving</v>
          </cell>
          <cell r="G344" t="str">
            <v>Handhaving Regio West</v>
          </cell>
          <cell r="H344" t="str">
            <v>.</v>
          </cell>
          <cell r="I344" t="str">
            <v>.</v>
          </cell>
          <cell r="J344" t="str">
            <v>Dekeyser Jacqueline</v>
          </cell>
          <cell r="K344" t="str">
            <v>jacqueline.dekeyser@vlm.be</v>
          </cell>
          <cell r="L344" t="str">
            <v>02/543.69.07</v>
          </cell>
        </row>
        <row r="345">
          <cell r="A345">
            <v>344</v>
          </cell>
          <cell r="B345" t="str">
            <v>Maerten Katrien</v>
          </cell>
          <cell r="C345" t="str">
            <v>Centrale directie Brussel</v>
          </cell>
          <cell r="D345" t="str">
            <v>Algemene Diensten</v>
          </cell>
          <cell r="E345" t="str">
            <v>Oudenaarde</v>
          </cell>
          <cell r="F345" t="str">
            <v>Adm. Ondersteuning en Leiding</v>
          </cell>
          <cell r="G345" t="str">
            <v>.</v>
          </cell>
          <cell r="H345" t="str">
            <v>.</v>
          </cell>
          <cell r="I345" t="str">
            <v>.</v>
          </cell>
          <cell r="J345" t="str">
            <v>Tack Lieven</v>
          </cell>
          <cell r="K345" t="str">
            <v>Lieven.Tack@vlm.be</v>
          </cell>
          <cell r="L345" t="str">
            <v>02/543.73.19</v>
          </cell>
        </row>
        <row r="346">
          <cell r="A346">
            <v>345</v>
          </cell>
          <cell r="B346" t="str">
            <v>Maes Koenraad</v>
          </cell>
          <cell r="C346" t="str">
            <v>West-Vlaanderen Brugge</v>
          </cell>
          <cell r="D346" t="str">
            <v>Regio West</v>
          </cell>
          <cell r="E346" t="str">
            <v>Brugge</v>
          </cell>
          <cell r="F346" t="str">
            <v>Algemene Diensten Regio West</v>
          </cell>
          <cell r="G346" t="str">
            <v>.</v>
          </cell>
          <cell r="H346" t="str">
            <v>.</v>
          </cell>
          <cell r="I346" t="str">
            <v>.</v>
          </cell>
          <cell r="J346" t="str">
            <v>Dekeyser Jacqueline</v>
          </cell>
          <cell r="K346" t="str">
            <v>jacqueline.dekeyser@vlm.be</v>
          </cell>
          <cell r="L346" t="str">
            <v>02/543.69.07</v>
          </cell>
        </row>
        <row r="347">
          <cell r="A347">
            <v>346</v>
          </cell>
          <cell r="B347" t="str">
            <v>Mainz Karsten</v>
          </cell>
          <cell r="C347" t="str">
            <v>Centrale directie Brussel</v>
          </cell>
          <cell r="D347" t="str">
            <v>Platteland en Mestbeleid</v>
          </cell>
          <cell r="E347" t="str">
            <v>Zottegem</v>
          </cell>
          <cell r="F347" t="str">
            <v>Beheerovereenkomsten</v>
          </cell>
          <cell r="G347" t="str">
            <v>.</v>
          </cell>
          <cell r="H347" t="str">
            <v>Regionale Landschappen</v>
          </cell>
          <cell r="I347" t="str">
            <v>.</v>
          </cell>
          <cell r="J347" t="str">
            <v>Tack Lieven</v>
          </cell>
          <cell r="K347" t="str">
            <v>Lieven.Tack@vlm.be</v>
          </cell>
          <cell r="L347" t="str">
            <v>02/543.73.19</v>
          </cell>
        </row>
        <row r="348">
          <cell r="A348">
            <v>347</v>
          </cell>
          <cell r="B348" t="str">
            <v>Mangelinckx Yves</v>
          </cell>
          <cell r="C348" t="str">
            <v>Limburg Hasselt</v>
          </cell>
          <cell r="D348" t="str">
            <v>Regio Oost</v>
          </cell>
          <cell r="E348" t="str">
            <v>Hasselt</v>
          </cell>
          <cell r="F348" t="str">
            <v>Mestbank Regio Oost</v>
          </cell>
          <cell r="G348" t="str">
            <v>Gegevensbeheer Regio Oost</v>
          </cell>
          <cell r="H348" t="str">
            <v>.</v>
          </cell>
          <cell r="I348" t="str">
            <v>.</v>
          </cell>
          <cell r="J348" t="str">
            <v>Grijseels Oona</v>
          </cell>
          <cell r="K348" t="str">
            <v>Oona.Grijseels@vlm.be</v>
          </cell>
          <cell r="L348" t="str">
            <v>02/543.72.88</v>
          </cell>
        </row>
        <row r="349">
          <cell r="A349">
            <v>348</v>
          </cell>
          <cell r="B349" t="str">
            <v>Maris Danielle</v>
          </cell>
          <cell r="C349" t="str">
            <v>Limburg Hasselt</v>
          </cell>
          <cell r="D349" t="str">
            <v>Mestbank</v>
          </cell>
          <cell r="E349" t="str">
            <v>Bekkevoort</v>
          </cell>
          <cell r="F349" t="str">
            <v>Handhaving</v>
          </cell>
          <cell r="G349" t="str">
            <v>Handhaving Regio Oost</v>
          </cell>
          <cell r="H349" t="str">
            <v>.</v>
          </cell>
          <cell r="I349" t="str">
            <v>.</v>
          </cell>
          <cell r="J349" t="str">
            <v>Grijseels Oona</v>
          </cell>
          <cell r="K349" t="str">
            <v>Oona.Grijseels@vlm.be</v>
          </cell>
          <cell r="L349" t="str">
            <v>02/543.72.88</v>
          </cell>
        </row>
        <row r="350">
          <cell r="A350">
            <v>349</v>
          </cell>
          <cell r="B350" t="str">
            <v>Mariën Colette</v>
          </cell>
          <cell r="C350" t="str">
            <v>Centrale directie Brussel</v>
          </cell>
          <cell r="D350" t="str">
            <v>Mestbank</v>
          </cell>
          <cell r="E350" t="str">
            <v>Lokeren</v>
          </cell>
          <cell r="F350" t="str">
            <v>Financiële dossiers en bezwaar</v>
          </cell>
          <cell r="G350" t="str">
            <v>.</v>
          </cell>
          <cell r="H350" t="str">
            <v>.</v>
          </cell>
          <cell r="I350" t="str">
            <v>.</v>
          </cell>
          <cell r="J350" t="str">
            <v>Tack Lieven</v>
          </cell>
          <cell r="K350" t="str">
            <v>Lieven.Tack@vlm.be</v>
          </cell>
          <cell r="L350" t="str">
            <v>02/543.73.19</v>
          </cell>
        </row>
        <row r="351">
          <cell r="A351">
            <v>350</v>
          </cell>
          <cell r="B351" t="str">
            <v>Martens David</v>
          </cell>
          <cell r="C351" t="str">
            <v>Centrale directie Brussel</v>
          </cell>
          <cell r="D351" t="str">
            <v>Mestbank</v>
          </cell>
          <cell r="E351" t="str">
            <v>Ophasselt</v>
          </cell>
          <cell r="F351" t="str">
            <v>Productie &amp; Afzet</v>
          </cell>
          <cell r="G351" t="str">
            <v>.</v>
          </cell>
          <cell r="H351" t="str">
            <v>.</v>
          </cell>
          <cell r="I351" t="str">
            <v>.</v>
          </cell>
          <cell r="J351" t="str">
            <v>Tack Lieven</v>
          </cell>
          <cell r="K351" t="str">
            <v>Lieven.Tack@vlm.be</v>
          </cell>
          <cell r="L351" t="str">
            <v>02/543.73.19</v>
          </cell>
        </row>
        <row r="352">
          <cell r="A352">
            <v>351</v>
          </cell>
          <cell r="B352" t="str">
            <v>Martens Eric</v>
          </cell>
          <cell r="C352" t="str">
            <v>Oost-Vlaanderen Gent</v>
          </cell>
          <cell r="D352" t="str">
            <v>Regio West</v>
          </cell>
          <cell r="E352" t="str">
            <v>Aalter</v>
          </cell>
          <cell r="F352" t="str">
            <v>Projectrealisatie Regio West</v>
          </cell>
          <cell r="G352" t="str">
            <v>Werken Regio West</v>
          </cell>
          <cell r="H352" t="str">
            <v>.</v>
          </cell>
          <cell r="I352" t="str">
            <v>.</v>
          </cell>
          <cell r="J352" t="str">
            <v>Dekeyser Jacqueline</v>
          </cell>
          <cell r="K352" t="str">
            <v>jacqueline.dekeyser@vlm.be</v>
          </cell>
          <cell r="L352" t="str">
            <v>02/543.69.07</v>
          </cell>
        </row>
        <row r="353">
          <cell r="A353">
            <v>352</v>
          </cell>
          <cell r="B353" t="str">
            <v>Martens Kim</v>
          </cell>
          <cell r="C353" t="str">
            <v>Limburg Hasselt</v>
          </cell>
          <cell r="D353" t="str">
            <v>Regio Oost</v>
          </cell>
          <cell r="E353" t="str">
            <v>Diepenbeek</v>
          </cell>
          <cell r="F353" t="str">
            <v>Projectrealisatie Regio Oost</v>
          </cell>
          <cell r="G353" t="str">
            <v>Werken Regio Oost</v>
          </cell>
          <cell r="H353" t="str">
            <v>.</v>
          </cell>
          <cell r="I353" t="str">
            <v>.</v>
          </cell>
          <cell r="J353" t="str">
            <v>Grijseels Oona</v>
          </cell>
          <cell r="K353" t="str">
            <v>Oona.Grijseels@vlm.be</v>
          </cell>
          <cell r="L353" t="str">
            <v>02/543.72.88</v>
          </cell>
        </row>
        <row r="354">
          <cell r="A354">
            <v>353</v>
          </cell>
          <cell r="B354" t="str">
            <v>Martens Nadia</v>
          </cell>
          <cell r="C354" t="str">
            <v>Oost-Vlaanderen Gent</v>
          </cell>
          <cell r="D354" t="str">
            <v>Regio West</v>
          </cell>
          <cell r="E354" t="str">
            <v>Merendree</v>
          </cell>
          <cell r="F354" t="str">
            <v>Algemene Diensten Regio West</v>
          </cell>
          <cell r="G354" t="str">
            <v>.</v>
          </cell>
          <cell r="H354" t="str">
            <v>.</v>
          </cell>
          <cell r="I354" t="str">
            <v>.</v>
          </cell>
          <cell r="J354" t="str">
            <v>Dekeyser Jacqueline</v>
          </cell>
          <cell r="K354" t="str">
            <v>jacqueline.dekeyser@vlm.be</v>
          </cell>
          <cell r="L354" t="str">
            <v>02/543.69.07</v>
          </cell>
        </row>
        <row r="355">
          <cell r="A355">
            <v>354</v>
          </cell>
          <cell r="B355" t="str">
            <v>Marvellie Els</v>
          </cell>
          <cell r="C355" t="str">
            <v>Oost-Vlaanderen Gent</v>
          </cell>
          <cell r="D355" t="str">
            <v>Regio West</v>
          </cell>
          <cell r="E355" t="str">
            <v>Velzeke-Ruddershove</v>
          </cell>
          <cell r="F355" t="str">
            <v>Beheerovereenkomsten Regio Wes</v>
          </cell>
          <cell r="G355" t="str">
            <v>.</v>
          </cell>
          <cell r="H355" t="str">
            <v>.</v>
          </cell>
          <cell r="I355" t="str">
            <v>.</v>
          </cell>
          <cell r="J355" t="str">
            <v>Dekeyser Jacqueline</v>
          </cell>
          <cell r="K355" t="str">
            <v>jacqueline.dekeyser@vlm.be</v>
          </cell>
          <cell r="L355" t="str">
            <v>02/543.69.07</v>
          </cell>
        </row>
        <row r="356">
          <cell r="A356">
            <v>355</v>
          </cell>
          <cell r="B356" t="str">
            <v>Massa Dirk</v>
          </cell>
          <cell r="C356" t="str">
            <v>Limburg Hasselt</v>
          </cell>
          <cell r="D356" t="str">
            <v>Regio Oost</v>
          </cell>
          <cell r="E356" t="str">
            <v>Jeuk</v>
          </cell>
          <cell r="F356" t="str">
            <v>Mestbank Regio Oost</v>
          </cell>
          <cell r="G356" t="str">
            <v>Gegevensbeheer Regio Oost</v>
          </cell>
          <cell r="H356" t="str">
            <v>.</v>
          </cell>
          <cell r="I356" t="str">
            <v>.</v>
          </cell>
          <cell r="J356" t="str">
            <v>Grijseels Oona</v>
          </cell>
          <cell r="K356" t="str">
            <v>Oona.Grijseels@vlm.be</v>
          </cell>
          <cell r="L356" t="str">
            <v>02/543.72.88</v>
          </cell>
        </row>
        <row r="357">
          <cell r="A357">
            <v>356</v>
          </cell>
          <cell r="B357" t="str">
            <v>Matthijs Wim</v>
          </cell>
          <cell r="C357" t="str">
            <v>Centrale directie Brussel</v>
          </cell>
          <cell r="D357" t="str">
            <v>Algemene Diensten</v>
          </cell>
          <cell r="E357" t="str">
            <v>Destelbergen</v>
          </cell>
          <cell r="F357" t="str">
            <v>Adm. Ondersteuning en Leiding</v>
          </cell>
          <cell r="G357" t="str">
            <v>.</v>
          </cell>
          <cell r="H357" t="str">
            <v>.</v>
          </cell>
          <cell r="I357" t="str">
            <v>.</v>
          </cell>
          <cell r="J357" t="str">
            <v>Tack Lieven</v>
          </cell>
          <cell r="K357" t="str">
            <v>Lieven.Tack@vlm.be</v>
          </cell>
          <cell r="L357" t="str">
            <v>02/543.73.19</v>
          </cell>
        </row>
        <row r="358">
          <cell r="A358">
            <v>357</v>
          </cell>
          <cell r="B358" t="str">
            <v>Matthys Katrijn</v>
          </cell>
          <cell r="C358" t="str">
            <v>Centrale directie Brussel</v>
          </cell>
          <cell r="D358" t="str">
            <v>Informatica &amp; GIS</v>
          </cell>
          <cell r="E358" t="str">
            <v>Destelbergen</v>
          </cell>
          <cell r="F358" t="str">
            <v>Programma- en procesbeheer</v>
          </cell>
          <cell r="G358" t="str">
            <v>.</v>
          </cell>
          <cell r="H358" t="str">
            <v>.</v>
          </cell>
          <cell r="I358" t="str">
            <v>.</v>
          </cell>
          <cell r="J358" t="str">
            <v>Tack Lieven</v>
          </cell>
          <cell r="K358" t="str">
            <v>Lieven.Tack@vlm.be</v>
          </cell>
          <cell r="L358" t="str">
            <v>02/543.73.19</v>
          </cell>
        </row>
        <row r="359">
          <cell r="A359">
            <v>358</v>
          </cell>
          <cell r="B359" t="str">
            <v>Meerts Peter</v>
          </cell>
          <cell r="C359" t="str">
            <v>Centrale directie Brussel</v>
          </cell>
          <cell r="D359" t="str">
            <v>Algemene Diensten</v>
          </cell>
          <cell r="E359" t="str">
            <v>Buizingen</v>
          </cell>
          <cell r="F359" t="str">
            <v>Logistieke Ondersteuning</v>
          </cell>
          <cell r="G359" t="str">
            <v>.</v>
          </cell>
          <cell r="H359" t="str">
            <v>.</v>
          </cell>
          <cell r="I359" t="str">
            <v>.</v>
          </cell>
          <cell r="J359" t="str">
            <v>Tack Lieven</v>
          </cell>
          <cell r="K359" t="str">
            <v>Lieven.Tack@vlm.be</v>
          </cell>
          <cell r="L359" t="str">
            <v>02/543.73.19</v>
          </cell>
        </row>
        <row r="360">
          <cell r="A360">
            <v>359</v>
          </cell>
          <cell r="B360" t="str">
            <v>Meeuws Martina</v>
          </cell>
          <cell r="C360" t="str">
            <v>Antwerpen Herentals</v>
          </cell>
          <cell r="D360" t="str">
            <v>Regio Oost</v>
          </cell>
          <cell r="E360" t="str">
            <v>Lille</v>
          </cell>
          <cell r="F360" t="str">
            <v>Mestbank Regio Oost</v>
          </cell>
          <cell r="G360" t="str">
            <v>Dossierbehandeling Regio Oost</v>
          </cell>
          <cell r="H360" t="str">
            <v>.</v>
          </cell>
          <cell r="I360" t="str">
            <v>.</v>
          </cell>
          <cell r="J360" t="str">
            <v>Grijseels Oona</v>
          </cell>
          <cell r="K360" t="str">
            <v>Oona.Grijseels@vlm.be</v>
          </cell>
          <cell r="L360" t="str">
            <v>02/543.72.88</v>
          </cell>
        </row>
        <row r="361">
          <cell r="A361">
            <v>360</v>
          </cell>
          <cell r="B361" t="str">
            <v>Merckx Kristof</v>
          </cell>
          <cell r="C361" t="str">
            <v>Limburg Hasselt</v>
          </cell>
          <cell r="D361" t="str">
            <v>Regio Oost</v>
          </cell>
          <cell r="E361" t="str">
            <v>Halen</v>
          </cell>
          <cell r="F361" t="str">
            <v>Mestbank Regio Oost</v>
          </cell>
          <cell r="G361" t="str">
            <v>.</v>
          </cell>
          <cell r="H361" t="str">
            <v>.</v>
          </cell>
          <cell r="I361" t="str">
            <v>Diensthoofd</v>
          </cell>
          <cell r="J361" t="str">
            <v>Grijseels Oona</v>
          </cell>
          <cell r="K361" t="str">
            <v>Oona.Grijseels@vlm.be</v>
          </cell>
          <cell r="L361" t="str">
            <v>02/543.72.88</v>
          </cell>
        </row>
        <row r="362">
          <cell r="A362">
            <v>361</v>
          </cell>
          <cell r="B362" t="str">
            <v>Merlevede Lieven</v>
          </cell>
          <cell r="C362" t="str">
            <v>West-Vlaanderen Brugge</v>
          </cell>
          <cell r="D362" t="str">
            <v>Regio West</v>
          </cell>
          <cell r="E362" t="str">
            <v>Bredene</v>
          </cell>
          <cell r="F362" t="str">
            <v>Projectrealisatie Regio West</v>
          </cell>
          <cell r="G362" t="str">
            <v>Werken Regio West</v>
          </cell>
          <cell r="H362" t="str">
            <v>Inrichtingsplan N60 Ronse (STU</v>
          </cell>
          <cell r="I362" t="str">
            <v>.</v>
          </cell>
          <cell r="J362" t="str">
            <v>Dekeyser Jacqueline</v>
          </cell>
          <cell r="K362" t="str">
            <v>jacqueline.dekeyser@vlm.be</v>
          </cell>
          <cell r="L362" t="str">
            <v>02/543.69.07</v>
          </cell>
        </row>
        <row r="363">
          <cell r="A363">
            <v>362</v>
          </cell>
          <cell r="B363" t="str">
            <v>Merlin Jörg</v>
          </cell>
          <cell r="C363" t="str">
            <v>Oost-Vlaanderen Gent</v>
          </cell>
          <cell r="D363" t="str">
            <v>Mestbank</v>
          </cell>
          <cell r="E363" t="str">
            <v>Zele</v>
          </cell>
          <cell r="F363" t="str">
            <v>Handhaving</v>
          </cell>
          <cell r="G363" t="str">
            <v>Handhaving Regio West</v>
          </cell>
          <cell r="H363" t="str">
            <v>.</v>
          </cell>
          <cell r="I363" t="str">
            <v>.</v>
          </cell>
          <cell r="J363" t="str">
            <v>Dekeyser Jacqueline</v>
          </cell>
          <cell r="K363" t="str">
            <v>jacqueline.dekeyser@vlm.be</v>
          </cell>
          <cell r="L363" t="str">
            <v>02/543.69.07</v>
          </cell>
        </row>
        <row r="364">
          <cell r="A364">
            <v>363</v>
          </cell>
          <cell r="B364" t="str">
            <v>Mertens Jan</v>
          </cell>
          <cell r="C364" t="str">
            <v>Centrale directie Brussel</v>
          </cell>
          <cell r="D364" t="str">
            <v>Projectrealisatie</v>
          </cell>
          <cell r="E364" t="str">
            <v>Affligem</v>
          </cell>
          <cell r="F364" t="str">
            <v>Grondzaken</v>
          </cell>
          <cell r="G364" t="str">
            <v>.</v>
          </cell>
          <cell r="H364" t="str">
            <v>.</v>
          </cell>
          <cell r="I364" t="str">
            <v>.</v>
          </cell>
          <cell r="J364" t="str">
            <v>Tack Lieven</v>
          </cell>
          <cell r="K364" t="str">
            <v>Lieven.Tack@vlm.be</v>
          </cell>
          <cell r="L364" t="str">
            <v>02/543.73.19</v>
          </cell>
        </row>
        <row r="365">
          <cell r="A365">
            <v>364</v>
          </cell>
          <cell r="B365" t="str">
            <v>Messiaen Stijn</v>
          </cell>
          <cell r="C365" t="str">
            <v>Vlaams-Brabant Leuven</v>
          </cell>
          <cell r="D365" t="str">
            <v>Regio Oost</v>
          </cell>
          <cell r="E365" t="str">
            <v>Leuven</v>
          </cell>
          <cell r="F365" t="str">
            <v>Adm. Ondersteuning &amp; Leiding R</v>
          </cell>
          <cell r="G365" t="str">
            <v>.</v>
          </cell>
          <cell r="H365" t="str">
            <v>.</v>
          </cell>
          <cell r="I365" t="str">
            <v>Afdelingshoofd</v>
          </cell>
          <cell r="J365" t="str">
            <v>Grijseels Oona</v>
          </cell>
          <cell r="K365" t="str">
            <v>Oona.Grijseels@vlm.be</v>
          </cell>
          <cell r="L365" t="str">
            <v>02/543.72.88</v>
          </cell>
        </row>
        <row r="366">
          <cell r="A366">
            <v>365</v>
          </cell>
          <cell r="B366" t="str">
            <v>Mestdagh Pieter</v>
          </cell>
          <cell r="C366" t="str">
            <v>Oost-Vlaanderen Gent</v>
          </cell>
          <cell r="D366" t="str">
            <v>Regio West</v>
          </cell>
          <cell r="E366" t="str">
            <v>Gent</v>
          </cell>
          <cell r="F366" t="str">
            <v>Projectrealisatie Regio West</v>
          </cell>
          <cell r="G366" t="str">
            <v>Projectontwerp Regio West</v>
          </cell>
          <cell r="H366" t="str">
            <v>.</v>
          </cell>
          <cell r="I366" t="str">
            <v>.</v>
          </cell>
          <cell r="J366" t="str">
            <v>Dekeyser Jacqueline</v>
          </cell>
          <cell r="K366" t="str">
            <v>jacqueline.dekeyser@vlm.be</v>
          </cell>
          <cell r="L366" t="str">
            <v>02/543.69.07</v>
          </cell>
        </row>
        <row r="367">
          <cell r="A367">
            <v>366</v>
          </cell>
          <cell r="B367" t="str">
            <v>Michiel Karolien</v>
          </cell>
          <cell r="C367" t="str">
            <v>Centrale directie Brussel</v>
          </cell>
          <cell r="D367" t="str">
            <v>Platteland en Mestbeleid</v>
          </cell>
          <cell r="E367" t="str">
            <v>Gent</v>
          </cell>
          <cell r="F367" t="str">
            <v>Beheerovereenkomsten</v>
          </cell>
          <cell r="G367" t="str">
            <v>.</v>
          </cell>
          <cell r="H367" t="str">
            <v>.</v>
          </cell>
          <cell r="I367" t="str">
            <v>.</v>
          </cell>
          <cell r="J367" t="str">
            <v>Tack Lieven</v>
          </cell>
          <cell r="K367" t="str">
            <v>Lieven.Tack@vlm.be</v>
          </cell>
          <cell r="L367" t="str">
            <v>02/543.73.19</v>
          </cell>
        </row>
        <row r="368">
          <cell r="A368">
            <v>367</v>
          </cell>
          <cell r="B368" t="str">
            <v>Michielsen Sabina</v>
          </cell>
          <cell r="C368" t="str">
            <v>Antwerpen Herentals</v>
          </cell>
          <cell r="D368" t="str">
            <v>Regio Oost</v>
          </cell>
          <cell r="E368" t="str">
            <v>Kapellen (Antwerpen)</v>
          </cell>
          <cell r="F368" t="str">
            <v>Mestbank Regio Oost</v>
          </cell>
          <cell r="G368" t="str">
            <v>Gegevensbeheer Regio Oost</v>
          </cell>
          <cell r="H368" t="str">
            <v>.</v>
          </cell>
          <cell r="I368" t="str">
            <v>.</v>
          </cell>
          <cell r="J368" t="str">
            <v>Grijseels Oona</v>
          </cell>
          <cell r="K368" t="str">
            <v>Oona.Grijseels@vlm.be</v>
          </cell>
          <cell r="L368" t="str">
            <v>02/543.72.88</v>
          </cell>
        </row>
        <row r="369">
          <cell r="A369">
            <v>368</v>
          </cell>
          <cell r="B369" t="str">
            <v>Minten Katja</v>
          </cell>
          <cell r="C369" t="str">
            <v>West-Vlaanderen Brugge</v>
          </cell>
          <cell r="D369" t="str">
            <v>Regio West</v>
          </cell>
          <cell r="E369" t="str">
            <v>Knesselare</v>
          </cell>
          <cell r="F369" t="str">
            <v>Projectrealisatie Regio West</v>
          </cell>
          <cell r="G369" t="str">
            <v>Projectleiding Regio West</v>
          </cell>
          <cell r="H369" t="str">
            <v>.</v>
          </cell>
          <cell r="I369" t="str">
            <v>.</v>
          </cell>
          <cell r="J369" t="str">
            <v>Dekeyser Jacqueline</v>
          </cell>
          <cell r="K369" t="str">
            <v>jacqueline.dekeyser@vlm.be</v>
          </cell>
          <cell r="L369" t="str">
            <v>02/543.69.07</v>
          </cell>
        </row>
        <row r="370">
          <cell r="A370">
            <v>369</v>
          </cell>
          <cell r="B370" t="str">
            <v>Moens Kris</v>
          </cell>
          <cell r="C370" t="str">
            <v>Oost-Vlaanderen Gent</v>
          </cell>
          <cell r="D370" t="str">
            <v>Regio West</v>
          </cell>
          <cell r="E370" t="str">
            <v>Zwijnaarde</v>
          </cell>
          <cell r="F370" t="str">
            <v>Projectrealisatie Regio West</v>
          </cell>
          <cell r="G370" t="str">
            <v>Grondzaken Regio West</v>
          </cell>
          <cell r="H370" t="str">
            <v>.</v>
          </cell>
          <cell r="I370" t="str">
            <v>.</v>
          </cell>
          <cell r="J370" t="str">
            <v>Dekeyser Jacqueline</v>
          </cell>
          <cell r="K370" t="str">
            <v>jacqueline.dekeyser@vlm.be</v>
          </cell>
          <cell r="L370" t="str">
            <v>02/543.69.07</v>
          </cell>
        </row>
        <row r="371">
          <cell r="A371">
            <v>370</v>
          </cell>
          <cell r="B371" t="str">
            <v>Moeyaert Stefanie</v>
          </cell>
          <cell r="C371" t="str">
            <v>West-Vlaanderen Brugge</v>
          </cell>
          <cell r="D371" t="str">
            <v>Regio West</v>
          </cell>
          <cell r="E371" t="str">
            <v>Brugge</v>
          </cell>
          <cell r="F371" t="str">
            <v>Beheerovereenkomsten Regio Wes</v>
          </cell>
          <cell r="G371" t="str">
            <v>.</v>
          </cell>
          <cell r="H371" t="str">
            <v>.</v>
          </cell>
          <cell r="I371" t="str">
            <v>.</v>
          </cell>
          <cell r="J371" t="str">
            <v>Dekeyser Jacqueline</v>
          </cell>
          <cell r="K371" t="str">
            <v>jacqueline.dekeyser@vlm.be</v>
          </cell>
          <cell r="L371" t="str">
            <v>02/543.69.07</v>
          </cell>
        </row>
        <row r="372">
          <cell r="A372">
            <v>371</v>
          </cell>
          <cell r="B372" t="str">
            <v>Moeyersoen Frans</v>
          </cell>
          <cell r="C372" t="str">
            <v>Oost-Vlaanderen Gent</v>
          </cell>
          <cell r="D372" t="str">
            <v>Regio West</v>
          </cell>
          <cell r="E372" t="str">
            <v>Oudegem</v>
          </cell>
          <cell r="F372" t="str">
            <v>Projectrealisatie Regio West</v>
          </cell>
          <cell r="G372" t="str">
            <v>Grondzaken Regio West</v>
          </cell>
          <cell r="H372" t="str">
            <v>.</v>
          </cell>
          <cell r="I372" t="str">
            <v>.</v>
          </cell>
          <cell r="J372" t="str">
            <v>Dekeyser Jacqueline</v>
          </cell>
          <cell r="K372" t="str">
            <v>jacqueline.dekeyser@vlm.be</v>
          </cell>
          <cell r="L372" t="str">
            <v>02/543.69.07</v>
          </cell>
        </row>
        <row r="373">
          <cell r="A373">
            <v>372</v>
          </cell>
          <cell r="B373" t="str">
            <v>Mohammed Sharif</v>
          </cell>
          <cell r="C373" t="str">
            <v>Vlaams-Brabant Leuven</v>
          </cell>
          <cell r="D373" t="str">
            <v>Regio Oost</v>
          </cell>
          <cell r="E373" t="str">
            <v>Brussel</v>
          </cell>
          <cell r="F373" t="str">
            <v>Mestbank Regio Oost</v>
          </cell>
          <cell r="G373" t="str">
            <v>.</v>
          </cell>
          <cell r="H373" t="str">
            <v>Beroepsinlevingsovereenkomst</v>
          </cell>
          <cell r="I373" t="str">
            <v>.</v>
          </cell>
          <cell r="J373" t="str">
            <v>Grijseels Oona</v>
          </cell>
          <cell r="K373" t="str">
            <v>Oona.Grijseels@vlm.be</v>
          </cell>
          <cell r="L373" t="str">
            <v>02/543.72.88</v>
          </cell>
        </row>
        <row r="374">
          <cell r="A374">
            <v>373</v>
          </cell>
          <cell r="B374" t="str">
            <v>Mondelaers Els</v>
          </cell>
          <cell r="C374" t="str">
            <v>Centrale directie Brussel</v>
          </cell>
          <cell r="D374" t="str">
            <v>Algemene Diensten</v>
          </cell>
          <cell r="E374" t="str">
            <v>Heusden-Zolder</v>
          </cell>
          <cell r="F374" t="str">
            <v>Juridische Zaken</v>
          </cell>
          <cell r="G374" t="str">
            <v>.</v>
          </cell>
          <cell r="H374" t="str">
            <v>.</v>
          </cell>
          <cell r="I374" t="str">
            <v>.</v>
          </cell>
          <cell r="J374" t="str">
            <v>Tack Lieven</v>
          </cell>
          <cell r="K374" t="str">
            <v>Lieven.Tack@vlm.be</v>
          </cell>
          <cell r="L374" t="str">
            <v>02/543.73.19</v>
          </cell>
        </row>
        <row r="375">
          <cell r="A375">
            <v>374</v>
          </cell>
          <cell r="B375" t="str">
            <v>Monsieur Anneleen</v>
          </cell>
          <cell r="C375" t="str">
            <v>Oost-Vlaanderen Gent</v>
          </cell>
          <cell r="D375" t="str">
            <v>Regio West</v>
          </cell>
          <cell r="E375" t="str">
            <v>Melle</v>
          </cell>
          <cell r="F375" t="str">
            <v>Mestbank Regio West</v>
          </cell>
          <cell r="G375" t="str">
            <v>Gegevensbeheer Regio West</v>
          </cell>
          <cell r="H375" t="str">
            <v>Diverse Externe Financieringen</v>
          </cell>
          <cell r="I375" t="str">
            <v>.</v>
          </cell>
          <cell r="J375" t="str">
            <v>Dekeyser Jacqueline</v>
          </cell>
          <cell r="K375" t="str">
            <v>jacqueline.dekeyser@vlm.be</v>
          </cell>
          <cell r="L375" t="str">
            <v>02/543.69.07</v>
          </cell>
        </row>
        <row r="376">
          <cell r="A376">
            <v>375</v>
          </cell>
          <cell r="B376" t="str">
            <v>Mosbeux Nancy</v>
          </cell>
          <cell r="C376" t="str">
            <v>West-Vlaanderen Brugge</v>
          </cell>
          <cell r="D376" t="str">
            <v>Regio West</v>
          </cell>
          <cell r="E376" t="str">
            <v>Assebroek</v>
          </cell>
          <cell r="F376" t="str">
            <v>Mestbank Regio West</v>
          </cell>
          <cell r="G376" t="str">
            <v>Gegevensbeheer Regio West</v>
          </cell>
          <cell r="H376" t="str">
            <v>.</v>
          </cell>
          <cell r="I376" t="str">
            <v>.</v>
          </cell>
          <cell r="J376" t="str">
            <v>Dekeyser Jacqueline</v>
          </cell>
          <cell r="K376" t="str">
            <v>jacqueline.dekeyser@vlm.be</v>
          </cell>
          <cell r="L376" t="str">
            <v>02/543.69.07</v>
          </cell>
        </row>
        <row r="377">
          <cell r="A377">
            <v>376</v>
          </cell>
          <cell r="B377" t="str">
            <v>Mosselmans Jean-Pierre</v>
          </cell>
          <cell r="C377" t="str">
            <v>Centrale directie Brussel</v>
          </cell>
          <cell r="D377" t="str">
            <v>Platteland en Mestbeleid</v>
          </cell>
          <cell r="E377" t="str">
            <v>Brussel</v>
          </cell>
          <cell r="F377" t="str">
            <v>Adm. Ondersteuning en Leiding</v>
          </cell>
          <cell r="G377" t="str">
            <v>.</v>
          </cell>
          <cell r="H377" t="str">
            <v>.</v>
          </cell>
          <cell r="I377" t="str">
            <v>Woordvoerder</v>
          </cell>
          <cell r="J377" t="str">
            <v>Tack Lieven</v>
          </cell>
          <cell r="K377" t="str">
            <v>Lieven.Tack@vlm.be</v>
          </cell>
          <cell r="L377" t="str">
            <v>02/543.73.19</v>
          </cell>
        </row>
        <row r="378">
          <cell r="A378">
            <v>377</v>
          </cell>
          <cell r="B378" t="str">
            <v>Mulier Steven</v>
          </cell>
          <cell r="C378" t="str">
            <v>Centrale directie Brussel</v>
          </cell>
          <cell r="D378" t="str">
            <v>Algemene directie &amp; staf</v>
          </cell>
          <cell r="E378" t="str">
            <v>Brugge</v>
          </cell>
          <cell r="F378" t="str">
            <v>Staf : organisatieontwikkeling</v>
          </cell>
          <cell r="G378" t="str">
            <v>Organisatieontwikkeling en -be</v>
          </cell>
          <cell r="H378" t="str">
            <v>.</v>
          </cell>
          <cell r="I378" t="str">
            <v>.</v>
          </cell>
          <cell r="J378" t="str">
            <v>Tack Lieven</v>
          </cell>
          <cell r="K378" t="str">
            <v>Lieven.Tack@vlm.be</v>
          </cell>
          <cell r="L378" t="str">
            <v>02/543.73.19</v>
          </cell>
        </row>
        <row r="379">
          <cell r="A379">
            <v>378</v>
          </cell>
          <cell r="B379" t="str">
            <v>Munka Lina</v>
          </cell>
          <cell r="C379" t="str">
            <v>Centrale directie Brussel</v>
          </cell>
          <cell r="D379" t="str">
            <v>Algemene Diensten</v>
          </cell>
          <cell r="E379" t="str">
            <v>Gent</v>
          </cell>
          <cell r="F379" t="str">
            <v>Logistieke Ondersteuning</v>
          </cell>
          <cell r="G379" t="str">
            <v>.</v>
          </cell>
          <cell r="H379" t="str">
            <v>.</v>
          </cell>
          <cell r="I379" t="str">
            <v>.</v>
          </cell>
          <cell r="J379" t="str">
            <v>Tack Lieven</v>
          </cell>
          <cell r="K379" t="str">
            <v>Lieven.Tack@vlm.be</v>
          </cell>
          <cell r="L379" t="str">
            <v>02/543.73.19</v>
          </cell>
        </row>
        <row r="380">
          <cell r="A380">
            <v>379</v>
          </cell>
          <cell r="B380" t="str">
            <v>Muylst Linda</v>
          </cell>
          <cell r="C380" t="str">
            <v>Limburg Hasselt</v>
          </cell>
          <cell r="D380" t="str">
            <v>Regio Oost</v>
          </cell>
          <cell r="E380" t="str">
            <v>Ezemaal</v>
          </cell>
          <cell r="F380" t="str">
            <v>Projectrealisatie Regio Oost</v>
          </cell>
          <cell r="G380" t="str">
            <v>Grondzaken Regio Oost</v>
          </cell>
          <cell r="H380" t="str">
            <v>.</v>
          </cell>
          <cell r="I380" t="str">
            <v>.</v>
          </cell>
          <cell r="J380" t="str">
            <v>Grijseels Oona</v>
          </cell>
          <cell r="K380" t="str">
            <v>Oona.Grijseels@vlm.be</v>
          </cell>
          <cell r="L380" t="str">
            <v>02/543.72.88</v>
          </cell>
        </row>
        <row r="381">
          <cell r="A381">
            <v>380</v>
          </cell>
          <cell r="B381" t="str">
            <v>Muyshondt Annick</v>
          </cell>
          <cell r="C381" t="str">
            <v>Oost-Vlaanderen Gent</v>
          </cell>
          <cell r="D381" t="str">
            <v>Regio West</v>
          </cell>
          <cell r="E381" t="str">
            <v>Dendermonde</v>
          </cell>
          <cell r="F381" t="str">
            <v>Mestbank Regio West</v>
          </cell>
          <cell r="G381" t="str">
            <v>Dossierbehandeling Regio West</v>
          </cell>
          <cell r="H381" t="str">
            <v>.</v>
          </cell>
          <cell r="I381" t="str">
            <v>.</v>
          </cell>
          <cell r="J381" t="str">
            <v>Dekeyser Jacqueline</v>
          </cell>
          <cell r="K381" t="str">
            <v>jacqueline.dekeyser@vlm.be</v>
          </cell>
          <cell r="L381" t="str">
            <v>02/543.69.07</v>
          </cell>
        </row>
        <row r="382">
          <cell r="A382">
            <v>381</v>
          </cell>
          <cell r="B382" t="str">
            <v>Naessens Ludo</v>
          </cell>
          <cell r="C382" t="str">
            <v>Oost-Vlaanderen Gent</v>
          </cell>
          <cell r="D382" t="str">
            <v>Regio West</v>
          </cell>
          <cell r="E382" t="str">
            <v>Zwevegem</v>
          </cell>
          <cell r="F382" t="str">
            <v>Projectrealisatie Regio West</v>
          </cell>
          <cell r="G382" t="str">
            <v>Projectontwerp Regio West</v>
          </cell>
          <cell r="H382" t="str">
            <v>.</v>
          </cell>
          <cell r="I382" t="str">
            <v>.</v>
          </cell>
          <cell r="J382" t="str">
            <v>Dekeyser Jacqueline</v>
          </cell>
          <cell r="K382" t="str">
            <v>jacqueline.dekeyser@vlm.be</v>
          </cell>
          <cell r="L382" t="str">
            <v>02/543.69.07</v>
          </cell>
        </row>
        <row r="383">
          <cell r="A383">
            <v>382</v>
          </cell>
          <cell r="B383" t="str">
            <v>Natus Erik</v>
          </cell>
          <cell r="C383" t="str">
            <v>Centrale directie Brussel</v>
          </cell>
          <cell r="D383" t="str">
            <v>Informatica &amp; GIS</v>
          </cell>
          <cell r="E383" t="str">
            <v>Waregem</v>
          </cell>
          <cell r="F383" t="str">
            <v>Operaties</v>
          </cell>
          <cell r="G383" t="str">
            <v>.</v>
          </cell>
          <cell r="H383" t="str">
            <v>.</v>
          </cell>
          <cell r="I383" t="str">
            <v>Diensthoofd</v>
          </cell>
          <cell r="J383" t="str">
            <v>Tack Lieven</v>
          </cell>
          <cell r="K383" t="str">
            <v>Lieven.Tack@vlm.be</v>
          </cell>
          <cell r="L383" t="str">
            <v>02/543.73.19</v>
          </cell>
        </row>
        <row r="384">
          <cell r="A384">
            <v>383</v>
          </cell>
          <cell r="B384" t="str">
            <v>Nauwelaers Annita</v>
          </cell>
          <cell r="C384" t="str">
            <v>Antwerpen Herentals</v>
          </cell>
          <cell r="D384" t="str">
            <v>Regio Oost</v>
          </cell>
          <cell r="E384" t="str">
            <v>Hulshout</v>
          </cell>
          <cell r="F384" t="str">
            <v>Projectrealisatie Regio Oost</v>
          </cell>
          <cell r="G384" t="str">
            <v>Grondzaken Regio Oost</v>
          </cell>
          <cell r="H384" t="str">
            <v>.</v>
          </cell>
          <cell r="I384" t="str">
            <v>.</v>
          </cell>
          <cell r="J384" t="str">
            <v>Grijseels Oona</v>
          </cell>
          <cell r="K384" t="str">
            <v>Oona.Grijseels@vlm.be</v>
          </cell>
          <cell r="L384" t="str">
            <v>02/543.72.88</v>
          </cell>
        </row>
        <row r="385">
          <cell r="A385">
            <v>384</v>
          </cell>
          <cell r="B385" t="str">
            <v>Neudt Katrien</v>
          </cell>
          <cell r="C385" t="str">
            <v>West-Vlaanderen Brugge</v>
          </cell>
          <cell r="D385" t="str">
            <v>Regio West</v>
          </cell>
          <cell r="E385" t="str">
            <v>Roesbrugge-Haringe</v>
          </cell>
          <cell r="F385" t="str">
            <v>Bedrijfsadvies Regio West</v>
          </cell>
          <cell r="G385" t="str">
            <v>.</v>
          </cell>
          <cell r="H385" t="str">
            <v>.</v>
          </cell>
          <cell r="I385" t="str">
            <v>.</v>
          </cell>
          <cell r="J385" t="str">
            <v>Dekeyser Jacqueline</v>
          </cell>
          <cell r="K385" t="str">
            <v>jacqueline.dekeyser@vlm.be</v>
          </cell>
          <cell r="L385" t="str">
            <v>02/543.69.07</v>
          </cell>
        </row>
        <row r="386">
          <cell r="A386">
            <v>385</v>
          </cell>
          <cell r="B386" t="str">
            <v>Nevelsteen Elke</v>
          </cell>
          <cell r="C386" t="str">
            <v>Antwerpen Herentals</v>
          </cell>
          <cell r="D386" t="str">
            <v>Regio Oost</v>
          </cell>
          <cell r="E386" t="str">
            <v>Westerlo</v>
          </cell>
          <cell r="F386" t="str">
            <v>Mestbank Regio Oost</v>
          </cell>
          <cell r="G386" t="str">
            <v>Dossierbehandeling Regio Oost</v>
          </cell>
          <cell r="H386" t="str">
            <v>.</v>
          </cell>
          <cell r="I386" t="str">
            <v>.</v>
          </cell>
          <cell r="J386" t="str">
            <v>Grijseels Oona</v>
          </cell>
          <cell r="K386" t="str">
            <v>Oona.Grijseels@vlm.be</v>
          </cell>
          <cell r="L386" t="str">
            <v>02/543.72.88</v>
          </cell>
        </row>
        <row r="387">
          <cell r="A387">
            <v>386</v>
          </cell>
          <cell r="B387" t="str">
            <v>Neyt Anneleen</v>
          </cell>
          <cell r="C387" t="str">
            <v>West-Vlaanderen Brugge</v>
          </cell>
          <cell r="D387" t="str">
            <v>Regio West</v>
          </cell>
          <cell r="E387" t="str">
            <v>Sijsele</v>
          </cell>
          <cell r="F387" t="str">
            <v>Mestbank Regio West</v>
          </cell>
          <cell r="G387" t="str">
            <v>Gegevensbeheer Regio West</v>
          </cell>
          <cell r="H387" t="str">
            <v>.</v>
          </cell>
          <cell r="I387" t="str">
            <v>.</v>
          </cell>
          <cell r="J387" t="str">
            <v>Dekeyser Jacqueline</v>
          </cell>
          <cell r="K387" t="str">
            <v>jacqueline.dekeyser@vlm.be</v>
          </cell>
          <cell r="L387" t="str">
            <v>02/543.69.07</v>
          </cell>
        </row>
        <row r="388">
          <cell r="A388">
            <v>387</v>
          </cell>
          <cell r="B388" t="str">
            <v>Nilis Raf</v>
          </cell>
          <cell r="C388" t="str">
            <v>Vlaams-Brabant Leuven</v>
          </cell>
          <cell r="D388" t="str">
            <v>Regio Oost</v>
          </cell>
          <cell r="E388" t="str">
            <v>Tienen</v>
          </cell>
          <cell r="F388" t="str">
            <v>Projectrealisatie Regio Oost</v>
          </cell>
          <cell r="G388" t="str">
            <v>Werken Regio Oost</v>
          </cell>
          <cell r="H388" t="str">
            <v>.</v>
          </cell>
          <cell r="I388" t="str">
            <v>.</v>
          </cell>
          <cell r="J388" t="str">
            <v>Grijseels Oona</v>
          </cell>
          <cell r="K388" t="str">
            <v>Oona.Grijseels@vlm.be</v>
          </cell>
          <cell r="L388" t="str">
            <v>02/543.72.88</v>
          </cell>
        </row>
        <row r="389">
          <cell r="A389">
            <v>388</v>
          </cell>
          <cell r="B389" t="str">
            <v>Noe Marie-Claire</v>
          </cell>
          <cell r="C389" t="str">
            <v>West-Vlaanderen Brugge</v>
          </cell>
          <cell r="D389" t="str">
            <v>Regio West</v>
          </cell>
          <cell r="E389" t="str">
            <v>Sint-Andries</v>
          </cell>
          <cell r="F389" t="str">
            <v>Algemene Diensten Regio West</v>
          </cell>
          <cell r="G389" t="str">
            <v>.</v>
          </cell>
          <cell r="H389" t="str">
            <v>.</v>
          </cell>
          <cell r="I389" t="str">
            <v>.</v>
          </cell>
          <cell r="J389" t="str">
            <v>Tack Lieven</v>
          </cell>
          <cell r="K389" t="str">
            <v>Lieven.Tack@vlm.be</v>
          </cell>
          <cell r="L389" t="str">
            <v>02/543.73.19</v>
          </cell>
        </row>
        <row r="390">
          <cell r="A390">
            <v>389</v>
          </cell>
          <cell r="B390" t="str">
            <v>Noelmans Davy</v>
          </cell>
          <cell r="C390" t="str">
            <v>Limburg Hasselt</v>
          </cell>
          <cell r="D390" t="str">
            <v>Regio Oost</v>
          </cell>
          <cell r="E390" t="str">
            <v>Riemst</v>
          </cell>
          <cell r="F390" t="str">
            <v>Beheerovereenkomsten Regio Oos</v>
          </cell>
          <cell r="G390" t="str">
            <v>.</v>
          </cell>
          <cell r="H390" t="str">
            <v>Regionale Landschappen</v>
          </cell>
          <cell r="I390" t="str">
            <v>.</v>
          </cell>
          <cell r="J390" t="str">
            <v>Grijseels Oona</v>
          </cell>
          <cell r="K390" t="str">
            <v>Oona.Grijseels@vlm.be</v>
          </cell>
          <cell r="L390" t="str">
            <v>02/543.72.88</v>
          </cell>
        </row>
        <row r="391">
          <cell r="A391">
            <v>390</v>
          </cell>
          <cell r="B391" t="str">
            <v>Nuyttens Rachel</v>
          </cell>
          <cell r="C391" t="str">
            <v>Vlaams-Brabant Leuven</v>
          </cell>
          <cell r="D391" t="str">
            <v>Regio Oost</v>
          </cell>
          <cell r="E391" t="str">
            <v>Roosbeek</v>
          </cell>
          <cell r="F391" t="str">
            <v>Projectrealisatie Regio Oost</v>
          </cell>
          <cell r="G391" t="str">
            <v>Grondzaken Regio Oost</v>
          </cell>
          <cell r="H391" t="str">
            <v>.</v>
          </cell>
          <cell r="I391" t="str">
            <v>.</v>
          </cell>
          <cell r="J391" t="str">
            <v>Grijseels Oona</v>
          </cell>
          <cell r="K391" t="str">
            <v>Oona.Grijseels@vlm.be</v>
          </cell>
          <cell r="L391" t="str">
            <v>02/543.72.88</v>
          </cell>
        </row>
        <row r="392">
          <cell r="A392">
            <v>391</v>
          </cell>
          <cell r="B392" t="str">
            <v>Paeshuyse Albert</v>
          </cell>
          <cell r="C392" t="str">
            <v>Vlaams-Brabant Leuven</v>
          </cell>
          <cell r="D392" t="str">
            <v>Mestbank</v>
          </cell>
          <cell r="E392" t="str">
            <v>Herselt</v>
          </cell>
          <cell r="F392" t="str">
            <v>Handhaving</v>
          </cell>
          <cell r="G392" t="str">
            <v>Handhaving Regio Oost</v>
          </cell>
          <cell r="H392" t="str">
            <v>.</v>
          </cell>
          <cell r="I392" t="str">
            <v>.</v>
          </cell>
          <cell r="J392" t="str">
            <v>Grijseels Oona</v>
          </cell>
          <cell r="K392" t="str">
            <v>Oona.Grijseels@vlm.be</v>
          </cell>
          <cell r="L392" t="str">
            <v>02/543.72.88</v>
          </cell>
        </row>
        <row r="393">
          <cell r="A393">
            <v>392</v>
          </cell>
          <cell r="B393" t="str">
            <v>Paesschierssens Joeri</v>
          </cell>
          <cell r="C393" t="str">
            <v>West-Vlaanderen Brugge</v>
          </cell>
          <cell r="D393" t="str">
            <v>Regio West</v>
          </cell>
          <cell r="E393" t="str">
            <v>Deinze</v>
          </cell>
          <cell r="F393" t="str">
            <v>Projectrealisatie Regio West</v>
          </cell>
          <cell r="G393" t="str">
            <v>Werken Regio West</v>
          </cell>
          <cell r="H393" t="str">
            <v>.</v>
          </cell>
          <cell r="I393" t="str">
            <v>Diensthoofd</v>
          </cell>
          <cell r="J393" t="str">
            <v>Dekeyser Jacqueline</v>
          </cell>
          <cell r="K393" t="str">
            <v>jacqueline.dekeyser@vlm.be</v>
          </cell>
          <cell r="L393" t="str">
            <v>02/543.69.07</v>
          </cell>
        </row>
        <row r="394">
          <cell r="A394">
            <v>393</v>
          </cell>
          <cell r="B394" t="str">
            <v>Pardaens Joost</v>
          </cell>
          <cell r="C394" t="str">
            <v>Vlaams-Brabant Leuven</v>
          </cell>
          <cell r="D394" t="str">
            <v>Regio Oost</v>
          </cell>
          <cell r="E394" t="str">
            <v>Pellenberg</v>
          </cell>
          <cell r="F394" t="str">
            <v>Beheerovereenkomsten Regio Oos</v>
          </cell>
          <cell r="G394" t="str">
            <v>.</v>
          </cell>
          <cell r="H394" t="str">
            <v>.</v>
          </cell>
          <cell r="I394" t="str">
            <v>.</v>
          </cell>
          <cell r="J394" t="str">
            <v>Grijseels Oona</v>
          </cell>
          <cell r="K394" t="str">
            <v>Oona.Grijseels@vlm.be</v>
          </cell>
          <cell r="L394" t="str">
            <v>02/543.72.88</v>
          </cell>
        </row>
        <row r="395">
          <cell r="A395">
            <v>394</v>
          </cell>
          <cell r="B395" t="str">
            <v>Pas Chantal</v>
          </cell>
          <cell r="C395" t="str">
            <v>Centrale directie Brussel</v>
          </cell>
          <cell r="D395" t="str">
            <v>Algemene Diensten</v>
          </cell>
          <cell r="E395" t="str">
            <v>Opwijk</v>
          </cell>
          <cell r="F395" t="str">
            <v>Personeel</v>
          </cell>
          <cell r="G395" t="str">
            <v>.</v>
          </cell>
          <cell r="H395" t="str">
            <v>.</v>
          </cell>
          <cell r="I395" t="str">
            <v>.</v>
          </cell>
          <cell r="J395" t="str">
            <v>Tack Lieven</v>
          </cell>
          <cell r="K395" t="str">
            <v>Lieven.Tack@vlm.be</v>
          </cell>
          <cell r="L395" t="str">
            <v>02/543.73.19</v>
          </cell>
        </row>
        <row r="396">
          <cell r="A396">
            <v>395</v>
          </cell>
          <cell r="B396" t="str">
            <v>Pattyn Wouter</v>
          </cell>
          <cell r="C396" t="str">
            <v>Oost-Vlaanderen Gent</v>
          </cell>
          <cell r="D396" t="str">
            <v>Regio West</v>
          </cell>
          <cell r="E396" t="str">
            <v>Waregem</v>
          </cell>
          <cell r="F396" t="str">
            <v>Projectrealisatie Regio West</v>
          </cell>
          <cell r="G396" t="str">
            <v>Projectontwerp Regio West</v>
          </cell>
          <cell r="H396" t="str">
            <v>Diverse Externe Financieringen</v>
          </cell>
          <cell r="I396" t="str">
            <v>.</v>
          </cell>
          <cell r="J396" t="str">
            <v>Dekeyser Jacqueline</v>
          </cell>
          <cell r="K396" t="str">
            <v>jacqueline.dekeyser@vlm.be</v>
          </cell>
          <cell r="L396" t="str">
            <v>02/543.69.07</v>
          </cell>
        </row>
        <row r="397">
          <cell r="A397">
            <v>396</v>
          </cell>
          <cell r="B397" t="str">
            <v>Pauly Benny</v>
          </cell>
          <cell r="C397" t="str">
            <v>Antwerpen Herentals</v>
          </cell>
          <cell r="D397" t="str">
            <v>Regio Oost</v>
          </cell>
          <cell r="E397" t="str">
            <v>Bilzen</v>
          </cell>
          <cell r="F397" t="str">
            <v>Mestbank Regio Oost</v>
          </cell>
          <cell r="G397" t="str">
            <v>Dossierbehandeling Regio Oost</v>
          </cell>
          <cell r="H397" t="str">
            <v>.</v>
          </cell>
          <cell r="I397" t="str">
            <v>.</v>
          </cell>
          <cell r="J397" t="str">
            <v>Grijseels Oona</v>
          </cell>
          <cell r="K397" t="str">
            <v>Oona.Grijseels@vlm.be</v>
          </cell>
          <cell r="L397" t="str">
            <v>02/543.72.88</v>
          </cell>
        </row>
        <row r="398">
          <cell r="A398">
            <v>397</v>
          </cell>
          <cell r="B398" t="str">
            <v>Pauwels Frans</v>
          </cell>
          <cell r="C398" t="str">
            <v>West-Vlaanderen Brugge</v>
          </cell>
          <cell r="D398" t="str">
            <v>Regio West</v>
          </cell>
          <cell r="E398" t="str">
            <v>Oostkamp</v>
          </cell>
          <cell r="F398" t="str">
            <v>Projectrealisatie Regio West</v>
          </cell>
          <cell r="G398" t="str">
            <v>Projectleiding Regio West</v>
          </cell>
          <cell r="H398" t="str">
            <v>.</v>
          </cell>
          <cell r="I398" t="str">
            <v>.</v>
          </cell>
          <cell r="J398" t="str">
            <v>Dekeyser Jacqueline</v>
          </cell>
          <cell r="K398" t="str">
            <v>jacqueline.dekeyser@vlm.be</v>
          </cell>
          <cell r="L398" t="str">
            <v>02/543.69.07</v>
          </cell>
        </row>
        <row r="399">
          <cell r="A399">
            <v>398</v>
          </cell>
          <cell r="B399" t="str">
            <v>Pauwels Greet</v>
          </cell>
          <cell r="C399" t="str">
            <v>Centrale directie Brussel</v>
          </cell>
          <cell r="D399" t="str">
            <v>Mestbank</v>
          </cell>
          <cell r="E399" t="str">
            <v>Herent</v>
          </cell>
          <cell r="F399" t="str">
            <v>Dataverwerking en -analyse</v>
          </cell>
          <cell r="G399" t="str">
            <v>.</v>
          </cell>
          <cell r="H399" t="str">
            <v>.</v>
          </cell>
          <cell r="I399" t="str">
            <v>.</v>
          </cell>
          <cell r="J399" t="str">
            <v>Tack Lieven</v>
          </cell>
          <cell r="K399" t="str">
            <v>Lieven.Tack@vlm.be</v>
          </cell>
          <cell r="L399" t="str">
            <v>02/543.73.19</v>
          </cell>
        </row>
        <row r="400">
          <cell r="A400">
            <v>399</v>
          </cell>
          <cell r="B400" t="str">
            <v>Peersmans Anne</v>
          </cell>
          <cell r="C400" t="str">
            <v>Centrale directie Brussel</v>
          </cell>
          <cell r="D400" t="str">
            <v>Informatica &amp; GIS</v>
          </cell>
          <cell r="E400" t="str">
            <v>Temse</v>
          </cell>
          <cell r="F400" t="str">
            <v>Operaties</v>
          </cell>
          <cell r="G400" t="str">
            <v>.</v>
          </cell>
          <cell r="H400" t="str">
            <v>.</v>
          </cell>
          <cell r="I400" t="str">
            <v>.</v>
          </cell>
          <cell r="J400" t="str">
            <v>Tack Lieven</v>
          </cell>
          <cell r="K400" t="str">
            <v>Lieven.Tack@vlm.be</v>
          </cell>
          <cell r="L400" t="str">
            <v>02/543.73.19</v>
          </cell>
        </row>
        <row r="401">
          <cell r="A401">
            <v>400</v>
          </cell>
          <cell r="B401" t="str">
            <v>Peeters Gert</v>
          </cell>
          <cell r="C401" t="str">
            <v>Limburg Hasselt</v>
          </cell>
          <cell r="D401" t="str">
            <v>Regio Oost</v>
          </cell>
          <cell r="E401" t="str">
            <v>Stevoort</v>
          </cell>
          <cell r="F401" t="str">
            <v>Beheerovereenkomsten Regio Oos</v>
          </cell>
          <cell r="G401" t="str">
            <v>.</v>
          </cell>
          <cell r="H401" t="str">
            <v>.</v>
          </cell>
          <cell r="I401" t="str">
            <v>.</v>
          </cell>
          <cell r="J401" t="str">
            <v>Grijseels Oona</v>
          </cell>
          <cell r="K401" t="str">
            <v>Oona.Grijseels@vlm.be</v>
          </cell>
          <cell r="L401" t="str">
            <v>02/543.72.88</v>
          </cell>
        </row>
        <row r="402">
          <cell r="A402">
            <v>401</v>
          </cell>
          <cell r="B402" t="str">
            <v>Peeters Lieve</v>
          </cell>
          <cell r="C402" t="str">
            <v>Centrale directie Brussel</v>
          </cell>
          <cell r="D402" t="str">
            <v>Mestbank</v>
          </cell>
          <cell r="E402" t="str">
            <v>Groot-Bijgaarden</v>
          </cell>
          <cell r="F402" t="str">
            <v>Productie &amp; Afzet</v>
          </cell>
          <cell r="G402" t="str">
            <v>.</v>
          </cell>
          <cell r="H402" t="str">
            <v>.</v>
          </cell>
          <cell r="I402" t="str">
            <v>.</v>
          </cell>
          <cell r="J402" t="str">
            <v>Tack Lieven</v>
          </cell>
          <cell r="K402" t="str">
            <v>Lieven.Tack@vlm.be</v>
          </cell>
          <cell r="L402" t="str">
            <v>02/543.73.19</v>
          </cell>
        </row>
        <row r="403">
          <cell r="A403">
            <v>402</v>
          </cell>
          <cell r="B403" t="str">
            <v>Peeters Marc</v>
          </cell>
          <cell r="C403" t="str">
            <v>West-Vlaanderen Brugge</v>
          </cell>
          <cell r="D403" t="str">
            <v>Regio West</v>
          </cell>
          <cell r="E403" t="str">
            <v>Blankenberge</v>
          </cell>
          <cell r="F403" t="str">
            <v>Mestbank Regio West</v>
          </cell>
          <cell r="G403" t="str">
            <v>Dossierbehandeling Regio West</v>
          </cell>
          <cell r="H403" t="str">
            <v>.</v>
          </cell>
          <cell r="I403" t="str">
            <v>.</v>
          </cell>
          <cell r="J403" t="str">
            <v>Dekeyser Jacqueline</v>
          </cell>
          <cell r="K403" t="str">
            <v>jacqueline.dekeyser@vlm.be</v>
          </cell>
          <cell r="L403" t="str">
            <v>02/543.69.07</v>
          </cell>
        </row>
        <row r="404">
          <cell r="A404">
            <v>403</v>
          </cell>
          <cell r="B404" t="str">
            <v>Peirlinck Daniel</v>
          </cell>
          <cell r="C404" t="str">
            <v>Oost-Vlaanderen Gent</v>
          </cell>
          <cell r="D404" t="str">
            <v>Regio West</v>
          </cell>
          <cell r="E404" t="str">
            <v>Letterhoutem</v>
          </cell>
          <cell r="F404" t="str">
            <v>Algemene Diensten Regio West</v>
          </cell>
          <cell r="G404" t="str">
            <v>.</v>
          </cell>
          <cell r="H404" t="str">
            <v>.</v>
          </cell>
          <cell r="I404" t="str">
            <v>.</v>
          </cell>
          <cell r="J404" t="str">
            <v>Dekeyser Jacqueline</v>
          </cell>
          <cell r="K404" t="str">
            <v>jacqueline.dekeyser@vlm.be</v>
          </cell>
          <cell r="L404" t="str">
            <v>02/543.69.07</v>
          </cell>
        </row>
        <row r="405">
          <cell r="A405">
            <v>404</v>
          </cell>
          <cell r="B405" t="str">
            <v>Pelckmans Ellen</v>
          </cell>
          <cell r="C405" t="str">
            <v>Antwerpen Herentals</v>
          </cell>
          <cell r="D405" t="str">
            <v>Regio Oost</v>
          </cell>
          <cell r="E405" t="str">
            <v>Merksplas</v>
          </cell>
          <cell r="F405" t="str">
            <v>Mestbank Regio Oost</v>
          </cell>
          <cell r="G405" t="str">
            <v>Dossierbehandeling Regio Oost</v>
          </cell>
          <cell r="H405" t="str">
            <v>.</v>
          </cell>
          <cell r="I405" t="str">
            <v>.</v>
          </cell>
          <cell r="J405" t="str">
            <v>Grijseels Oona</v>
          </cell>
          <cell r="K405" t="str">
            <v>Oona.Grijseels@vlm.be</v>
          </cell>
          <cell r="L405" t="str">
            <v>02/543.72.88</v>
          </cell>
        </row>
        <row r="406">
          <cell r="A406">
            <v>405</v>
          </cell>
          <cell r="B406" t="str">
            <v>Philips Anneke</v>
          </cell>
          <cell r="C406" t="str">
            <v>Oost-Vlaanderen Gent</v>
          </cell>
          <cell r="D406" t="str">
            <v>Regio West</v>
          </cell>
          <cell r="E406" t="str">
            <v>Kalken</v>
          </cell>
          <cell r="F406" t="str">
            <v>Projectrealisatie Regio West</v>
          </cell>
          <cell r="G406" t="str">
            <v>Grondzaken Regio West</v>
          </cell>
          <cell r="H406" t="str">
            <v>.</v>
          </cell>
          <cell r="I406" t="str">
            <v>.</v>
          </cell>
          <cell r="J406" t="str">
            <v>Dekeyser Jacqueline</v>
          </cell>
          <cell r="K406" t="str">
            <v>jacqueline.dekeyser@vlm.be</v>
          </cell>
          <cell r="L406" t="str">
            <v>02/543.69.07</v>
          </cell>
        </row>
        <row r="407">
          <cell r="A407">
            <v>406</v>
          </cell>
          <cell r="B407" t="str">
            <v>Pieters Christophe</v>
          </cell>
          <cell r="C407" t="str">
            <v>West-Vlaanderen Brugge</v>
          </cell>
          <cell r="D407" t="str">
            <v>Regio West</v>
          </cell>
          <cell r="E407" t="str">
            <v>Brugge</v>
          </cell>
          <cell r="F407" t="str">
            <v>Projectrealisatie Regio West</v>
          </cell>
          <cell r="G407" t="str">
            <v>Werken Regio West</v>
          </cell>
          <cell r="H407" t="str">
            <v>Seeds (EUR00040)</v>
          </cell>
          <cell r="I407" t="str">
            <v>.</v>
          </cell>
          <cell r="J407" t="str">
            <v>Dekeyser Jacqueline</v>
          </cell>
          <cell r="K407" t="str">
            <v>jacqueline.dekeyser@vlm.be</v>
          </cell>
          <cell r="L407" t="str">
            <v>02/543.69.07</v>
          </cell>
        </row>
        <row r="408">
          <cell r="A408">
            <v>407</v>
          </cell>
          <cell r="B408" t="str">
            <v>Pieters Steven</v>
          </cell>
          <cell r="C408" t="str">
            <v>Oost-Vlaanderen Gent</v>
          </cell>
          <cell r="D408" t="str">
            <v>Regio West</v>
          </cell>
          <cell r="E408" t="str">
            <v>Bassevelde</v>
          </cell>
          <cell r="F408" t="str">
            <v>Mestbank Regio West</v>
          </cell>
          <cell r="G408" t="str">
            <v>Gegevensbeheer Regio West</v>
          </cell>
          <cell r="H408" t="str">
            <v>.</v>
          </cell>
          <cell r="I408" t="str">
            <v>.</v>
          </cell>
          <cell r="J408" t="str">
            <v>Dekeyser Jacqueline</v>
          </cell>
          <cell r="K408" t="str">
            <v>jacqueline.dekeyser@vlm.be</v>
          </cell>
          <cell r="L408" t="str">
            <v>02/543.69.07</v>
          </cell>
        </row>
        <row r="409">
          <cell r="A409">
            <v>408</v>
          </cell>
          <cell r="B409" t="str">
            <v>Pironet Ronny</v>
          </cell>
          <cell r="C409" t="str">
            <v>Vlaams-Brabant Leuven</v>
          </cell>
          <cell r="D409" t="str">
            <v>Regio Oost</v>
          </cell>
          <cell r="E409" t="str">
            <v>Rillaar</v>
          </cell>
          <cell r="F409" t="str">
            <v>Mestbank Regio Oost</v>
          </cell>
          <cell r="G409" t="str">
            <v>Gegevensbeheer Regio Oost</v>
          </cell>
          <cell r="H409" t="str">
            <v>.</v>
          </cell>
          <cell r="I409" t="str">
            <v>.</v>
          </cell>
          <cell r="J409" t="str">
            <v>Grijseels Oona</v>
          </cell>
          <cell r="K409" t="str">
            <v>Oona.Grijseels@vlm.be</v>
          </cell>
          <cell r="L409" t="str">
            <v>02/543.72.88</v>
          </cell>
        </row>
        <row r="410">
          <cell r="A410">
            <v>409</v>
          </cell>
          <cell r="B410" t="str">
            <v>Poelaert Kathleen</v>
          </cell>
          <cell r="C410" t="str">
            <v>Centrale directie Brussel</v>
          </cell>
          <cell r="D410" t="str">
            <v>Projectrealisatie</v>
          </cell>
          <cell r="E410" t="str">
            <v>Meerbeke</v>
          </cell>
          <cell r="F410" t="str">
            <v>Werken</v>
          </cell>
          <cell r="G410" t="str">
            <v>.</v>
          </cell>
          <cell r="H410" t="str">
            <v>.</v>
          </cell>
          <cell r="I410" t="str">
            <v>.</v>
          </cell>
          <cell r="J410" t="str">
            <v>Tack Lieven</v>
          </cell>
          <cell r="K410" t="str">
            <v>Lieven.Tack@vlm.be</v>
          </cell>
          <cell r="L410" t="str">
            <v>02/543.73.19</v>
          </cell>
        </row>
        <row r="411">
          <cell r="A411">
            <v>410</v>
          </cell>
          <cell r="B411" t="str">
            <v>Ponnet Hilde</v>
          </cell>
          <cell r="C411" t="str">
            <v>Centrale directie Brussel</v>
          </cell>
          <cell r="D411" t="str">
            <v>Algemene Diensten</v>
          </cell>
          <cell r="E411" t="str">
            <v>Attenhoven</v>
          </cell>
          <cell r="F411" t="str">
            <v>Logistieke Ondersteuning</v>
          </cell>
          <cell r="G411" t="str">
            <v>.</v>
          </cell>
          <cell r="H411" t="str">
            <v>.</v>
          </cell>
          <cell r="I411" t="str">
            <v>.</v>
          </cell>
          <cell r="J411" t="str">
            <v>Tack Lieven</v>
          </cell>
          <cell r="K411" t="str">
            <v>Lieven.Tack@vlm.be</v>
          </cell>
          <cell r="L411" t="str">
            <v>02/543.73.19</v>
          </cell>
        </row>
        <row r="412">
          <cell r="A412">
            <v>411</v>
          </cell>
          <cell r="B412" t="str">
            <v>Praet Annie</v>
          </cell>
          <cell r="C412" t="str">
            <v>West-Vlaanderen Brugge</v>
          </cell>
          <cell r="D412" t="str">
            <v>Regio West</v>
          </cell>
          <cell r="E412" t="str">
            <v>Oedelem</v>
          </cell>
          <cell r="F412" t="str">
            <v>Projectrealisatie Regio West</v>
          </cell>
          <cell r="G412" t="str">
            <v>Grondzaken Regio West</v>
          </cell>
          <cell r="H412" t="str">
            <v>.</v>
          </cell>
          <cell r="I412" t="str">
            <v>.</v>
          </cell>
          <cell r="J412" t="str">
            <v>Dekeyser Jacqueline</v>
          </cell>
          <cell r="K412" t="str">
            <v>jacqueline.dekeyser@vlm.be</v>
          </cell>
          <cell r="L412" t="str">
            <v>02/543.69.07</v>
          </cell>
        </row>
        <row r="413">
          <cell r="A413">
            <v>412</v>
          </cell>
          <cell r="B413" t="str">
            <v>Prinsen Elly</v>
          </cell>
          <cell r="C413" t="str">
            <v>Antwerpen Herentals</v>
          </cell>
          <cell r="D413" t="str">
            <v>Regio Oost</v>
          </cell>
          <cell r="E413" t="str">
            <v>Westerlo</v>
          </cell>
          <cell r="F413" t="str">
            <v>Mestbank Regio Oost</v>
          </cell>
          <cell r="G413" t="str">
            <v>Gegevensbeheer Regio Oost</v>
          </cell>
          <cell r="H413" t="str">
            <v>.</v>
          </cell>
          <cell r="I413" t="str">
            <v>.</v>
          </cell>
          <cell r="J413" t="str">
            <v>Grijseels Oona</v>
          </cell>
          <cell r="K413" t="str">
            <v>Oona.Grijseels@vlm.be</v>
          </cell>
          <cell r="L413" t="str">
            <v>02/543.72.88</v>
          </cell>
        </row>
        <row r="414">
          <cell r="A414">
            <v>413</v>
          </cell>
          <cell r="B414" t="str">
            <v>Proost Katrien</v>
          </cell>
          <cell r="C414" t="str">
            <v>Antwerpen Herentals</v>
          </cell>
          <cell r="D414" t="str">
            <v>Regio Oost</v>
          </cell>
          <cell r="E414" t="str">
            <v>Westerlo</v>
          </cell>
          <cell r="F414" t="str">
            <v>Beheerovereenkomsten Regio Oos</v>
          </cell>
          <cell r="G414" t="str">
            <v>.</v>
          </cell>
          <cell r="H414" t="str">
            <v>.</v>
          </cell>
          <cell r="I414" t="str">
            <v>.</v>
          </cell>
          <cell r="J414" t="str">
            <v>Grijseels Oona</v>
          </cell>
          <cell r="K414" t="str">
            <v>Oona.Grijseels@vlm.be</v>
          </cell>
          <cell r="L414" t="str">
            <v>02/543.72.88</v>
          </cell>
        </row>
        <row r="415">
          <cell r="A415">
            <v>414</v>
          </cell>
          <cell r="B415" t="str">
            <v>Prouvé Kathleen</v>
          </cell>
          <cell r="C415" t="str">
            <v>Limburg Hasselt</v>
          </cell>
          <cell r="D415" t="str">
            <v>Regio Oost</v>
          </cell>
          <cell r="E415" t="str">
            <v>Geetbets</v>
          </cell>
          <cell r="F415" t="str">
            <v>Algemene Diensten Regio Oost</v>
          </cell>
          <cell r="G415" t="str">
            <v>.</v>
          </cell>
          <cell r="H415" t="str">
            <v>.</v>
          </cell>
          <cell r="I415" t="str">
            <v>.</v>
          </cell>
          <cell r="J415" t="str">
            <v>Grijseels Oona</v>
          </cell>
          <cell r="K415" t="str">
            <v>Oona.Grijseels@vlm.be</v>
          </cell>
          <cell r="L415" t="str">
            <v>02/543.72.88</v>
          </cell>
        </row>
        <row r="416">
          <cell r="A416">
            <v>415</v>
          </cell>
          <cell r="B416" t="str">
            <v>Puttemans Anja</v>
          </cell>
          <cell r="C416" t="str">
            <v>Vlaams-Brabant Leuven</v>
          </cell>
          <cell r="D416" t="str">
            <v>Mestbank</v>
          </cell>
          <cell r="E416" t="str">
            <v>Kerkom</v>
          </cell>
          <cell r="F416" t="str">
            <v>Handhaving</v>
          </cell>
          <cell r="G416" t="str">
            <v>Handhaving Regio Oost</v>
          </cell>
          <cell r="H416" t="str">
            <v>.</v>
          </cell>
          <cell r="I416" t="str">
            <v>Celhoofd</v>
          </cell>
          <cell r="J416" t="str">
            <v>Grijseels Oona</v>
          </cell>
          <cell r="K416" t="str">
            <v>Oona.Grijseels@vlm.be</v>
          </cell>
          <cell r="L416" t="str">
            <v>02/543.72.88</v>
          </cell>
        </row>
        <row r="417">
          <cell r="A417">
            <v>416</v>
          </cell>
          <cell r="B417" t="str">
            <v>Quatacker Sabrina</v>
          </cell>
          <cell r="C417" t="str">
            <v>Oost-Vlaanderen Gent</v>
          </cell>
          <cell r="D417" t="str">
            <v>Regio West</v>
          </cell>
          <cell r="E417" t="str">
            <v>Zelzate</v>
          </cell>
          <cell r="F417" t="str">
            <v>Mestbank Regio West</v>
          </cell>
          <cell r="G417" t="str">
            <v>Gegevensbeheer Regio West</v>
          </cell>
          <cell r="H417" t="str">
            <v>.</v>
          </cell>
          <cell r="I417" t="str">
            <v>.</v>
          </cell>
          <cell r="J417" t="str">
            <v>Dekeyser Jacqueline</v>
          </cell>
          <cell r="K417" t="str">
            <v>jacqueline.dekeyser@vlm.be</v>
          </cell>
          <cell r="L417" t="str">
            <v>02/543.69.07</v>
          </cell>
        </row>
        <row r="418">
          <cell r="A418">
            <v>417</v>
          </cell>
          <cell r="B418" t="str">
            <v>Quataert Cindy</v>
          </cell>
          <cell r="C418" t="str">
            <v>West-Vlaanderen Brugge</v>
          </cell>
          <cell r="D418" t="str">
            <v>Regio West</v>
          </cell>
          <cell r="E418" t="str">
            <v>Sint-Andries</v>
          </cell>
          <cell r="F418" t="str">
            <v>Mestbank Regio West</v>
          </cell>
          <cell r="G418" t="str">
            <v>Gegevensbeheer Regio West</v>
          </cell>
          <cell r="H418" t="str">
            <v>.</v>
          </cell>
          <cell r="I418" t="str">
            <v>.</v>
          </cell>
          <cell r="J418" t="str">
            <v>Dekeyser Jacqueline</v>
          </cell>
          <cell r="K418" t="str">
            <v>jacqueline.dekeyser@vlm.be</v>
          </cell>
          <cell r="L418" t="str">
            <v>02/543.69.07</v>
          </cell>
        </row>
        <row r="419">
          <cell r="A419">
            <v>418</v>
          </cell>
          <cell r="B419" t="str">
            <v>Raes Annick</v>
          </cell>
          <cell r="C419" t="str">
            <v>Centrale directie Brussel</v>
          </cell>
          <cell r="D419" t="str">
            <v>Algemene Diensten</v>
          </cell>
          <cell r="E419" t="str">
            <v>Hofstade (O.-Vl.)</v>
          </cell>
          <cell r="F419" t="str">
            <v>Financiën</v>
          </cell>
          <cell r="G419" t="str">
            <v>.</v>
          </cell>
          <cell r="H419" t="str">
            <v>.</v>
          </cell>
          <cell r="I419" t="str">
            <v>.</v>
          </cell>
          <cell r="J419" t="str">
            <v>Tack Lieven</v>
          </cell>
          <cell r="K419" t="str">
            <v>Lieven.Tack@vlm.be</v>
          </cell>
          <cell r="L419" t="str">
            <v>02/543.73.19</v>
          </cell>
        </row>
        <row r="420">
          <cell r="A420">
            <v>419</v>
          </cell>
          <cell r="B420" t="str">
            <v>Raman Linda</v>
          </cell>
          <cell r="C420" t="str">
            <v>Oost-Vlaanderen Gent</v>
          </cell>
          <cell r="D420" t="str">
            <v>Regio West</v>
          </cell>
          <cell r="E420" t="str">
            <v>Wetteren</v>
          </cell>
          <cell r="F420" t="str">
            <v>Projectrealisatie Regio West</v>
          </cell>
          <cell r="G420" t="str">
            <v>Werken Regio West</v>
          </cell>
          <cell r="H420" t="str">
            <v>.</v>
          </cell>
          <cell r="I420" t="str">
            <v>.</v>
          </cell>
          <cell r="J420" t="str">
            <v>Dekeyser Jacqueline</v>
          </cell>
          <cell r="K420" t="str">
            <v>jacqueline.dekeyser@vlm.be</v>
          </cell>
          <cell r="L420" t="str">
            <v>02/543.69.07</v>
          </cell>
        </row>
        <row r="421">
          <cell r="A421">
            <v>420</v>
          </cell>
          <cell r="B421" t="str">
            <v>Rebholtz Véronique</v>
          </cell>
          <cell r="C421" t="str">
            <v>Centrale directie Brussel</v>
          </cell>
          <cell r="D421" t="str">
            <v>Platteland en Mestbeleid</v>
          </cell>
          <cell r="E421" t="str">
            <v>Brussel</v>
          </cell>
          <cell r="F421" t="str">
            <v>E.I.P.</v>
          </cell>
          <cell r="G421" t="str">
            <v>.</v>
          </cell>
          <cell r="H421" t="str">
            <v>EIP</v>
          </cell>
          <cell r="I421" t="str">
            <v>.</v>
          </cell>
          <cell r="J421" t="str">
            <v>Tack Lieven</v>
          </cell>
          <cell r="K421" t="str">
            <v>Lieven.Tack@vlm.be</v>
          </cell>
          <cell r="L421" t="str">
            <v>02/543.73.19</v>
          </cell>
        </row>
        <row r="422">
          <cell r="A422">
            <v>421</v>
          </cell>
          <cell r="B422" t="str">
            <v>Remans Els</v>
          </cell>
          <cell r="C422" t="str">
            <v>Vlaams-Brabant Leuven</v>
          </cell>
          <cell r="D422" t="str">
            <v>Regio Oost</v>
          </cell>
          <cell r="E422" t="str">
            <v>Hulshout</v>
          </cell>
          <cell r="F422" t="str">
            <v>Mestbank Regio Oost</v>
          </cell>
          <cell r="G422" t="str">
            <v>Gegevensbeheer Regio Oost</v>
          </cell>
          <cell r="H422" t="str">
            <v>.</v>
          </cell>
          <cell r="I422" t="str">
            <v>Celhoofd</v>
          </cell>
          <cell r="J422" t="str">
            <v>Grijseels Oona</v>
          </cell>
          <cell r="K422" t="str">
            <v>Oona.Grijseels@vlm.be</v>
          </cell>
          <cell r="L422" t="str">
            <v>02/543.72.88</v>
          </cell>
        </row>
        <row r="423">
          <cell r="A423">
            <v>422</v>
          </cell>
          <cell r="B423" t="str">
            <v>Renwa Heidi</v>
          </cell>
          <cell r="C423" t="str">
            <v>Oost-Vlaanderen Gent</v>
          </cell>
          <cell r="D423" t="str">
            <v>Mestbank</v>
          </cell>
          <cell r="E423" t="str">
            <v>Gent</v>
          </cell>
          <cell r="F423" t="str">
            <v>Handhaving</v>
          </cell>
          <cell r="G423" t="str">
            <v>Handhaving Regio West</v>
          </cell>
          <cell r="H423" t="str">
            <v>.</v>
          </cell>
          <cell r="I423" t="str">
            <v>.</v>
          </cell>
          <cell r="J423" t="str">
            <v>Dekeyser Jacqueline</v>
          </cell>
          <cell r="K423" t="str">
            <v>jacqueline.dekeyser@vlm.be</v>
          </cell>
          <cell r="L423" t="str">
            <v>02/543.69.07</v>
          </cell>
        </row>
        <row r="424">
          <cell r="A424">
            <v>423</v>
          </cell>
          <cell r="B424" t="str">
            <v>Reyniers Jeroen</v>
          </cell>
          <cell r="C424" t="str">
            <v>Vlaams-Brabant Leuven</v>
          </cell>
          <cell r="D424" t="str">
            <v>Regio Oost</v>
          </cell>
          <cell r="E424" t="str">
            <v>Kessel-Lo</v>
          </cell>
          <cell r="F424" t="str">
            <v>Projectrealisatie Regio Oost</v>
          </cell>
          <cell r="G424" t="str">
            <v>Projectontwerp Regio Oost</v>
          </cell>
          <cell r="H424" t="str">
            <v>.</v>
          </cell>
          <cell r="I424" t="str">
            <v>.</v>
          </cell>
          <cell r="J424" t="str">
            <v>Grijseels Oona</v>
          </cell>
          <cell r="K424" t="str">
            <v>Oona.Grijseels@vlm.be</v>
          </cell>
          <cell r="L424" t="str">
            <v>02/543.72.88</v>
          </cell>
        </row>
        <row r="425">
          <cell r="A425">
            <v>424</v>
          </cell>
          <cell r="B425" t="str">
            <v>Roelandts Sven</v>
          </cell>
          <cell r="C425" t="str">
            <v>Oost-Vlaanderen Gent</v>
          </cell>
          <cell r="D425" t="str">
            <v>Regio West</v>
          </cell>
          <cell r="E425" t="str">
            <v>Merelbeke</v>
          </cell>
          <cell r="F425" t="str">
            <v>Mestbank Regio West</v>
          </cell>
          <cell r="G425" t="str">
            <v>Dossierbehandeling Regio West</v>
          </cell>
          <cell r="H425" t="str">
            <v>.</v>
          </cell>
          <cell r="I425" t="str">
            <v>.</v>
          </cell>
          <cell r="J425" t="str">
            <v>Dekeyser Jacqueline</v>
          </cell>
          <cell r="K425" t="str">
            <v>jacqueline.dekeyser@vlm.be</v>
          </cell>
          <cell r="L425" t="str">
            <v>02/543.69.07</v>
          </cell>
        </row>
        <row r="426">
          <cell r="A426">
            <v>425</v>
          </cell>
          <cell r="B426" t="str">
            <v>Roels Hilde</v>
          </cell>
          <cell r="C426" t="str">
            <v>West-Vlaanderen Brugge</v>
          </cell>
          <cell r="D426" t="str">
            <v>Regio West</v>
          </cell>
          <cell r="E426" t="str">
            <v>Sijsele</v>
          </cell>
          <cell r="F426" t="str">
            <v>Projectrealisatie Regio West</v>
          </cell>
          <cell r="G426" t="str">
            <v>Grondzaken Regio West</v>
          </cell>
          <cell r="H426" t="str">
            <v>Diverse Externe Financieringen</v>
          </cell>
          <cell r="I426" t="str">
            <v>.</v>
          </cell>
          <cell r="J426" t="str">
            <v>Dekeyser Jacqueline</v>
          </cell>
          <cell r="K426" t="str">
            <v>jacqueline.dekeyser@vlm.be</v>
          </cell>
          <cell r="L426" t="str">
            <v>02/543.69.07</v>
          </cell>
        </row>
        <row r="427">
          <cell r="A427">
            <v>426</v>
          </cell>
          <cell r="B427" t="str">
            <v>Rogiers Geert</v>
          </cell>
          <cell r="C427" t="str">
            <v>Centrale directie Brussel</v>
          </cell>
          <cell r="D427" t="str">
            <v>Projectrealisatie</v>
          </cell>
          <cell r="E427" t="str">
            <v>Gent</v>
          </cell>
          <cell r="F427" t="str">
            <v>Projectondersteuning</v>
          </cell>
          <cell r="G427" t="str">
            <v>.</v>
          </cell>
          <cell r="H427" t="str">
            <v>.</v>
          </cell>
          <cell r="I427" t="str">
            <v>.</v>
          </cell>
          <cell r="J427" t="str">
            <v>Tack Lieven</v>
          </cell>
          <cell r="K427" t="str">
            <v>Lieven.Tack@vlm.be</v>
          </cell>
          <cell r="L427" t="str">
            <v>02/543.73.19</v>
          </cell>
        </row>
        <row r="428">
          <cell r="A428">
            <v>427</v>
          </cell>
          <cell r="B428" t="str">
            <v>Roman Jurgen</v>
          </cell>
          <cell r="C428" t="str">
            <v>Centrale directie Brussel</v>
          </cell>
          <cell r="D428" t="str">
            <v>Informatica &amp; GIS</v>
          </cell>
          <cell r="E428" t="str">
            <v>Ninove</v>
          </cell>
          <cell r="F428" t="str">
            <v>Operaties</v>
          </cell>
          <cell r="G428" t="str">
            <v>.</v>
          </cell>
          <cell r="H428" t="str">
            <v>.</v>
          </cell>
          <cell r="I428" t="str">
            <v>.</v>
          </cell>
          <cell r="J428" t="str">
            <v>Tack Lieven</v>
          </cell>
          <cell r="K428" t="str">
            <v>Lieven.Tack@vlm.be</v>
          </cell>
          <cell r="L428" t="str">
            <v>02/543.73.19</v>
          </cell>
        </row>
        <row r="429">
          <cell r="A429">
            <v>428</v>
          </cell>
          <cell r="B429" t="str">
            <v>Rombaut An</v>
          </cell>
          <cell r="C429" t="str">
            <v>Antwerpen Herentals</v>
          </cell>
          <cell r="D429" t="str">
            <v>Regio Oost</v>
          </cell>
          <cell r="E429" t="str">
            <v>Herentals</v>
          </cell>
          <cell r="F429" t="str">
            <v>Platteland en Ontwikkeling Reg</v>
          </cell>
          <cell r="G429" t="str">
            <v>.</v>
          </cell>
          <cell r="H429" t="str">
            <v>.</v>
          </cell>
          <cell r="I429" t="str">
            <v>.</v>
          </cell>
          <cell r="J429" t="str">
            <v>Grijseels Oona</v>
          </cell>
          <cell r="K429" t="str">
            <v>Oona.Grijseels@vlm.be</v>
          </cell>
          <cell r="L429" t="str">
            <v>02/543.72.88</v>
          </cell>
        </row>
        <row r="430">
          <cell r="A430">
            <v>429</v>
          </cell>
          <cell r="B430" t="str">
            <v>Ronsyn Tom</v>
          </cell>
          <cell r="C430" t="str">
            <v>Centrale directie Brussel</v>
          </cell>
          <cell r="D430" t="str">
            <v>Projectrealisatie</v>
          </cell>
          <cell r="E430" t="str">
            <v>Haaltert</v>
          </cell>
          <cell r="F430" t="str">
            <v>Werken</v>
          </cell>
          <cell r="G430" t="str">
            <v>.</v>
          </cell>
          <cell r="H430" t="str">
            <v>.</v>
          </cell>
          <cell r="I430" t="str">
            <v>.</v>
          </cell>
          <cell r="J430" t="str">
            <v>Tack Lieven</v>
          </cell>
          <cell r="K430" t="str">
            <v>Lieven.Tack@vlm.be</v>
          </cell>
          <cell r="L430" t="str">
            <v>02/543.73.19</v>
          </cell>
        </row>
        <row r="431">
          <cell r="A431">
            <v>430</v>
          </cell>
          <cell r="B431" t="str">
            <v>Roos Michaël</v>
          </cell>
          <cell r="C431" t="str">
            <v>Oost-Vlaanderen Gent</v>
          </cell>
          <cell r="D431" t="str">
            <v>Regio West</v>
          </cell>
          <cell r="E431" t="str">
            <v>Deurle</v>
          </cell>
          <cell r="F431" t="str">
            <v>Projectrealisatie Regio West</v>
          </cell>
          <cell r="G431" t="str">
            <v>Werken Regio West</v>
          </cell>
          <cell r="H431" t="str">
            <v>.</v>
          </cell>
          <cell r="I431" t="str">
            <v>.</v>
          </cell>
          <cell r="J431" t="str">
            <v>Dekeyser Jacqueline</v>
          </cell>
          <cell r="K431" t="str">
            <v>jacqueline.dekeyser@vlm.be</v>
          </cell>
          <cell r="L431" t="str">
            <v>02/543.69.07</v>
          </cell>
        </row>
        <row r="432">
          <cell r="A432">
            <v>431</v>
          </cell>
          <cell r="B432" t="str">
            <v>Roosen Hans</v>
          </cell>
          <cell r="C432" t="str">
            <v>Vlaams-Brabant Leuven</v>
          </cell>
          <cell r="D432" t="str">
            <v>Regio Oost</v>
          </cell>
          <cell r="E432" t="str">
            <v>Elsene</v>
          </cell>
          <cell r="F432" t="str">
            <v>Beheerovereenkomsten Regio Oos</v>
          </cell>
          <cell r="G432" t="str">
            <v>.</v>
          </cell>
          <cell r="H432" t="str">
            <v>.</v>
          </cell>
          <cell r="I432" t="str">
            <v>.</v>
          </cell>
          <cell r="J432" t="str">
            <v>Grijseels Oona</v>
          </cell>
          <cell r="K432" t="str">
            <v>Oona.Grijseels@vlm.be</v>
          </cell>
          <cell r="L432" t="str">
            <v>02/543.72.88</v>
          </cell>
        </row>
        <row r="433">
          <cell r="A433">
            <v>432</v>
          </cell>
          <cell r="B433" t="str">
            <v>Roosen Rauwerd</v>
          </cell>
          <cell r="C433" t="str">
            <v>Vlaams-Brabant Leuven</v>
          </cell>
          <cell r="D433" t="str">
            <v>Regio Oost</v>
          </cell>
          <cell r="E433" t="str">
            <v>Neerpelt</v>
          </cell>
          <cell r="F433" t="str">
            <v>Beheerovereenkomsten Regio Oos</v>
          </cell>
          <cell r="G433" t="str">
            <v>.</v>
          </cell>
          <cell r="H433" t="str">
            <v>Regionale Landschappen</v>
          </cell>
          <cell r="I433" t="str">
            <v>.</v>
          </cell>
          <cell r="J433" t="str">
            <v>Grijseels Oona</v>
          </cell>
          <cell r="K433" t="str">
            <v>Oona.Grijseels@vlm.be</v>
          </cell>
          <cell r="L433" t="str">
            <v>02/543.72.88</v>
          </cell>
        </row>
        <row r="434">
          <cell r="A434">
            <v>433</v>
          </cell>
          <cell r="B434" t="str">
            <v>Roskams Hans</v>
          </cell>
          <cell r="C434" t="str">
            <v>Vlaams-Brabant Leuven</v>
          </cell>
          <cell r="D434" t="str">
            <v>Regio Oost</v>
          </cell>
          <cell r="E434" t="str">
            <v>Everberg</v>
          </cell>
          <cell r="F434" t="str">
            <v>Projectrealisatie Regio Oost</v>
          </cell>
          <cell r="G434" t="str">
            <v>Grondzaken Regio Oost</v>
          </cell>
          <cell r="H434" t="str">
            <v>.</v>
          </cell>
          <cell r="I434" t="str">
            <v>.</v>
          </cell>
          <cell r="J434" t="str">
            <v>Grijseels Oona</v>
          </cell>
          <cell r="K434" t="str">
            <v>Oona.Grijseels@vlm.be</v>
          </cell>
          <cell r="L434" t="str">
            <v>02/543.72.88</v>
          </cell>
        </row>
        <row r="435">
          <cell r="A435">
            <v>434</v>
          </cell>
          <cell r="B435" t="str">
            <v>S'Jongers Willy</v>
          </cell>
          <cell r="C435" t="str">
            <v>Antwerpen Herentals</v>
          </cell>
          <cell r="D435" t="str">
            <v>Regio Oost</v>
          </cell>
          <cell r="E435" t="str">
            <v>Herentals</v>
          </cell>
          <cell r="F435" t="str">
            <v>Projectrealisatie Regio Oost</v>
          </cell>
          <cell r="G435" t="str">
            <v>Grondzaken Regio Oost</v>
          </cell>
          <cell r="H435" t="str">
            <v>.</v>
          </cell>
          <cell r="I435" t="str">
            <v>.</v>
          </cell>
          <cell r="J435" t="str">
            <v>Grijseels Oona</v>
          </cell>
          <cell r="K435" t="str">
            <v>Oona.Grijseels@vlm.be</v>
          </cell>
          <cell r="L435" t="str">
            <v>02/543.72.88</v>
          </cell>
        </row>
        <row r="436">
          <cell r="A436">
            <v>435</v>
          </cell>
          <cell r="B436" t="str">
            <v>Saelen Katrin</v>
          </cell>
          <cell r="C436" t="str">
            <v>Antwerpen Herentals</v>
          </cell>
          <cell r="D436" t="str">
            <v>Regio Oost</v>
          </cell>
          <cell r="E436" t="str">
            <v>Zandhoven</v>
          </cell>
          <cell r="F436" t="str">
            <v>Mestbank Regio Oost</v>
          </cell>
          <cell r="G436" t="str">
            <v>Gegevensbeheer Regio Oost</v>
          </cell>
          <cell r="H436" t="str">
            <v>.</v>
          </cell>
          <cell r="I436" t="str">
            <v>.</v>
          </cell>
          <cell r="J436" t="str">
            <v>Grijseels Oona</v>
          </cell>
          <cell r="K436" t="str">
            <v>Oona.Grijseels@vlm.be</v>
          </cell>
          <cell r="L436" t="str">
            <v>02/543.72.88</v>
          </cell>
        </row>
        <row r="437">
          <cell r="A437">
            <v>436</v>
          </cell>
          <cell r="B437" t="str">
            <v>Saelens Stijn</v>
          </cell>
          <cell r="C437" t="str">
            <v>Centrale directie Brussel</v>
          </cell>
          <cell r="D437" t="str">
            <v>Informatica &amp; GIS</v>
          </cell>
          <cell r="E437" t="str">
            <v>Strombeek-Bever</v>
          </cell>
          <cell r="F437" t="str">
            <v>Operaties</v>
          </cell>
          <cell r="G437" t="str">
            <v>.</v>
          </cell>
          <cell r="H437" t="str">
            <v>.</v>
          </cell>
          <cell r="I437" t="str">
            <v>.</v>
          </cell>
          <cell r="J437" t="str">
            <v>Tack Lieven</v>
          </cell>
          <cell r="K437" t="str">
            <v>Lieven.Tack@vlm.be</v>
          </cell>
          <cell r="L437" t="str">
            <v>02/543.73.19</v>
          </cell>
        </row>
        <row r="438">
          <cell r="A438">
            <v>437</v>
          </cell>
          <cell r="B438" t="str">
            <v>Sammels Leentje</v>
          </cell>
          <cell r="C438" t="str">
            <v>Vlaams-Brabant Leuven</v>
          </cell>
          <cell r="D438" t="str">
            <v>Regio Oost</v>
          </cell>
          <cell r="E438" t="str">
            <v>Pellenberg</v>
          </cell>
          <cell r="F438" t="str">
            <v>Projectrealisatie Regio Oost</v>
          </cell>
          <cell r="G438" t="str">
            <v>Projectontwerp Regio Oost</v>
          </cell>
          <cell r="H438" t="str">
            <v>.</v>
          </cell>
          <cell r="I438" t="str">
            <v>.</v>
          </cell>
          <cell r="J438" t="str">
            <v>Grijseels Oona</v>
          </cell>
          <cell r="K438" t="str">
            <v>Oona.Grijseels@vlm.be</v>
          </cell>
          <cell r="L438" t="str">
            <v>02/543.72.88</v>
          </cell>
        </row>
        <row r="439">
          <cell r="A439">
            <v>438</v>
          </cell>
          <cell r="B439" t="str">
            <v>Sanders Daniel</v>
          </cell>
          <cell r="C439" t="str">
            <v>Antwerpen Herentals</v>
          </cell>
          <cell r="D439" t="str">
            <v>Regio Oost</v>
          </cell>
          <cell r="E439" t="str">
            <v>Mortsel</v>
          </cell>
          <cell r="F439" t="str">
            <v>Projectrealisatie Regio Oost</v>
          </cell>
          <cell r="G439" t="str">
            <v>Projectontwerp Regio Oost</v>
          </cell>
          <cell r="H439" t="str">
            <v>.</v>
          </cell>
          <cell r="I439" t="str">
            <v>.</v>
          </cell>
          <cell r="J439" t="str">
            <v>Grijseels Oona</v>
          </cell>
          <cell r="K439" t="str">
            <v>Oona.Grijseels@vlm.be</v>
          </cell>
          <cell r="L439" t="str">
            <v>02/543.72.88</v>
          </cell>
        </row>
        <row r="440">
          <cell r="A440">
            <v>439</v>
          </cell>
          <cell r="B440" t="str">
            <v>Scheirlinckx Steven</v>
          </cell>
          <cell r="C440" t="str">
            <v>Centrale directie Brussel</v>
          </cell>
          <cell r="D440" t="str">
            <v>Algemene Diensten</v>
          </cell>
          <cell r="E440" t="str">
            <v>Affligem</v>
          </cell>
          <cell r="F440" t="str">
            <v>Logistieke Ondersteuning</v>
          </cell>
          <cell r="G440" t="str">
            <v>.</v>
          </cell>
          <cell r="H440" t="str">
            <v>.</v>
          </cell>
          <cell r="I440" t="str">
            <v>.</v>
          </cell>
          <cell r="J440" t="str">
            <v>Tack Lieven</v>
          </cell>
          <cell r="K440" t="str">
            <v>Lieven.Tack@vlm.be</v>
          </cell>
          <cell r="L440" t="str">
            <v>02/543.73.19</v>
          </cell>
        </row>
        <row r="441">
          <cell r="A441">
            <v>440</v>
          </cell>
          <cell r="B441" t="str">
            <v>Schepers Ive</v>
          </cell>
          <cell r="C441" t="str">
            <v>Limburg Hasselt</v>
          </cell>
          <cell r="D441" t="str">
            <v>Regio Oost</v>
          </cell>
          <cell r="E441" t="str">
            <v>Heusden-Zolder</v>
          </cell>
          <cell r="F441" t="str">
            <v>Projectrealisatie Regio Oost</v>
          </cell>
          <cell r="G441" t="str">
            <v>Werken Regio Oost</v>
          </cell>
          <cell r="H441" t="str">
            <v>.</v>
          </cell>
          <cell r="I441" t="str">
            <v>.</v>
          </cell>
          <cell r="J441" t="str">
            <v>Grijseels Oona</v>
          </cell>
          <cell r="K441" t="str">
            <v>Oona.Grijseels@vlm.be</v>
          </cell>
          <cell r="L441" t="str">
            <v>02/543.72.88</v>
          </cell>
        </row>
        <row r="442">
          <cell r="A442">
            <v>441</v>
          </cell>
          <cell r="B442" t="str">
            <v>Schiettecatte Koen</v>
          </cell>
          <cell r="C442" t="str">
            <v>Oost-Vlaanderen Gent</v>
          </cell>
          <cell r="D442" t="str">
            <v>Regio West</v>
          </cell>
          <cell r="E442" t="str">
            <v>Schorisse</v>
          </cell>
          <cell r="F442" t="str">
            <v>Projectrealisatie Regio West</v>
          </cell>
          <cell r="G442" t="str">
            <v>Werken Regio West</v>
          </cell>
          <cell r="H442" t="str">
            <v>.</v>
          </cell>
          <cell r="I442" t="str">
            <v>.</v>
          </cell>
          <cell r="J442" t="str">
            <v>Dekeyser Jacqueline</v>
          </cell>
          <cell r="K442" t="str">
            <v>jacqueline.dekeyser@vlm.be</v>
          </cell>
          <cell r="L442" t="str">
            <v>02/543.69.07</v>
          </cell>
        </row>
        <row r="443">
          <cell r="A443">
            <v>442</v>
          </cell>
          <cell r="B443" t="str">
            <v>Schildermans Peter</v>
          </cell>
          <cell r="C443" t="str">
            <v>Vlaams-Brabant Leuven</v>
          </cell>
          <cell r="D443" t="str">
            <v>Regio Oost</v>
          </cell>
          <cell r="E443" t="str">
            <v>Lommel</v>
          </cell>
          <cell r="F443" t="str">
            <v>Bedrijfsadvies Regio Oost</v>
          </cell>
          <cell r="G443" t="str">
            <v>.</v>
          </cell>
          <cell r="H443" t="str">
            <v>.</v>
          </cell>
          <cell r="I443" t="str">
            <v>Diensthoofd</v>
          </cell>
          <cell r="J443" t="str">
            <v>Grijseels Oona</v>
          </cell>
          <cell r="K443" t="str">
            <v>Oona.Grijseels@vlm.be</v>
          </cell>
          <cell r="L443" t="str">
            <v>02/543.72.88</v>
          </cell>
        </row>
        <row r="444">
          <cell r="A444">
            <v>443</v>
          </cell>
          <cell r="B444" t="str">
            <v>Schruers Davy</v>
          </cell>
          <cell r="C444" t="str">
            <v>Limburg Hasselt</v>
          </cell>
          <cell r="D444" t="str">
            <v>Regio Oost</v>
          </cell>
          <cell r="E444" t="str">
            <v>Heusden (Limburg)</v>
          </cell>
          <cell r="F444" t="str">
            <v>Bedrijfsadvies Regio Oost</v>
          </cell>
          <cell r="G444" t="str">
            <v>.</v>
          </cell>
          <cell r="H444" t="str">
            <v>.</v>
          </cell>
          <cell r="I444" t="str">
            <v>.</v>
          </cell>
          <cell r="J444" t="str">
            <v>Grijseels Oona</v>
          </cell>
          <cell r="K444" t="str">
            <v>Oona.Grijseels@vlm.be</v>
          </cell>
          <cell r="L444" t="str">
            <v>02/543.72.88</v>
          </cell>
        </row>
        <row r="445">
          <cell r="A445">
            <v>444</v>
          </cell>
          <cell r="B445" t="str">
            <v>Schuerman Geert</v>
          </cell>
          <cell r="C445" t="str">
            <v>Centrale directie Brussel</v>
          </cell>
          <cell r="D445" t="str">
            <v>Algemene Diensten</v>
          </cell>
          <cell r="E445" t="str">
            <v>Tervuren</v>
          </cell>
          <cell r="F445" t="str">
            <v>Financiën</v>
          </cell>
          <cell r="G445" t="str">
            <v>.</v>
          </cell>
          <cell r="H445" t="str">
            <v>.</v>
          </cell>
          <cell r="I445" t="str">
            <v>.</v>
          </cell>
          <cell r="J445" t="str">
            <v>Tack Lieven</v>
          </cell>
          <cell r="K445" t="str">
            <v>Lieven.Tack@vlm.be</v>
          </cell>
          <cell r="L445" t="str">
            <v>02/543.73.19</v>
          </cell>
        </row>
        <row r="446">
          <cell r="A446">
            <v>445</v>
          </cell>
          <cell r="B446" t="str">
            <v>Segers Carine</v>
          </cell>
          <cell r="C446" t="str">
            <v>Centrale directie Brussel</v>
          </cell>
          <cell r="D446" t="str">
            <v>Algemene Diensten</v>
          </cell>
          <cell r="E446" t="str">
            <v>Affligem</v>
          </cell>
          <cell r="F446" t="str">
            <v>Personeel</v>
          </cell>
          <cell r="G446" t="str">
            <v>.</v>
          </cell>
          <cell r="H446" t="str">
            <v>.</v>
          </cell>
          <cell r="I446" t="str">
            <v>.</v>
          </cell>
          <cell r="J446" t="str">
            <v>Tack Lieven</v>
          </cell>
          <cell r="K446" t="str">
            <v>Lieven.Tack@vlm.be</v>
          </cell>
          <cell r="L446" t="str">
            <v>02/543.73.19</v>
          </cell>
        </row>
        <row r="447">
          <cell r="A447">
            <v>446</v>
          </cell>
          <cell r="B447" t="str">
            <v>Seghers Els</v>
          </cell>
          <cell r="C447" t="str">
            <v>Oost-Vlaanderen Gent</v>
          </cell>
          <cell r="D447" t="str">
            <v>Regio West</v>
          </cell>
          <cell r="E447" t="str">
            <v>Gent</v>
          </cell>
          <cell r="F447" t="str">
            <v>Algemene Diensten Regio West</v>
          </cell>
          <cell r="G447" t="str">
            <v>Communicatie Regio West</v>
          </cell>
          <cell r="H447" t="str">
            <v>.</v>
          </cell>
          <cell r="I447" t="str">
            <v>Celhoofd</v>
          </cell>
          <cell r="J447" t="str">
            <v>Dekeyser Jacqueline</v>
          </cell>
          <cell r="K447" t="str">
            <v>jacqueline.dekeyser@vlm.be</v>
          </cell>
          <cell r="L447" t="str">
            <v>02/543.69.07</v>
          </cell>
        </row>
        <row r="448">
          <cell r="A448">
            <v>447</v>
          </cell>
          <cell r="B448" t="str">
            <v>Serdons Annick</v>
          </cell>
          <cell r="C448" t="str">
            <v>Limburg Hasselt</v>
          </cell>
          <cell r="D448" t="str">
            <v>Regio Oost</v>
          </cell>
          <cell r="E448" t="str">
            <v>Alken</v>
          </cell>
          <cell r="F448" t="str">
            <v>Algemene Diensten Regio Oost</v>
          </cell>
          <cell r="G448" t="str">
            <v>Communicatie Regio Oost</v>
          </cell>
          <cell r="H448" t="str">
            <v>.</v>
          </cell>
          <cell r="I448" t="str">
            <v>.</v>
          </cell>
          <cell r="J448" t="str">
            <v>Grijseels Oona</v>
          </cell>
          <cell r="K448" t="str">
            <v>Oona.Grijseels@vlm.be</v>
          </cell>
          <cell r="L448" t="str">
            <v>02/543.72.88</v>
          </cell>
        </row>
        <row r="449">
          <cell r="A449">
            <v>448</v>
          </cell>
          <cell r="B449" t="str">
            <v>Sergeyssels Johan</v>
          </cell>
          <cell r="C449" t="str">
            <v>Centrale directie Brussel</v>
          </cell>
          <cell r="D449" t="str">
            <v>Informatica &amp; GIS</v>
          </cell>
          <cell r="E449" t="str">
            <v>Lebbeke</v>
          </cell>
          <cell r="F449" t="str">
            <v>Ontwikkeling</v>
          </cell>
          <cell r="G449" t="str">
            <v>.</v>
          </cell>
          <cell r="H449" t="str">
            <v>Mod ondersteuning AGIV</v>
          </cell>
          <cell r="I449" t="str">
            <v>.</v>
          </cell>
          <cell r="J449" t="str">
            <v>Tack Lieven</v>
          </cell>
          <cell r="K449" t="str">
            <v>Lieven.Tack@vlm.be</v>
          </cell>
          <cell r="L449" t="str">
            <v>02/543.73.19</v>
          </cell>
        </row>
        <row r="450">
          <cell r="A450">
            <v>449</v>
          </cell>
          <cell r="B450" t="str">
            <v>Serruys Eline</v>
          </cell>
          <cell r="C450" t="str">
            <v>Centrale directie Brussel</v>
          </cell>
          <cell r="D450" t="str">
            <v>Projectrealisatie</v>
          </cell>
          <cell r="E450" t="str">
            <v>Gent</v>
          </cell>
          <cell r="F450" t="str">
            <v>Grondzaken</v>
          </cell>
          <cell r="G450" t="str">
            <v>.</v>
          </cell>
          <cell r="H450" t="str">
            <v>EIP</v>
          </cell>
          <cell r="I450" t="str">
            <v>.</v>
          </cell>
          <cell r="J450" t="str">
            <v>Tack Lieven</v>
          </cell>
          <cell r="K450" t="str">
            <v>Lieven.Tack@vlm.be</v>
          </cell>
          <cell r="L450" t="str">
            <v>02/543.73.19</v>
          </cell>
        </row>
        <row r="451">
          <cell r="A451">
            <v>450</v>
          </cell>
          <cell r="B451" t="str">
            <v>Seynaeve Jeroen</v>
          </cell>
          <cell r="C451" t="str">
            <v>Oost-Vlaanderen Gent</v>
          </cell>
          <cell r="D451" t="str">
            <v>Regio West</v>
          </cell>
          <cell r="E451" t="str">
            <v>Assebroek</v>
          </cell>
          <cell r="F451" t="str">
            <v>Projectrealisatie Regio West</v>
          </cell>
          <cell r="G451" t="str">
            <v>Projectontwerp Regio West</v>
          </cell>
          <cell r="H451" t="str">
            <v>.</v>
          </cell>
          <cell r="I451" t="str">
            <v>.</v>
          </cell>
          <cell r="J451" t="str">
            <v>Dekeyser Jacqueline</v>
          </cell>
          <cell r="K451" t="str">
            <v>jacqueline.dekeyser@vlm.be</v>
          </cell>
          <cell r="L451" t="str">
            <v>02/543.69.07</v>
          </cell>
        </row>
        <row r="452">
          <cell r="A452">
            <v>451</v>
          </cell>
          <cell r="B452" t="str">
            <v>Silversmet Marleen</v>
          </cell>
          <cell r="C452" t="str">
            <v>West-Vlaanderen Brugge</v>
          </cell>
          <cell r="D452" t="str">
            <v>Mestbank</v>
          </cell>
          <cell r="E452" t="str">
            <v>Sint-Andries</v>
          </cell>
          <cell r="F452" t="str">
            <v>Handhaving</v>
          </cell>
          <cell r="G452" t="str">
            <v>Handhaving Regio West</v>
          </cell>
          <cell r="H452" t="str">
            <v>.</v>
          </cell>
          <cell r="I452" t="str">
            <v>.</v>
          </cell>
          <cell r="J452" t="str">
            <v>Dekeyser Jacqueline</v>
          </cell>
          <cell r="K452" t="str">
            <v>jacqueline.dekeyser@vlm.be</v>
          </cell>
          <cell r="L452" t="str">
            <v>02/543.69.07</v>
          </cell>
        </row>
        <row r="453">
          <cell r="A453">
            <v>452</v>
          </cell>
          <cell r="B453" t="str">
            <v>Simoens Caroline</v>
          </cell>
          <cell r="C453" t="str">
            <v>Oost-Vlaanderen Gent</v>
          </cell>
          <cell r="D453" t="str">
            <v>Regio West</v>
          </cell>
          <cell r="E453" t="str">
            <v>Bottelare</v>
          </cell>
          <cell r="F453" t="str">
            <v>Projectrealisatie Regio West</v>
          </cell>
          <cell r="G453" t="str">
            <v>Projectleiding Regio West</v>
          </cell>
          <cell r="H453" t="str">
            <v>.</v>
          </cell>
          <cell r="I453" t="str">
            <v>.</v>
          </cell>
          <cell r="J453" t="str">
            <v>Dekeyser Jacqueline</v>
          </cell>
          <cell r="K453" t="str">
            <v>jacqueline.dekeyser@vlm.be</v>
          </cell>
          <cell r="L453" t="str">
            <v>02/543.69.07</v>
          </cell>
        </row>
        <row r="454">
          <cell r="A454">
            <v>453</v>
          </cell>
          <cell r="B454" t="str">
            <v>Smet Peter</v>
          </cell>
          <cell r="C454" t="str">
            <v>Oost-Vlaanderen Gent</v>
          </cell>
          <cell r="D454" t="str">
            <v>Mestbank</v>
          </cell>
          <cell r="E454" t="str">
            <v>Kruibeke</v>
          </cell>
          <cell r="F454" t="str">
            <v>Handhaving</v>
          </cell>
          <cell r="G454" t="str">
            <v>Handhaving Regio West</v>
          </cell>
          <cell r="H454" t="str">
            <v>.</v>
          </cell>
          <cell r="I454" t="str">
            <v>.</v>
          </cell>
          <cell r="J454" t="str">
            <v>Dekeyser Jacqueline</v>
          </cell>
          <cell r="K454" t="str">
            <v>jacqueline.dekeyser@vlm.be</v>
          </cell>
          <cell r="L454" t="str">
            <v>02/543.69.07</v>
          </cell>
        </row>
        <row r="455">
          <cell r="A455">
            <v>454</v>
          </cell>
          <cell r="B455" t="str">
            <v>Sper Maarten</v>
          </cell>
          <cell r="C455" t="str">
            <v>Vlaams-Brabant Leuven</v>
          </cell>
          <cell r="D455" t="str">
            <v>Regio Oost</v>
          </cell>
          <cell r="E455" t="str">
            <v>Landen</v>
          </cell>
          <cell r="F455" t="str">
            <v>Projectrealisatie Regio Oost</v>
          </cell>
          <cell r="G455" t="str">
            <v>Projectontwerp Regio Oost</v>
          </cell>
          <cell r="H455" t="str">
            <v>.</v>
          </cell>
          <cell r="I455" t="str">
            <v>.</v>
          </cell>
          <cell r="J455" t="str">
            <v>Grijseels Oona</v>
          </cell>
          <cell r="K455" t="str">
            <v>Oona.Grijseels@vlm.be</v>
          </cell>
          <cell r="L455" t="str">
            <v>02/543.72.88</v>
          </cell>
        </row>
        <row r="456">
          <cell r="A456">
            <v>455</v>
          </cell>
          <cell r="B456" t="str">
            <v>Spilker Ina</v>
          </cell>
          <cell r="C456" t="str">
            <v>Centrale directie Brussel</v>
          </cell>
          <cell r="D456" t="str">
            <v>Mestbank</v>
          </cell>
          <cell r="E456" t="str">
            <v>Hove</v>
          </cell>
          <cell r="F456" t="str">
            <v>Dataverwerking en -analyse</v>
          </cell>
          <cell r="G456" t="str">
            <v>.</v>
          </cell>
          <cell r="H456" t="str">
            <v>.</v>
          </cell>
          <cell r="I456" t="str">
            <v>.</v>
          </cell>
          <cell r="J456" t="str">
            <v>Tack Lieven</v>
          </cell>
          <cell r="K456" t="str">
            <v>Lieven.Tack@vlm.be</v>
          </cell>
          <cell r="L456" t="str">
            <v>02/543.73.19</v>
          </cell>
        </row>
        <row r="457">
          <cell r="A457">
            <v>456</v>
          </cell>
          <cell r="B457" t="str">
            <v>Springael Marc</v>
          </cell>
          <cell r="C457" t="str">
            <v>Centrale directie Brussel</v>
          </cell>
          <cell r="D457" t="str">
            <v>Algemene Diensten</v>
          </cell>
          <cell r="E457" t="str">
            <v>Baardegem</v>
          </cell>
          <cell r="F457" t="str">
            <v>Financiën</v>
          </cell>
          <cell r="G457" t="str">
            <v>.</v>
          </cell>
          <cell r="H457" t="str">
            <v>.</v>
          </cell>
          <cell r="I457" t="str">
            <v>Diensthoofd</v>
          </cell>
          <cell r="J457" t="str">
            <v>Tack Lieven</v>
          </cell>
          <cell r="K457" t="str">
            <v>Lieven.Tack@vlm.be</v>
          </cell>
          <cell r="L457" t="str">
            <v>02/543.73.19</v>
          </cell>
        </row>
        <row r="458">
          <cell r="A458">
            <v>457</v>
          </cell>
          <cell r="B458" t="str">
            <v>Standaert Johan</v>
          </cell>
          <cell r="C458" t="str">
            <v>Centrale directie Brussel</v>
          </cell>
          <cell r="D458" t="str">
            <v>Mestbank</v>
          </cell>
          <cell r="E458" t="str">
            <v>Outer</v>
          </cell>
          <cell r="F458" t="str">
            <v>Productie &amp; Afzet</v>
          </cell>
          <cell r="G458" t="str">
            <v>.</v>
          </cell>
          <cell r="H458" t="str">
            <v>.</v>
          </cell>
          <cell r="I458" t="str">
            <v>.</v>
          </cell>
          <cell r="J458" t="str">
            <v>Tack Lieven</v>
          </cell>
          <cell r="K458" t="str">
            <v>Lieven.Tack@vlm.be</v>
          </cell>
          <cell r="L458" t="str">
            <v>02/543.73.19</v>
          </cell>
        </row>
        <row r="459">
          <cell r="A459">
            <v>458</v>
          </cell>
          <cell r="B459" t="str">
            <v>Stas Henry</v>
          </cell>
          <cell r="C459" t="str">
            <v>Vlaams-Brabant Leuven</v>
          </cell>
          <cell r="D459" t="str">
            <v>Regio Oost</v>
          </cell>
          <cell r="E459" t="str">
            <v>Wezemaal</v>
          </cell>
          <cell r="F459" t="str">
            <v>Mestbank Regio Oost</v>
          </cell>
          <cell r="G459" t="str">
            <v>Dossierbehandeling Regio Oost</v>
          </cell>
          <cell r="H459" t="str">
            <v>.</v>
          </cell>
          <cell r="I459" t="str">
            <v>.</v>
          </cell>
          <cell r="J459" t="str">
            <v>Grijseels Oona</v>
          </cell>
          <cell r="K459" t="str">
            <v>Oona.Grijseels@vlm.be</v>
          </cell>
          <cell r="L459" t="str">
            <v>02/543.72.88</v>
          </cell>
        </row>
        <row r="460">
          <cell r="A460">
            <v>459</v>
          </cell>
          <cell r="B460" t="str">
            <v>Steeno Roald</v>
          </cell>
          <cell r="C460" t="str">
            <v>Vlaams-Brabant Leuven</v>
          </cell>
          <cell r="D460" t="str">
            <v>Regio Oost</v>
          </cell>
          <cell r="E460" t="str">
            <v>Vertrijk</v>
          </cell>
          <cell r="F460" t="str">
            <v>Beheerovereenkomsten Regio Oos</v>
          </cell>
          <cell r="G460" t="str">
            <v>.</v>
          </cell>
          <cell r="H460" t="str">
            <v>.</v>
          </cell>
          <cell r="I460" t="str">
            <v>.</v>
          </cell>
          <cell r="J460" t="str">
            <v>Grijseels Oona</v>
          </cell>
          <cell r="K460" t="str">
            <v>Oona.Grijseels@vlm.be</v>
          </cell>
          <cell r="L460" t="str">
            <v>02/543.72.88</v>
          </cell>
        </row>
        <row r="461">
          <cell r="A461">
            <v>460</v>
          </cell>
          <cell r="B461" t="str">
            <v>Steurbaut Pascale</v>
          </cell>
          <cell r="C461" t="str">
            <v>Oost-Vlaanderen Gent</v>
          </cell>
          <cell r="D461" t="str">
            <v>Regio West</v>
          </cell>
          <cell r="E461" t="str">
            <v>Gentbrugge</v>
          </cell>
          <cell r="F461" t="str">
            <v>Beheerovereenkomsten Regio Wes</v>
          </cell>
          <cell r="G461" t="str">
            <v>.</v>
          </cell>
          <cell r="H461" t="str">
            <v>Regionale Landschappen</v>
          </cell>
          <cell r="I461" t="str">
            <v>.</v>
          </cell>
          <cell r="J461" t="str">
            <v>Dekeyser Jacqueline</v>
          </cell>
          <cell r="K461" t="str">
            <v>jacqueline.dekeyser@vlm.be</v>
          </cell>
          <cell r="L461" t="str">
            <v>02/543.69.07</v>
          </cell>
        </row>
        <row r="462">
          <cell r="A462">
            <v>461</v>
          </cell>
          <cell r="B462" t="str">
            <v>Steurs Eric</v>
          </cell>
          <cell r="C462" t="str">
            <v>Vlaams-Brabant Leuven</v>
          </cell>
          <cell r="D462" t="str">
            <v>Regio Oost</v>
          </cell>
          <cell r="E462" t="str">
            <v>Westerlo</v>
          </cell>
          <cell r="F462" t="str">
            <v>Projectrealisatie Regio Oost</v>
          </cell>
          <cell r="G462" t="str">
            <v>Werken Regio Oost</v>
          </cell>
          <cell r="H462" t="str">
            <v>.</v>
          </cell>
          <cell r="I462" t="str">
            <v>.</v>
          </cell>
          <cell r="J462" t="str">
            <v>Grijseels Oona</v>
          </cell>
          <cell r="K462" t="str">
            <v>Oona.Grijseels@vlm.be</v>
          </cell>
          <cell r="L462" t="str">
            <v>02/543.72.88</v>
          </cell>
        </row>
        <row r="463">
          <cell r="A463">
            <v>462</v>
          </cell>
          <cell r="B463" t="str">
            <v>Stevens Annita</v>
          </cell>
          <cell r="C463" t="str">
            <v>Centrale directie Brussel</v>
          </cell>
          <cell r="D463" t="str">
            <v>Informatica &amp; GIS</v>
          </cell>
          <cell r="E463" t="str">
            <v>Gent</v>
          </cell>
          <cell r="F463" t="str">
            <v>Adm. Ondersteuning en Leiding</v>
          </cell>
          <cell r="G463" t="str">
            <v>.</v>
          </cell>
          <cell r="H463" t="str">
            <v>.</v>
          </cell>
          <cell r="I463" t="str">
            <v>Hoofd van een afdeling</v>
          </cell>
          <cell r="J463" t="str">
            <v>Tack Lieven</v>
          </cell>
          <cell r="K463" t="str">
            <v>Lieven.Tack@vlm.be</v>
          </cell>
          <cell r="L463" t="str">
            <v>02/543.73.19</v>
          </cell>
        </row>
        <row r="464">
          <cell r="A464">
            <v>463</v>
          </cell>
          <cell r="B464" t="str">
            <v>Stevens Daniel</v>
          </cell>
          <cell r="C464" t="str">
            <v>Centrale directie Brussel</v>
          </cell>
          <cell r="D464" t="str">
            <v>Informatica &amp; GIS</v>
          </cell>
          <cell r="E464" t="str">
            <v>Zottegem</v>
          </cell>
          <cell r="F464" t="str">
            <v>ICT-architecturen</v>
          </cell>
          <cell r="G464" t="str">
            <v>.</v>
          </cell>
          <cell r="H464" t="str">
            <v>.</v>
          </cell>
          <cell r="I464" t="str">
            <v>Diensthoofd</v>
          </cell>
          <cell r="J464" t="str">
            <v>Tack Lieven</v>
          </cell>
          <cell r="K464" t="str">
            <v>Lieven.Tack@vlm.be</v>
          </cell>
          <cell r="L464" t="str">
            <v>02/543.73.19</v>
          </cell>
        </row>
        <row r="465">
          <cell r="A465">
            <v>464</v>
          </cell>
          <cell r="B465" t="str">
            <v>Stevens Karel</v>
          </cell>
          <cell r="C465" t="str">
            <v>Limburg Hasselt</v>
          </cell>
          <cell r="D465" t="str">
            <v>Regio Oost</v>
          </cell>
          <cell r="E465" t="str">
            <v>Alken</v>
          </cell>
          <cell r="F465" t="str">
            <v>Projectrealisatie Regio Oost</v>
          </cell>
          <cell r="G465" t="str">
            <v>Projectleiding Regio Oost</v>
          </cell>
          <cell r="H465" t="str">
            <v>.</v>
          </cell>
          <cell r="I465" t="str">
            <v>.</v>
          </cell>
          <cell r="J465" t="str">
            <v>Grijseels Oona</v>
          </cell>
          <cell r="K465" t="str">
            <v>Oona.Grijseels@vlm.be</v>
          </cell>
          <cell r="L465" t="str">
            <v>02/543.72.88</v>
          </cell>
        </row>
        <row r="466">
          <cell r="A466">
            <v>465</v>
          </cell>
          <cell r="B466" t="str">
            <v>Steyaert Sarah</v>
          </cell>
          <cell r="C466" t="str">
            <v>Oost-Vlaanderen Gent</v>
          </cell>
          <cell r="D466" t="str">
            <v>Regio West</v>
          </cell>
          <cell r="E466" t="str">
            <v>Gent</v>
          </cell>
          <cell r="F466" t="str">
            <v>Bedrijfsadvies Regio West</v>
          </cell>
          <cell r="G466" t="str">
            <v>.</v>
          </cell>
          <cell r="H466" t="str">
            <v>LIFE+ project DEMETER (EUR0003</v>
          </cell>
          <cell r="I466" t="str">
            <v>.</v>
          </cell>
          <cell r="J466" t="str">
            <v>Dekeyser Jacqueline</v>
          </cell>
          <cell r="K466" t="str">
            <v>jacqueline.dekeyser@vlm.be</v>
          </cell>
          <cell r="L466" t="str">
            <v>02/543.69.07</v>
          </cell>
        </row>
        <row r="467">
          <cell r="A467">
            <v>466</v>
          </cell>
          <cell r="B467" t="str">
            <v>Stoffelen Wim</v>
          </cell>
          <cell r="C467" t="str">
            <v>Antwerpen Herentals</v>
          </cell>
          <cell r="D467" t="str">
            <v>Regio Oost</v>
          </cell>
          <cell r="E467" t="str">
            <v>Brecht</v>
          </cell>
          <cell r="F467" t="str">
            <v>Projectrealisatie Regio Oost</v>
          </cell>
          <cell r="G467" t="str">
            <v>Werken Regio Oost</v>
          </cell>
          <cell r="H467" t="str">
            <v>.</v>
          </cell>
          <cell r="I467" t="str">
            <v>.</v>
          </cell>
          <cell r="J467" t="str">
            <v>Grijseels Oona</v>
          </cell>
          <cell r="K467" t="str">
            <v>Oona.Grijseels@vlm.be</v>
          </cell>
          <cell r="L467" t="str">
            <v>02/543.72.88</v>
          </cell>
        </row>
        <row r="468">
          <cell r="A468">
            <v>467</v>
          </cell>
          <cell r="B468" t="str">
            <v>Struyf Dirk</v>
          </cell>
          <cell r="C468" t="str">
            <v>Centrale directie Brussel</v>
          </cell>
          <cell r="D468" t="str">
            <v>Algemene directie &amp; staf</v>
          </cell>
          <cell r="E468" t="str">
            <v>Boom</v>
          </cell>
          <cell r="F468" t="str">
            <v>Algemene Directie en Staf CD</v>
          </cell>
          <cell r="G468" t="str">
            <v>.</v>
          </cell>
          <cell r="H468" t="str">
            <v>.</v>
          </cell>
          <cell r="I468" t="str">
            <v>Veranderingsmanager</v>
          </cell>
          <cell r="J468" t="str">
            <v>Tack Lieven</v>
          </cell>
          <cell r="K468" t="str">
            <v>Lieven.Tack@vlm.be</v>
          </cell>
          <cell r="L468" t="str">
            <v>02/543.73.19</v>
          </cell>
        </row>
        <row r="469">
          <cell r="A469">
            <v>468</v>
          </cell>
          <cell r="B469" t="str">
            <v>Struyf Piet</v>
          </cell>
          <cell r="C469" t="str">
            <v>Limburg Hasselt</v>
          </cell>
          <cell r="D469" t="str">
            <v>Regio Oost</v>
          </cell>
          <cell r="E469" t="str">
            <v>Gingelom</v>
          </cell>
          <cell r="F469" t="str">
            <v>Projectrealisatie Regio Oost</v>
          </cell>
          <cell r="G469" t="str">
            <v>Projectontwerp Regio Oost</v>
          </cell>
          <cell r="H469" t="str">
            <v>.</v>
          </cell>
          <cell r="I469" t="str">
            <v>.</v>
          </cell>
          <cell r="J469" t="str">
            <v>Grijseels Oona</v>
          </cell>
          <cell r="K469" t="str">
            <v>Oona.Grijseels@vlm.be</v>
          </cell>
          <cell r="L469" t="str">
            <v>02/543.72.88</v>
          </cell>
        </row>
        <row r="470">
          <cell r="A470">
            <v>469</v>
          </cell>
          <cell r="B470" t="str">
            <v>Stubbe Frank</v>
          </cell>
          <cell r="C470" t="str">
            <v>Centrale directie Brussel</v>
          </cell>
          <cell r="D470" t="str">
            <v>Platteland en Mestbeleid</v>
          </cell>
          <cell r="E470" t="str">
            <v>Brugge</v>
          </cell>
          <cell r="F470" t="str">
            <v>E.I.P.</v>
          </cell>
          <cell r="G470" t="str">
            <v>.</v>
          </cell>
          <cell r="H470" t="str">
            <v>.</v>
          </cell>
          <cell r="I470" t="str">
            <v>.</v>
          </cell>
          <cell r="J470" t="str">
            <v>Tack Lieven</v>
          </cell>
          <cell r="K470" t="str">
            <v>Lieven.Tack@vlm.be</v>
          </cell>
          <cell r="L470" t="str">
            <v>02/543.73.19</v>
          </cell>
        </row>
        <row r="471">
          <cell r="A471">
            <v>470</v>
          </cell>
          <cell r="B471" t="str">
            <v>Stulens Hilde</v>
          </cell>
          <cell r="C471" t="str">
            <v>Limburg Hasselt</v>
          </cell>
          <cell r="D471" t="str">
            <v>Regio Oost</v>
          </cell>
          <cell r="E471" t="str">
            <v>Wintershoven</v>
          </cell>
          <cell r="F471" t="str">
            <v>Projectrealisatie Regio Oost</v>
          </cell>
          <cell r="G471" t="str">
            <v>Projectontwerp Regio Oost</v>
          </cell>
          <cell r="H471" t="str">
            <v>.</v>
          </cell>
          <cell r="I471" t="str">
            <v>.</v>
          </cell>
          <cell r="J471" t="str">
            <v>Grijseels Oona</v>
          </cell>
          <cell r="K471" t="str">
            <v>Oona.Grijseels@vlm.be</v>
          </cell>
          <cell r="L471" t="str">
            <v>02/543.72.88</v>
          </cell>
        </row>
        <row r="472">
          <cell r="A472">
            <v>471</v>
          </cell>
          <cell r="B472" t="str">
            <v>Swinkels Lynne</v>
          </cell>
          <cell r="C472" t="str">
            <v>Centrale directie Brussel</v>
          </cell>
          <cell r="D472" t="str">
            <v>Informatica &amp; GIS</v>
          </cell>
          <cell r="E472" t="str">
            <v>Borlo</v>
          </cell>
          <cell r="F472" t="str">
            <v>Adm. Ondersteuning en Leiding</v>
          </cell>
          <cell r="G472" t="str">
            <v>.</v>
          </cell>
          <cell r="H472" t="str">
            <v>EIP</v>
          </cell>
          <cell r="I472" t="str">
            <v>.</v>
          </cell>
          <cell r="J472" t="str">
            <v>Tack Lieven</v>
          </cell>
          <cell r="K472" t="str">
            <v>Lieven.Tack@vlm.be</v>
          </cell>
          <cell r="L472" t="str">
            <v>02/543.73.19</v>
          </cell>
        </row>
        <row r="473">
          <cell r="A473">
            <v>472</v>
          </cell>
          <cell r="B473" t="str">
            <v>Switzynck Wendy</v>
          </cell>
          <cell r="C473" t="str">
            <v>Oost-Vlaanderen Gent</v>
          </cell>
          <cell r="D473" t="str">
            <v>Regio West</v>
          </cell>
          <cell r="E473" t="str">
            <v>Waarschoot</v>
          </cell>
          <cell r="F473" t="str">
            <v>Mestbank Regio West</v>
          </cell>
          <cell r="G473" t="str">
            <v>Gegevensbeheer Regio West</v>
          </cell>
          <cell r="H473" t="str">
            <v>.</v>
          </cell>
          <cell r="I473" t="str">
            <v>.</v>
          </cell>
          <cell r="J473" t="str">
            <v>Dekeyser Jacqueline</v>
          </cell>
          <cell r="K473" t="str">
            <v>jacqueline.dekeyser@vlm.be</v>
          </cell>
          <cell r="L473" t="str">
            <v>02/543.69.07</v>
          </cell>
        </row>
        <row r="474">
          <cell r="A474">
            <v>473</v>
          </cell>
          <cell r="B474" t="str">
            <v>T'Seyen Wouter</v>
          </cell>
          <cell r="C474" t="str">
            <v>Centrale directie Brussel</v>
          </cell>
          <cell r="D474" t="str">
            <v>Informatica &amp; GIS</v>
          </cell>
          <cell r="E474" t="str">
            <v>Morkhoven</v>
          </cell>
          <cell r="F474" t="str">
            <v>ICT-architecturen</v>
          </cell>
          <cell r="G474" t="str">
            <v>.</v>
          </cell>
          <cell r="H474" t="str">
            <v>.</v>
          </cell>
          <cell r="I474" t="str">
            <v>.</v>
          </cell>
          <cell r="J474" t="str">
            <v>Tack Lieven</v>
          </cell>
          <cell r="K474" t="str">
            <v>Lieven.Tack@vlm.be</v>
          </cell>
          <cell r="L474" t="str">
            <v>02/543.73.19</v>
          </cell>
        </row>
        <row r="475">
          <cell r="A475">
            <v>474</v>
          </cell>
          <cell r="B475" t="str">
            <v>Tack Lieven</v>
          </cell>
          <cell r="C475" t="str">
            <v>Centrale directie Brussel</v>
          </cell>
          <cell r="D475" t="str">
            <v>Algemene Diensten</v>
          </cell>
          <cell r="E475" t="str">
            <v>Vichte</v>
          </cell>
          <cell r="F475" t="str">
            <v>Personeel</v>
          </cell>
          <cell r="G475" t="str">
            <v>.</v>
          </cell>
          <cell r="H475" t="str">
            <v>.</v>
          </cell>
          <cell r="I475" t="str">
            <v>.</v>
          </cell>
          <cell r="J475" t="str">
            <v>Grijseels Oona</v>
          </cell>
          <cell r="K475" t="str">
            <v>Oona.Grijseels@vlm.be</v>
          </cell>
          <cell r="L475" t="str">
            <v>02/543.72.88</v>
          </cell>
        </row>
        <row r="476">
          <cell r="A476">
            <v>475</v>
          </cell>
          <cell r="B476" t="str">
            <v>Taskin Mario</v>
          </cell>
          <cell r="C476" t="str">
            <v>Limburg Hasselt</v>
          </cell>
          <cell r="D476" t="str">
            <v>Regio Oost</v>
          </cell>
          <cell r="E476" t="str">
            <v>Molenstede</v>
          </cell>
          <cell r="F476" t="str">
            <v>Projectrealisatie Regio Oost</v>
          </cell>
          <cell r="G476" t="str">
            <v>Werken Regio Oost</v>
          </cell>
          <cell r="H476" t="str">
            <v>.</v>
          </cell>
          <cell r="I476" t="str">
            <v>.</v>
          </cell>
          <cell r="J476" t="str">
            <v>Grijseels Oona</v>
          </cell>
          <cell r="K476" t="str">
            <v>Oona.Grijseels@vlm.be</v>
          </cell>
          <cell r="L476" t="str">
            <v>02/543.72.88</v>
          </cell>
        </row>
        <row r="477">
          <cell r="A477">
            <v>476</v>
          </cell>
          <cell r="B477" t="str">
            <v>Teerlinck Jerry</v>
          </cell>
          <cell r="C477" t="str">
            <v>West-Vlaanderen Brugge</v>
          </cell>
          <cell r="D477" t="str">
            <v>Regio West</v>
          </cell>
          <cell r="E477" t="str">
            <v>Ruddervoorde</v>
          </cell>
          <cell r="F477" t="str">
            <v>Mestbank Regio West</v>
          </cell>
          <cell r="G477" t="str">
            <v>Gegevensbeheer Regio West</v>
          </cell>
          <cell r="H477" t="str">
            <v>.</v>
          </cell>
          <cell r="I477" t="str">
            <v>.</v>
          </cell>
          <cell r="J477" t="str">
            <v>Dekeyser Jacqueline</v>
          </cell>
          <cell r="K477" t="str">
            <v>jacqueline.dekeyser@vlm.be</v>
          </cell>
          <cell r="L477" t="str">
            <v>02/543.69.07</v>
          </cell>
        </row>
        <row r="478">
          <cell r="A478">
            <v>477</v>
          </cell>
          <cell r="B478" t="str">
            <v>Telleir Marquita</v>
          </cell>
          <cell r="C478" t="str">
            <v>Centrale directie Brussel</v>
          </cell>
          <cell r="D478" t="str">
            <v>Projectrealisatie</v>
          </cell>
          <cell r="E478" t="str">
            <v>Drongen</v>
          </cell>
          <cell r="F478" t="str">
            <v>Gemeenschappelijk secretariaat</v>
          </cell>
          <cell r="G478" t="str">
            <v>.</v>
          </cell>
          <cell r="H478" t="str">
            <v>.</v>
          </cell>
          <cell r="I478" t="str">
            <v>.</v>
          </cell>
          <cell r="J478" t="str">
            <v>Tack Lieven</v>
          </cell>
          <cell r="K478" t="str">
            <v>Lieven.Tack@vlm.be</v>
          </cell>
          <cell r="L478" t="str">
            <v>02/543.73.19</v>
          </cell>
        </row>
        <row r="479">
          <cell r="A479">
            <v>478</v>
          </cell>
          <cell r="B479" t="str">
            <v>Temmerman Rita</v>
          </cell>
          <cell r="C479" t="str">
            <v>Centrale directie Brussel</v>
          </cell>
          <cell r="D479" t="str">
            <v>Projectrealisatie</v>
          </cell>
          <cell r="E479" t="str">
            <v>Zele</v>
          </cell>
          <cell r="F479" t="str">
            <v>Gemeenschappelijk secretariaat</v>
          </cell>
          <cell r="G479" t="str">
            <v>.</v>
          </cell>
          <cell r="H479" t="str">
            <v>.</v>
          </cell>
          <cell r="I479" t="str">
            <v>.</v>
          </cell>
          <cell r="J479" t="str">
            <v>Tack Lieven</v>
          </cell>
          <cell r="K479" t="str">
            <v>Lieven.Tack@vlm.be</v>
          </cell>
          <cell r="L479" t="str">
            <v>02/543.73.19</v>
          </cell>
        </row>
        <row r="480">
          <cell r="A480">
            <v>479</v>
          </cell>
          <cell r="B480" t="str">
            <v>Theuwis Jeroen</v>
          </cell>
          <cell r="C480" t="str">
            <v>Vlaams-Brabant Leuven</v>
          </cell>
          <cell r="D480" t="str">
            <v>Regio Oost</v>
          </cell>
          <cell r="E480" t="str">
            <v>Outgaarden</v>
          </cell>
          <cell r="F480" t="str">
            <v>Algemene Diensten Regio Oost</v>
          </cell>
          <cell r="G480" t="str">
            <v>Communicatie Regio Oost</v>
          </cell>
          <cell r="H480" t="str">
            <v>.</v>
          </cell>
          <cell r="I480" t="str">
            <v>.</v>
          </cell>
          <cell r="J480" t="str">
            <v>Grijseels Oona</v>
          </cell>
          <cell r="K480" t="str">
            <v>Oona.Grijseels@vlm.be</v>
          </cell>
          <cell r="L480" t="str">
            <v>02/543.72.88</v>
          </cell>
        </row>
        <row r="481">
          <cell r="A481">
            <v>480</v>
          </cell>
          <cell r="B481" t="str">
            <v>Thiebaut Lydia</v>
          </cell>
          <cell r="C481" t="str">
            <v>Centrale directie Brussel</v>
          </cell>
          <cell r="D481" t="str">
            <v>Platteland en Mestbeleid</v>
          </cell>
          <cell r="E481" t="str">
            <v>Herne</v>
          </cell>
          <cell r="F481" t="str">
            <v>Gemeenschappelijk secretariaat</v>
          </cell>
          <cell r="G481" t="str">
            <v>.</v>
          </cell>
          <cell r="H481" t="str">
            <v>.</v>
          </cell>
          <cell r="I481" t="str">
            <v>.</v>
          </cell>
          <cell r="J481" t="str">
            <v>Tack Lieven</v>
          </cell>
          <cell r="K481" t="str">
            <v>Lieven.Tack@vlm.be</v>
          </cell>
          <cell r="L481" t="str">
            <v>02/543.73.19</v>
          </cell>
        </row>
        <row r="482">
          <cell r="A482">
            <v>481</v>
          </cell>
          <cell r="B482" t="str">
            <v>Thomas Kathleen</v>
          </cell>
          <cell r="C482" t="str">
            <v>West-Vlaanderen Brugge</v>
          </cell>
          <cell r="D482" t="str">
            <v>Regio West</v>
          </cell>
          <cell r="E482" t="str">
            <v>Sint-Andries</v>
          </cell>
          <cell r="F482" t="str">
            <v>Algemene Diensten Regio West</v>
          </cell>
          <cell r="G482" t="str">
            <v>.</v>
          </cell>
          <cell r="H482" t="str">
            <v>.</v>
          </cell>
          <cell r="I482" t="str">
            <v>.</v>
          </cell>
          <cell r="J482" t="str">
            <v>Dekeyser Jacqueline</v>
          </cell>
          <cell r="K482" t="str">
            <v>jacqueline.dekeyser@vlm.be</v>
          </cell>
          <cell r="L482" t="str">
            <v>02/543.69.07</v>
          </cell>
        </row>
        <row r="483">
          <cell r="A483">
            <v>482</v>
          </cell>
          <cell r="B483" t="str">
            <v>Thuy Anneke</v>
          </cell>
          <cell r="C483" t="str">
            <v>Centrale directie Brussel</v>
          </cell>
          <cell r="D483" t="str">
            <v>Platteland en Mestbeleid</v>
          </cell>
          <cell r="E483" t="str">
            <v>Zele</v>
          </cell>
          <cell r="F483" t="str">
            <v>Beheerovereenkomsten</v>
          </cell>
          <cell r="G483" t="str">
            <v>.</v>
          </cell>
          <cell r="H483" t="str">
            <v>.</v>
          </cell>
          <cell r="I483" t="str">
            <v>.</v>
          </cell>
          <cell r="J483" t="str">
            <v>Tack Lieven</v>
          </cell>
          <cell r="K483" t="str">
            <v>Lieven.Tack@vlm.be</v>
          </cell>
          <cell r="L483" t="str">
            <v>02/543.73.19</v>
          </cell>
        </row>
        <row r="484">
          <cell r="A484">
            <v>483</v>
          </cell>
          <cell r="B484" t="str">
            <v>To Hoy-Ming</v>
          </cell>
          <cell r="C484" t="str">
            <v>Antwerpen Herentals</v>
          </cell>
          <cell r="D484" t="str">
            <v>Regio Oost</v>
          </cell>
          <cell r="E484" t="str">
            <v>Berchem (Antwerpen)</v>
          </cell>
          <cell r="F484" t="str">
            <v>Projectrealisatie Regio Oost</v>
          </cell>
          <cell r="G484" t="str">
            <v>Projectleiding Regio Oost</v>
          </cell>
          <cell r="H484" t="str">
            <v>.</v>
          </cell>
          <cell r="I484" t="str">
            <v>.</v>
          </cell>
          <cell r="J484" t="str">
            <v>Grijseels Oona</v>
          </cell>
          <cell r="K484" t="str">
            <v>Oona.Grijseels@vlm.be</v>
          </cell>
          <cell r="L484" t="str">
            <v>02/543.72.88</v>
          </cell>
        </row>
        <row r="485">
          <cell r="A485">
            <v>484</v>
          </cell>
          <cell r="B485" t="str">
            <v>Toppets Nathalie</v>
          </cell>
          <cell r="C485" t="str">
            <v>Limburg Hasselt</v>
          </cell>
          <cell r="D485" t="str">
            <v>Regio Oost</v>
          </cell>
          <cell r="E485" t="str">
            <v>Bilzen</v>
          </cell>
          <cell r="F485" t="str">
            <v>Bedrijfsadvies Regio Oost</v>
          </cell>
          <cell r="G485" t="str">
            <v>.</v>
          </cell>
          <cell r="H485" t="str">
            <v>.</v>
          </cell>
          <cell r="I485" t="str">
            <v>.</v>
          </cell>
          <cell r="J485" t="str">
            <v>Grijseels Oona</v>
          </cell>
          <cell r="K485" t="str">
            <v>Oona.Grijseels@vlm.be</v>
          </cell>
          <cell r="L485" t="str">
            <v>02/543.72.88</v>
          </cell>
        </row>
        <row r="486">
          <cell r="A486">
            <v>485</v>
          </cell>
          <cell r="B486" t="str">
            <v>Trappeniers Koen</v>
          </cell>
          <cell r="C486" t="str">
            <v>Vlaams-Brabant Leuven</v>
          </cell>
          <cell r="D486" t="str">
            <v>Regio Oost</v>
          </cell>
          <cell r="E486" t="str">
            <v>Sint-Joris-Weert</v>
          </cell>
          <cell r="F486" t="str">
            <v>Projectrealisatie Regio Oost</v>
          </cell>
          <cell r="G486" t="str">
            <v>Grondzaken Regio Oost</v>
          </cell>
          <cell r="H486" t="str">
            <v>.</v>
          </cell>
          <cell r="I486" t="str">
            <v>.</v>
          </cell>
          <cell r="J486" t="str">
            <v>Grijseels Oona</v>
          </cell>
          <cell r="K486" t="str">
            <v>Oona.Grijseels@vlm.be</v>
          </cell>
          <cell r="L486" t="str">
            <v>02/543.72.88</v>
          </cell>
        </row>
        <row r="487">
          <cell r="A487">
            <v>486</v>
          </cell>
          <cell r="B487" t="str">
            <v>Troonen Gerda</v>
          </cell>
          <cell r="C487" t="str">
            <v>Vlaams-Brabant Leuven</v>
          </cell>
          <cell r="D487" t="str">
            <v>Regio Oost</v>
          </cell>
          <cell r="E487" t="str">
            <v>Linter</v>
          </cell>
          <cell r="F487" t="str">
            <v>Projectrealisatie Regio Oost</v>
          </cell>
          <cell r="G487" t="str">
            <v>Grondzaken Regio Oost</v>
          </cell>
          <cell r="H487" t="str">
            <v>.</v>
          </cell>
          <cell r="I487" t="str">
            <v>.</v>
          </cell>
          <cell r="J487" t="str">
            <v>Grijseels Oona</v>
          </cell>
          <cell r="K487" t="str">
            <v>Oona.Grijseels@vlm.be</v>
          </cell>
          <cell r="L487" t="str">
            <v>02/543.72.88</v>
          </cell>
        </row>
        <row r="488">
          <cell r="A488">
            <v>487</v>
          </cell>
          <cell r="B488" t="str">
            <v>Tyvaert Johan</v>
          </cell>
          <cell r="C488" t="str">
            <v>Centrale directie Brussel</v>
          </cell>
          <cell r="D488" t="str">
            <v>Informatica &amp; GIS</v>
          </cell>
          <cell r="E488" t="str">
            <v>Brussel</v>
          </cell>
          <cell r="F488" t="str">
            <v>Analyse en Ontwerp</v>
          </cell>
          <cell r="G488" t="str">
            <v>.</v>
          </cell>
          <cell r="H488" t="str">
            <v>.</v>
          </cell>
          <cell r="I488" t="str">
            <v>.</v>
          </cell>
          <cell r="J488" t="str">
            <v>Tack Lieven</v>
          </cell>
          <cell r="K488" t="str">
            <v>Lieven.Tack@vlm.be</v>
          </cell>
          <cell r="L488" t="str">
            <v>02/543.73.19</v>
          </cell>
        </row>
        <row r="489">
          <cell r="A489">
            <v>488</v>
          </cell>
          <cell r="B489" t="str">
            <v>Ulenaers Paula</v>
          </cell>
          <cell r="C489" t="str">
            <v>Limburg Hasselt</v>
          </cell>
          <cell r="D489" t="str">
            <v>Regio Oost</v>
          </cell>
          <cell r="E489" t="str">
            <v>Koersel</v>
          </cell>
          <cell r="F489" t="str">
            <v>Projectrealisatie Regio Oost</v>
          </cell>
          <cell r="G489" t="str">
            <v>Projectleiding Regio Oost</v>
          </cell>
          <cell r="H489" t="str">
            <v>.</v>
          </cell>
          <cell r="I489" t="str">
            <v>.</v>
          </cell>
          <cell r="J489" t="str">
            <v>Grijseels Oona</v>
          </cell>
          <cell r="K489" t="str">
            <v>Oona.Grijseels@vlm.be</v>
          </cell>
          <cell r="L489" t="str">
            <v>02/543.72.88</v>
          </cell>
        </row>
        <row r="490">
          <cell r="A490">
            <v>489</v>
          </cell>
          <cell r="B490" t="str">
            <v>Van Beek Guido</v>
          </cell>
          <cell r="C490" t="str">
            <v>Antwerpen Herentals</v>
          </cell>
          <cell r="D490" t="str">
            <v>Regio Oost</v>
          </cell>
          <cell r="E490" t="str">
            <v>Arendonk</v>
          </cell>
          <cell r="F490" t="str">
            <v>Projectrealisatie Regio Oost</v>
          </cell>
          <cell r="G490" t="str">
            <v>Werken Regio Oost</v>
          </cell>
          <cell r="H490" t="str">
            <v>.</v>
          </cell>
          <cell r="I490" t="str">
            <v>.</v>
          </cell>
          <cell r="J490" t="str">
            <v>Grijseels Oona</v>
          </cell>
          <cell r="K490" t="str">
            <v>Oona.Grijseels@vlm.be</v>
          </cell>
          <cell r="L490" t="str">
            <v>02/543.72.88</v>
          </cell>
        </row>
        <row r="491">
          <cell r="A491">
            <v>490</v>
          </cell>
          <cell r="B491" t="str">
            <v>Van Belle Kathleen</v>
          </cell>
          <cell r="C491" t="str">
            <v>Oost-Vlaanderen Gent</v>
          </cell>
          <cell r="D491" t="str">
            <v>Regio West</v>
          </cell>
          <cell r="E491" t="str">
            <v>Gent</v>
          </cell>
          <cell r="F491" t="str">
            <v>Projectrealisatie Regio West</v>
          </cell>
          <cell r="G491" t="str">
            <v>Projectontwerp Regio West</v>
          </cell>
          <cell r="H491" t="str">
            <v>.</v>
          </cell>
          <cell r="I491" t="str">
            <v>.</v>
          </cell>
          <cell r="J491" t="str">
            <v>Dekeyser Jacqueline</v>
          </cell>
          <cell r="K491" t="str">
            <v>jacqueline.dekeyser@vlm.be</v>
          </cell>
          <cell r="L491" t="str">
            <v>02/543.69.07</v>
          </cell>
        </row>
        <row r="492">
          <cell r="A492">
            <v>491</v>
          </cell>
          <cell r="B492" t="str">
            <v>Van Bellegem Inneke</v>
          </cell>
          <cell r="C492" t="str">
            <v>Oost-Vlaanderen Gent</v>
          </cell>
          <cell r="D492" t="str">
            <v>Regio West</v>
          </cell>
          <cell r="E492" t="str">
            <v>Merelbeke</v>
          </cell>
          <cell r="F492" t="str">
            <v>Projectrealisatie Regio West</v>
          </cell>
          <cell r="G492" t="str">
            <v>Grondzaken Regio West</v>
          </cell>
          <cell r="H492" t="str">
            <v>.</v>
          </cell>
          <cell r="I492" t="str">
            <v>Diensthoofd</v>
          </cell>
          <cell r="J492" t="str">
            <v>Dekeyser Jacqueline</v>
          </cell>
          <cell r="K492" t="str">
            <v>jacqueline.dekeyser@vlm.be</v>
          </cell>
          <cell r="L492" t="str">
            <v>02/543.69.07</v>
          </cell>
        </row>
        <row r="493">
          <cell r="A493">
            <v>492</v>
          </cell>
          <cell r="B493" t="str">
            <v>Van Braeckel Eddy</v>
          </cell>
          <cell r="C493" t="str">
            <v>Oost-Vlaanderen Gent</v>
          </cell>
          <cell r="D493" t="str">
            <v>Regio West</v>
          </cell>
          <cell r="E493" t="str">
            <v>Deinze</v>
          </cell>
          <cell r="F493" t="str">
            <v>Projectrealisatie Regio West</v>
          </cell>
          <cell r="G493" t="str">
            <v>Werken Regio West</v>
          </cell>
          <cell r="H493" t="str">
            <v>.</v>
          </cell>
          <cell r="I493" t="str">
            <v>.</v>
          </cell>
          <cell r="J493" t="str">
            <v>Dekeyser Jacqueline</v>
          </cell>
          <cell r="K493" t="str">
            <v>jacqueline.dekeyser@vlm.be</v>
          </cell>
          <cell r="L493" t="str">
            <v>02/543.69.07</v>
          </cell>
        </row>
        <row r="494">
          <cell r="A494">
            <v>493</v>
          </cell>
          <cell r="B494" t="str">
            <v>Van Caeneghem Steven</v>
          </cell>
          <cell r="C494" t="str">
            <v>Centrale directie Brussel</v>
          </cell>
          <cell r="D494" t="str">
            <v>Projectrealisatie</v>
          </cell>
          <cell r="E494" t="str">
            <v>Geraardsbergen</v>
          </cell>
          <cell r="F494" t="str">
            <v>Projectondersteuning</v>
          </cell>
          <cell r="G494" t="str">
            <v>.</v>
          </cell>
          <cell r="H494" t="str">
            <v>.</v>
          </cell>
          <cell r="I494" t="str">
            <v>.</v>
          </cell>
          <cell r="J494" t="str">
            <v>Tack Lieven</v>
          </cell>
          <cell r="K494" t="str">
            <v>Lieven.Tack@vlm.be</v>
          </cell>
          <cell r="L494" t="str">
            <v>02/543.73.19</v>
          </cell>
        </row>
        <row r="495">
          <cell r="A495">
            <v>494</v>
          </cell>
          <cell r="B495" t="str">
            <v>Van Caubergh Alexandre</v>
          </cell>
          <cell r="C495" t="str">
            <v>West-Vlaanderen Brugge</v>
          </cell>
          <cell r="D495" t="str">
            <v>Regio West</v>
          </cell>
          <cell r="E495" t="str">
            <v>Oostende</v>
          </cell>
          <cell r="F495" t="str">
            <v>Projectrealisatie Regio West</v>
          </cell>
          <cell r="G495" t="str">
            <v>Werken Regio West</v>
          </cell>
          <cell r="H495" t="str">
            <v>Balance</v>
          </cell>
          <cell r="I495" t="str">
            <v>.</v>
          </cell>
          <cell r="J495" t="str">
            <v>Dekeyser Jacqueline</v>
          </cell>
          <cell r="K495" t="str">
            <v>jacqueline.dekeyser@vlm.be</v>
          </cell>
          <cell r="L495" t="str">
            <v>02/543.69.07</v>
          </cell>
        </row>
        <row r="496">
          <cell r="A496">
            <v>495</v>
          </cell>
          <cell r="B496" t="str">
            <v>Van Coillie Toon</v>
          </cell>
          <cell r="C496" t="str">
            <v>Oost-Vlaanderen Gent</v>
          </cell>
          <cell r="D496" t="str">
            <v>Regio West</v>
          </cell>
          <cell r="E496" t="str">
            <v>Mariakerke (Gent)</v>
          </cell>
          <cell r="F496" t="str">
            <v>Projectrealisatie Regio West</v>
          </cell>
          <cell r="G496" t="str">
            <v>Projectleiding Regio West</v>
          </cell>
          <cell r="H496" t="str">
            <v>.</v>
          </cell>
          <cell r="I496" t="str">
            <v>Diensthoofd</v>
          </cell>
          <cell r="J496" t="str">
            <v>Dekeyser Jacqueline</v>
          </cell>
          <cell r="K496" t="str">
            <v>jacqueline.dekeyser@vlm.be</v>
          </cell>
          <cell r="L496" t="str">
            <v>02/543.69.07</v>
          </cell>
        </row>
        <row r="497">
          <cell r="A497">
            <v>496</v>
          </cell>
          <cell r="B497" t="str">
            <v>Van De Craen Marieke</v>
          </cell>
          <cell r="C497" t="str">
            <v>Limburg Hasselt</v>
          </cell>
          <cell r="D497" t="str">
            <v>Regio Oost</v>
          </cell>
          <cell r="E497" t="str">
            <v>Meerhout</v>
          </cell>
          <cell r="F497" t="str">
            <v>Mestbank Regio Oost</v>
          </cell>
          <cell r="G497" t="str">
            <v>Gegevensbeheer Regio Oost</v>
          </cell>
          <cell r="H497" t="str">
            <v>.</v>
          </cell>
          <cell r="I497" t="str">
            <v>.</v>
          </cell>
          <cell r="J497" t="str">
            <v>Grijseels Oona</v>
          </cell>
          <cell r="K497" t="str">
            <v>Oona.Grijseels@vlm.be</v>
          </cell>
          <cell r="L497" t="str">
            <v>02/543.72.88</v>
          </cell>
        </row>
        <row r="498">
          <cell r="A498">
            <v>497</v>
          </cell>
          <cell r="B498" t="str">
            <v>Van De Steene Ineke</v>
          </cell>
          <cell r="C498" t="str">
            <v>Centrale directie Brussel</v>
          </cell>
          <cell r="D498" t="str">
            <v>Mestbank</v>
          </cell>
          <cell r="E498" t="str">
            <v>Laarne</v>
          </cell>
          <cell r="F498" t="str">
            <v>Productie &amp; Afzet</v>
          </cell>
          <cell r="G498" t="str">
            <v>.</v>
          </cell>
          <cell r="H498" t="str">
            <v>.</v>
          </cell>
          <cell r="I498" t="str">
            <v>.</v>
          </cell>
          <cell r="J498" t="str">
            <v>Tack Lieven</v>
          </cell>
          <cell r="K498" t="str">
            <v>Lieven.Tack@vlm.be</v>
          </cell>
          <cell r="L498" t="str">
            <v>02/543.73.19</v>
          </cell>
        </row>
        <row r="499">
          <cell r="A499">
            <v>498</v>
          </cell>
          <cell r="B499" t="str">
            <v>Van De Sype Marc</v>
          </cell>
          <cell r="C499" t="str">
            <v>Centrale directie Brussel</v>
          </cell>
          <cell r="D499" t="str">
            <v>Informatica &amp; GIS</v>
          </cell>
          <cell r="E499" t="str">
            <v>Oosterzele</v>
          </cell>
          <cell r="F499" t="str">
            <v>Analyse en Ontwerp</v>
          </cell>
          <cell r="G499" t="str">
            <v>.</v>
          </cell>
          <cell r="H499" t="str">
            <v>.</v>
          </cell>
          <cell r="I499" t="str">
            <v>.</v>
          </cell>
          <cell r="J499" t="str">
            <v>Tack Lieven</v>
          </cell>
          <cell r="K499" t="str">
            <v>Lieven.Tack@vlm.be</v>
          </cell>
          <cell r="L499" t="str">
            <v>02/543.73.19</v>
          </cell>
        </row>
        <row r="500">
          <cell r="A500">
            <v>499</v>
          </cell>
          <cell r="B500" t="str">
            <v>Van Den Abbeele Amanda</v>
          </cell>
          <cell r="C500" t="str">
            <v>Centrale directie Brussel</v>
          </cell>
          <cell r="D500" t="str">
            <v>Platteland en Mestbeleid</v>
          </cell>
          <cell r="E500" t="str">
            <v>Vilvoorde</v>
          </cell>
          <cell r="F500" t="str">
            <v>Gemeenschappelijk secretariaat</v>
          </cell>
          <cell r="G500" t="str">
            <v>.</v>
          </cell>
          <cell r="H500" t="str">
            <v>Beroepsinlevingsovereenkomst</v>
          </cell>
          <cell r="I500" t="str">
            <v>.</v>
          </cell>
          <cell r="J500" t="str">
            <v>Tack Lieven</v>
          </cell>
          <cell r="K500" t="str">
            <v>Lieven.Tack@vlm.be</v>
          </cell>
          <cell r="L500" t="str">
            <v>02/543.73.19</v>
          </cell>
        </row>
        <row r="501">
          <cell r="A501">
            <v>500</v>
          </cell>
          <cell r="B501" t="str">
            <v>Van Den Abeele Nancy</v>
          </cell>
          <cell r="C501" t="str">
            <v>Centrale directie Brussel</v>
          </cell>
          <cell r="D501" t="str">
            <v>Projectrealisatie</v>
          </cell>
          <cell r="E501" t="str">
            <v>Vollezele</v>
          </cell>
          <cell r="F501" t="str">
            <v>Grondzaken</v>
          </cell>
          <cell r="G501" t="str">
            <v>.</v>
          </cell>
          <cell r="H501" t="str">
            <v>.</v>
          </cell>
          <cell r="I501" t="str">
            <v>.</v>
          </cell>
          <cell r="J501" t="str">
            <v>Tack Lieven</v>
          </cell>
          <cell r="K501" t="str">
            <v>Lieven.Tack@vlm.be</v>
          </cell>
          <cell r="L501" t="str">
            <v>02/543.73.19</v>
          </cell>
        </row>
        <row r="502">
          <cell r="A502">
            <v>501</v>
          </cell>
          <cell r="B502" t="str">
            <v>Van Den Branden Anita</v>
          </cell>
          <cell r="C502" t="str">
            <v>Oost-Vlaanderen Gent</v>
          </cell>
          <cell r="D502" t="str">
            <v>Regio West</v>
          </cell>
          <cell r="E502" t="str">
            <v>Lokeren</v>
          </cell>
          <cell r="F502" t="str">
            <v>Mestbank Regio West</v>
          </cell>
          <cell r="G502" t="str">
            <v>Gegevensbeheer Regio West</v>
          </cell>
          <cell r="H502" t="str">
            <v>.</v>
          </cell>
          <cell r="I502" t="str">
            <v>.</v>
          </cell>
          <cell r="J502" t="str">
            <v>Dekeyser Jacqueline</v>
          </cell>
          <cell r="K502" t="str">
            <v>jacqueline.dekeyser@vlm.be</v>
          </cell>
          <cell r="L502" t="str">
            <v>02/543.69.07</v>
          </cell>
        </row>
        <row r="503">
          <cell r="A503">
            <v>502</v>
          </cell>
          <cell r="B503" t="str">
            <v>Van Den Heurck Lutgarde</v>
          </cell>
          <cell r="C503" t="str">
            <v>Antwerpen Herentals</v>
          </cell>
          <cell r="D503" t="str">
            <v>Regio Oost</v>
          </cell>
          <cell r="E503" t="str">
            <v>Kasterlee</v>
          </cell>
          <cell r="F503" t="str">
            <v>Mestbank Regio Oost</v>
          </cell>
          <cell r="G503" t="str">
            <v>Gegevensbeheer Regio Oost</v>
          </cell>
          <cell r="H503" t="str">
            <v>.</v>
          </cell>
          <cell r="I503" t="str">
            <v>.</v>
          </cell>
          <cell r="J503" t="str">
            <v>Grijseels Oona</v>
          </cell>
          <cell r="K503" t="str">
            <v>Oona.Grijseels@vlm.be</v>
          </cell>
          <cell r="L503" t="str">
            <v>02/543.72.88</v>
          </cell>
        </row>
        <row r="504">
          <cell r="A504">
            <v>503</v>
          </cell>
          <cell r="B504" t="str">
            <v>Van Der Linden Monique</v>
          </cell>
          <cell r="C504" t="str">
            <v>Antwerpen Herentals</v>
          </cell>
          <cell r="D504" t="str">
            <v>Regio Oost</v>
          </cell>
          <cell r="E504" t="str">
            <v>Herentals</v>
          </cell>
          <cell r="F504" t="str">
            <v>Algemene Diensten Regio Oost</v>
          </cell>
          <cell r="G504" t="str">
            <v>.</v>
          </cell>
          <cell r="H504" t="str">
            <v>.</v>
          </cell>
          <cell r="I504" t="str">
            <v>.</v>
          </cell>
          <cell r="J504" t="str">
            <v>Grijseels Oona</v>
          </cell>
          <cell r="K504" t="str">
            <v>Oona.Grijseels@vlm.be</v>
          </cell>
          <cell r="L504" t="str">
            <v>02/543.72.88</v>
          </cell>
        </row>
        <row r="505">
          <cell r="A505">
            <v>504</v>
          </cell>
          <cell r="B505" t="str">
            <v>Van Der Straeten Peter</v>
          </cell>
          <cell r="C505" t="str">
            <v>Oost-Vlaanderen Gent</v>
          </cell>
          <cell r="D505" t="str">
            <v>Regio West</v>
          </cell>
          <cell r="E505" t="str">
            <v>Ronse</v>
          </cell>
          <cell r="F505" t="str">
            <v>Bedrijfsadvies Regio West</v>
          </cell>
          <cell r="G505" t="str">
            <v>.</v>
          </cell>
          <cell r="H505" t="str">
            <v>.</v>
          </cell>
          <cell r="I505" t="str">
            <v>.</v>
          </cell>
          <cell r="J505" t="str">
            <v>Dekeyser Jacqueline</v>
          </cell>
          <cell r="K505" t="str">
            <v>jacqueline.dekeyser@vlm.be</v>
          </cell>
          <cell r="L505" t="str">
            <v>02/543.69.07</v>
          </cell>
        </row>
        <row r="506">
          <cell r="A506">
            <v>505</v>
          </cell>
          <cell r="B506" t="str">
            <v>Van Der Veken Dimitri</v>
          </cell>
          <cell r="C506" t="str">
            <v>Centrale directie Brussel</v>
          </cell>
          <cell r="D506" t="str">
            <v>Informatica &amp; GIS</v>
          </cell>
          <cell r="E506" t="str">
            <v>Bonheiden</v>
          </cell>
          <cell r="F506" t="str">
            <v>ICT-architecturen</v>
          </cell>
          <cell r="G506" t="str">
            <v>.</v>
          </cell>
          <cell r="H506" t="str">
            <v>.</v>
          </cell>
          <cell r="I506" t="str">
            <v>.</v>
          </cell>
          <cell r="J506" t="str">
            <v>Tack Lieven</v>
          </cell>
          <cell r="K506" t="str">
            <v>Lieven.Tack@vlm.be</v>
          </cell>
          <cell r="L506" t="str">
            <v>02/543.73.19</v>
          </cell>
        </row>
        <row r="507">
          <cell r="A507">
            <v>506</v>
          </cell>
          <cell r="B507" t="str">
            <v>Van Dessel Christiaan</v>
          </cell>
          <cell r="C507" t="str">
            <v>Antwerpen Herentals</v>
          </cell>
          <cell r="D507" t="str">
            <v>Regio Oost</v>
          </cell>
          <cell r="E507" t="str">
            <v>Geel</v>
          </cell>
          <cell r="F507" t="str">
            <v>Projectrealisatie Regio Oost</v>
          </cell>
          <cell r="G507" t="str">
            <v>Grondzaken Regio Oost</v>
          </cell>
          <cell r="H507" t="str">
            <v>.</v>
          </cell>
          <cell r="I507" t="str">
            <v>.</v>
          </cell>
          <cell r="J507" t="str">
            <v>Grijseels Oona</v>
          </cell>
          <cell r="K507" t="str">
            <v>Oona.Grijseels@vlm.be</v>
          </cell>
          <cell r="L507" t="str">
            <v>02/543.72.88</v>
          </cell>
        </row>
        <row r="508">
          <cell r="A508">
            <v>507</v>
          </cell>
          <cell r="B508" t="str">
            <v>Van Dienderen Ilse</v>
          </cell>
          <cell r="C508" t="str">
            <v>Antwerpen Herentals</v>
          </cell>
          <cell r="D508" t="str">
            <v>Regio Oost</v>
          </cell>
          <cell r="E508" t="str">
            <v>Antwerpen</v>
          </cell>
          <cell r="F508" t="str">
            <v>Projectrealisatie Regio Oost</v>
          </cell>
          <cell r="G508" t="str">
            <v>.</v>
          </cell>
          <cell r="H508" t="str">
            <v>.</v>
          </cell>
          <cell r="I508" t="str">
            <v>Diensthoofd</v>
          </cell>
          <cell r="J508" t="str">
            <v>Grijseels Oona</v>
          </cell>
          <cell r="K508" t="str">
            <v>Oona.Grijseels@vlm.be</v>
          </cell>
          <cell r="L508" t="str">
            <v>02/543.72.88</v>
          </cell>
        </row>
        <row r="509">
          <cell r="A509">
            <v>508</v>
          </cell>
          <cell r="B509" t="str">
            <v>Van Dievoort Rita</v>
          </cell>
          <cell r="C509" t="str">
            <v>Centrale directie Brussel</v>
          </cell>
          <cell r="D509" t="str">
            <v>Informatica &amp; GIS</v>
          </cell>
          <cell r="E509" t="str">
            <v>Lebbeke</v>
          </cell>
          <cell r="F509" t="str">
            <v>Analyse en Ontwerp</v>
          </cell>
          <cell r="G509" t="str">
            <v>.</v>
          </cell>
          <cell r="H509" t="str">
            <v>.</v>
          </cell>
          <cell r="I509" t="str">
            <v>Diensthoofd</v>
          </cell>
          <cell r="J509" t="str">
            <v>Tack Lieven</v>
          </cell>
          <cell r="K509" t="str">
            <v>Lieven.Tack@vlm.be</v>
          </cell>
          <cell r="L509" t="str">
            <v>02/543.73.19</v>
          </cell>
        </row>
        <row r="510">
          <cell r="A510">
            <v>509</v>
          </cell>
          <cell r="B510" t="str">
            <v>Van Doorslaer Hugo</v>
          </cell>
          <cell r="C510" t="str">
            <v>Centrale directie Brussel</v>
          </cell>
          <cell r="D510" t="str">
            <v>Informatica &amp; GIS</v>
          </cell>
          <cell r="E510" t="str">
            <v>Merelbeke</v>
          </cell>
          <cell r="F510" t="str">
            <v>Analyse en Ontwerp</v>
          </cell>
          <cell r="G510" t="str">
            <v>.</v>
          </cell>
          <cell r="H510" t="str">
            <v>.</v>
          </cell>
          <cell r="I510" t="str">
            <v>.</v>
          </cell>
          <cell r="J510" t="str">
            <v>Tack Lieven</v>
          </cell>
          <cell r="K510" t="str">
            <v>Lieven.Tack@vlm.be</v>
          </cell>
          <cell r="L510" t="str">
            <v>02/543.73.19</v>
          </cell>
        </row>
        <row r="511">
          <cell r="A511">
            <v>510</v>
          </cell>
          <cell r="B511" t="str">
            <v>Van Echelpoel Sofie</v>
          </cell>
          <cell r="C511" t="str">
            <v>Antwerpen Herentals</v>
          </cell>
          <cell r="D511" t="str">
            <v>Regio Oost</v>
          </cell>
          <cell r="E511" t="str">
            <v>Herentals</v>
          </cell>
          <cell r="F511" t="str">
            <v>Projectrealisatie Regio Oost</v>
          </cell>
          <cell r="G511" t="str">
            <v>Werken Regio Oost</v>
          </cell>
          <cell r="H511" t="str">
            <v>.</v>
          </cell>
          <cell r="I511" t="str">
            <v>.</v>
          </cell>
          <cell r="J511" t="str">
            <v>Grijseels Oona</v>
          </cell>
          <cell r="K511" t="str">
            <v>Oona.Grijseels@vlm.be</v>
          </cell>
          <cell r="L511" t="str">
            <v>02/543.72.88</v>
          </cell>
        </row>
        <row r="512">
          <cell r="A512">
            <v>511</v>
          </cell>
          <cell r="B512" t="str">
            <v>Van Elsuwé Rita</v>
          </cell>
          <cell r="C512" t="str">
            <v>Oost-Vlaanderen Gent</v>
          </cell>
          <cell r="D512" t="str">
            <v>Regio West</v>
          </cell>
          <cell r="E512" t="str">
            <v>Balegem</v>
          </cell>
          <cell r="F512" t="str">
            <v>Projectrealisatie Regio West</v>
          </cell>
          <cell r="G512" t="str">
            <v>Grondzaken Regio West</v>
          </cell>
          <cell r="H512" t="str">
            <v>.</v>
          </cell>
          <cell r="I512" t="str">
            <v>.</v>
          </cell>
          <cell r="J512" t="str">
            <v>Dekeyser Jacqueline</v>
          </cell>
          <cell r="K512" t="str">
            <v>jacqueline.dekeyser@vlm.be</v>
          </cell>
          <cell r="L512" t="str">
            <v>02/543.69.07</v>
          </cell>
        </row>
        <row r="513">
          <cell r="A513">
            <v>512</v>
          </cell>
          <cell r="B513" t="str">
            <v>Van Gansbeke Stefan</v>
          </cell>
          <cell r="C513" t="str">
            <v>Centrale directie Brussel</v>
          </cell>
          <cell r="D513" t="str">
            <v>Mestbank</v>
          </cell>
          <cell r="E513" t="str">
            <v>Erpe-Mere</v>
          </cell>
          <cell r="F513" t="str">
            <v>Productie &amp; Afzet</v>
          </cell>
          <cell r="G513" t="str">
            <v>.</v>
          </cell>
          <cell r="H513" t="str">
            <v>.</v>
          </cell>
          <cell r="I513" t="str">
            <v>.</v>
          </cell>
          <cell r="J513" t="str">
            <v>Tack Lieven</v>
          </cell>
          <cell r="K513" t="str">
            <v>Lieven.Tack@vlm.be</v>
          </cell>
          <cell r="L513" t="str">
            <v>02/543.73.19</v>
          </cell>
        </row>
        <row r="514">
          <cell r="A514">
            <v>513</v>
          </cell>
          <cell r="B514" t="str">
            <v>Van Gheem Tim</v>
          </cell>
          <cell r="C514" t="str">
            <v>West-Vlaanderen Brugge</v>
          </cell>
          <cell r="D514" t="str">
            <v>Mestbank</v>
          </cell>
          <cell r="E514" t="str">
            <v>Jabbeke</v>
          </cell>
          <cell r="F514" t="str">
            <v>Handhaving</v>
          </cell>
          <cell r="G514" t="str">
            <v>Handhaving Regio West</v>
          </cell>
          <cell r="H514" t="str">
            <v>.</v>
          </cell>
          <cell r="I514" t="str">
            <v>.</v>
          </cell>
          <cell r="J514" t="str">
            <v>Dekeyser Jacqueline</v>
          </cell>
          <cell r="K514" t="str">
            <v>jacqueline.dekeyser@vlm.be</v>
          </cell>
          <cell r="L514" t="str">
            <v>02/543.69.07</v>
          </cell>
        </row>
        <row r="515">
          <cell r="A515">
            <v>514</v>
          </cell>
          <cell r="B515" t="str">
            <v>Van Haecht Tom</v>
          </cell>
          <cell r="C515" t="str">
            <v>Limburg Hasselt</v>
          </cell>
          <cell r="D515" t="str">
            <v>Regio Oost</v>
          </cell>
          <cell r="E515" t="str">
            <v>Houwaart</v>
          </cell>
          <cell r="F515" t="str">
            <v>Projectrealisatie Regio Oost</v>
          </cell>
          <cell r="G515" t="str">
            <v>Grondzaken Regio Oost</v>
          </cell>
          <cell r="H515" t="str">
            <v>.</v>
          </cell>
          <cell r="I515" t="str">
            <v>.</v>
          </cell>
          <cell r="J515" t="str">
            <v>Grijseels Oona</v>
          </cell>
          <cell r="K515" t="str">
            <v>Oona.Grijseels@vlm.be</v>
          </cell>
          <cell r="L515" t="str">
            <v>02/543.72.88</v>
          </cell>
        </row>
        <row r="516">
          <cell r="A516">
            <v>515</v>
          </cell>
          <cell r="B516" t="str">
            <v>Van Hauwermeiren Anne</v>
          </cell>
          <cell r="C516" t="str">
            <v>Antwerpen Herentals</v>
          </cell>
          <cell r="D516" t="str">
            <v>Regio Oost</v>
          </cell>
          <cell r="E516" t="str">
            <v>Berchem (Antwerpen)</v>
          </cell>
          <cell r="F516" t="str">
            <v>Projectrealisatie Regio Oost</v>
          </cell>
          <cell r="G516" t="str">
            <v>Projectontwerp Regio Oost</v>
          </cell>
          <cell r="H516" t="str">
            <v>Project Scheldelandschapspark</v>
          </cell>
          <cell r="I516" t="str">
            <v>.</v>
          </cell>
          <cell r="J516" t="str">
            <v>Grijseels Oona</v>
          </cell>
          <cell r="K516" t="str">
            <v>Oona.Grijseels@vlm.be</v>
          </cell>
          <cell r="L516" t="str">
            <v>02/543.72.88</v>
          </cell>
        </row>
        <row r="517">
          <cell r="A517">
            <v>516</v>
          </cell>
          <cell r="B517" t="str">
            <v>Van Hees Annelies</v>
          </cell>
          <cell r="C517" t="str">
            <v>West-Vlaanderen Brugge</v>
          </cell>
          <cell r="D517" t="str">
            <v>Regio West</v>
          </cell>
          <cell r="E517" t="str">
            <v>Assebroek</v>
          </cell>
          <cell r="F517" t="str">
            <v>Projectrealisatie Regio West</v>
          </cell>
          <cell r="G517" t="str">
            <v>Grondzaken Regio West</v>
          </cell>
          <cell r="H517" t="str">
            <v>.</v>
          </cell>
          <cell r="I517" t="str">
            <v>.</v>
          </cell>
          <cell r="J517" t="str">
            <v>Dekeyser Jacqueline</v>
          </cell>
          <cell r="K517" t="str">
            <v>jacqueline.dekeyser@vlm.be</v>
          </cell>
          <cell r="L517" t="str">
            <v>02/543.69.07</v>
          </cell>
        </row>
        <row r="518">
          <cell r="A518">
            <v>517</v>
          </cell>
          <cell r="B518" t="str">
            <v>Van Hooff Bert</v>
          </cell>
          <cell r="C518" t="str">
            <v>Antwerpen Herentals</v>
          </cell>
          <cell r="D518" t="str">
            <v>Regio Oost</v>
          </cell>
          <cell r="E518" t="str">
            <v>Ham</v>
          </cell>
          <cell r="F518" t="str">
            <v>Projectrealisatie Regio Oost</v>
          </cell>
          <cell r="G518" t="str">
            <v>Grondzaken Regio Oost</v>
          </cell>
          <cell r="H518" t="str">
            <v>.</v>
          </cell>
          <cell r="I518" t="str">
            <v>.</v>
          </cell>
          <cell r="J518" t="str">
            <v>Grijseels Oona</v>
          </cell>
          <cell r="K518" t="str">
            <v>Oona.Grijseels@vlm.be</v>
          </cell>
          <cell r="L518" t="str">
            <v>02/543.72.88</v>
          </cell>
        </row>
        <row r="519">
          <cell r="A519">
            <v>518</v>
          </cell>
          <cell r="B519" t="str">
            <v>Van Houtte Silvia</v>
          </cell>
          <cell r="C519" t="str">
            <v>Oost-Vlaanderen Gent</v>
          </cell>
          <cell r="D519" t="str">
            <v>Regio West</v>
          </cell>
          <cell r="E519" t="str">
            <v>Moerbeke-Waas</v>
          </cell>
          <cell r="F519" t="str">
            <v>Beheerovereenkomsten Regio Wes</v>
          </cell>
          <cell r="G519" t="str">
            <v>.</v>
          </cell>
          <cell r="H519" t="str">
            <v>.</v>
          </cell>
          <cell r="I519" t="str">
            <v>.</v>
          </cell>
          <cell r="J519" t="str">
            <v>Dekeyser Jacqueline</v>
          </cell>
          <cell r="K519" t="str">
            <v>jacqueline.dekeyser@vlm.be</v>
          </cell>
          <cell r="L519" t="str">
            <v>02/543.69.07</v>
          </cell>
        </row>
        <row r="520">
          <cell r="A520">
            <v>519</v>
          </cell>
          <cell r="B520" t="str">
            <v>Van Isacker Wim</v>
          </cell>
          <cell r="C520" t="str">
            <v>West-Vlaanderen Brugge</v>
          </cell>
          <cell r="D520" t="str">
            <v>Regio West</v>
          </cell>
          <cell r="E520" t="str">
            <v>Sint-Kruis (Brugge)</v>
          </cell>
          <cell r="F520" t="str">
            <v>Projectrealisatie Regio West</v>
          </cell>
          <cell r="G520" t="str">
            <v>Projectleiding Regio West</v>
          </cell>
          <cell r="H520" t="str">
            <v>.</v>
          </cell>
          <cell r="I520" t="str">
            <v>.</v>
          </cell>
          <cell r="J520" t="str">
            <v>Dekeyser Jacqueline</v>
          </cell>
          <cell r="K520" t="str">
            <v>jacqueline.dekeyser@vlm.be</v>
          </cell>
          <cell r="L520" t="str">
            <v>02/543.69.07</v>
          </cell>
        </row>
        <row r="521">
          <cell r="A521">
            <v>520</v>
          </cell>
          <cell r="B521" t="str">
            <v>Van Leirsberghe Hilde</v>
          </cell>
          <cell r="C521" t="str">
            <v>Centrale directie Brussel</v>
          </cell>
          <cell r="D521" t="str">
            <v>Projectrealisatie</v>
          </cell>
          <cell r="E521" t="str">
            <v>Oostkamp</v>
          </cell>
          <cell r="F521" t="str">
            <v>Projectondersteuning</v>
          </cell>
          <cell r="G521" t="str">
            <v>.</v>
          </cell>
          <cell r="H521" t="str">
            <v>.</v>
          </cell>
          <cell r="I521" t="str">
            <v>Diensthoofd</v>
          </cell>
          <cell r="J521" t="str">
            <v>Tack Lieven</v>
          </cell>
          <cell r="K521" t="str">
            <v>Lieven.Tack@vlm.be</v>
          </cell>
          <cell r="L521" t="str">
            <v>02/543.73.19</v>
          </cell>
        </row>
        <row r="522">
          <cell r="A522">
            <v>521</v>
          </cell>
          <cell r="B522" t="str">
            <v>Van Looy Ingrid</v>
          </cell>
          <cell r="C522" t="str">
            <v>Antwerpen Herentals</v>
          </cell>
          <cell r="D522" t="str">
            <v>Regio Oost</v>
          </cell>
          <cell r="E522" t="str">
            <v>Herentals</v>
          </cell>
          <cell r="F522" t="str">
            <v>Algemene Diensten Regio Oost</v>
          </cell>
          <cell r="G522" t="str">
            <v>.</v>
          </cell>
          <cell r="H522" t="str">
            <v>.</v>
          </cell>
          <cell r="I522" t="str">
            <v>.</v>
          </cell>
          <cell r="J522" t="str">
            <v>Tack Lieven</v>
          </cell>
          <cell r="K522" t="str">
            <v>Lieven.Tack@vlm.be</v>
          </cell>
          <cell r="L522" t="str">
            <v>02/543.73.19</v>
          </cell>
        </row>
        <row r="523">
          <cell r="A523">
            <v>522</v>
          </cell>
          <cell r="B523" t="str">
            <v>Van Muysen Wouter</v>
          </cell>
          <cell r="C523" t="str">
            <v>Limburg Hasselt</v>
          </cell>
          <cell r="D523" t="str">
            <v>Regio Oost</v>
          </cell>
          <cell r="E523" t="str">
            <v>Hasselt</v>
          </cell>
          <cell r="F523" t="str">
            <v>Projectrealisatie Regio Oost</v>
          </cell>
          <cell r="G523" t="str">
            <v>Projectleiding Regio Oost</v>
          </cell>
          <cell r="H523" t="str">
            <v>.</v>
          </cell>
          <cell r="I523" t="str">
            <v>.</v>
          </cell>
          <cell r="J523" t="str">
            <v>Grijseels Oona</v>
          </cell>
          <cell r="K523" t="str">
            <v>Oona.Grijseels@vlm.be</v>
          </cell>
          <cell r="L523" t="str">
            <v>02/543.72.88</v>
          </cell>
        </row>
        <row r="524">
          <cell r="A524">
            <v>523</v>
          </cell>
          <cell r="B524" t="str">
            <v>Van Nieuwenhuyse Bert</v>
          </cell>
          <cell r="C524" t="str">
            <v>West-Vlaanderen Brugge</v>
          </cell>
          <cell r="D524" t="str">
            <v>Regio West</v>
          </cell>
          <cell r="E524" t="str">
            <v>Tielt</v>
          </cell>
          <cell r="F524" t="str">
            <v>Projectrealisatie Regio West</v>
          </cell>
          <cell r="G524" t="str">
            <v>Werken Regio West</v>
          </cell>
          <cell r="H524" t="str">
            <v>Diverse Externe Financieringen</v>
          </cell>
          <cell r="I524" t="str">
            <v>.</v>
          </cell>
          <cell r="J524" t="str">
            <v>Dekeyser Jacqueline</v>
          </cell>
          <cell r="K524" t="str">
            <v>jacqueline.dekeyser@vlm.be</v>
          </cell>
          <cell r="L524" t="str">
            <v>02/543.69.07</v>
          </cell>
        </row>
        <row r="525">
          <cell r="A525">
            <v>524</v>
          </cell>
          <cell r="B525" t="str">
            <v>Van Nieuwenhuyse Pascal</v>
          </cell>
          <cell r="C525" t="str">
            <v>Oost-Vlaanderen Gent</v>
          </cell>
          <cell r="D525" t="str">
            <v>Regio West</v>
          </cell>
          <cell r="E525" t="str">
            <v>Schellebelle</v>
          </cell>
          <cell r="F525" t="str">
            <v>Projectrealisatie Regio West</v>
          </cell>
          <cell r="G525" t="str">
            <v>Grondzaken Regio West</v>
          </cell>
          <cell r="H525" t="str">
            <v>.</v>
          </cell>
          <cell r="I525" t="str">
            <v>.</v>
          </cell>
          <cell r="J525" t="str">
            <v>Dekeyser Jacqueline</v>
          </cell>
          <cell r="K525" t="str">
            <v>jacqueline.dekeyser@vlm.be</v>
          </cell>
          <cell r="L525" t="str">
            <v>02/543.69.07</v>
          </cell>
        </row>
        <row r="526">
          <cell r="A526">
            <v>525</v>
          </cell>
          <cell r="B526" t="str">
            <v>Van Nieuwerburgh Leen</v>
          </cell>
          <cell r="C526" t="str">
            <v>Oost-Vlaanderen Gent</v>
          </cell>
          <cell r="D526" t="str">
            <v>Regio West</v>
          </cell>
          <cell r="E526" t="str">
            <v>Lochristi</v>
          </cell>
          <cell r="F526" t="str">
            <v>Projectrealisatie Regio West</v>
          </cell>
          <cell r="G526" t="str">
            <v>Projectleiding Regio West</v>
          </cell>
          <cell r="H526" t="str">
            <v>.</v>
          </cell>
          <cell r="I526" t="str">
            <v>.</v>
          </cell>
          <cell r="J526" t="str">
            <v>Dekeyser Jacqueline</v>
          </cell>
          <cell r="K526" t="str">
            <v>jacqueline.dekeyser@vlm.be</v>
          </cell>
          <cell r="L526" t="str">
            <v>02/543.69.07</v>
          </cell>
        </row>
        <row r="527">
          <cell r="A527">
            <v>526</v>
          </cell>
          <cell r="B527" t="str">
            <v>Van Oeckel Monique</v>
          </cell>
          <cell r="C527" t="str">
            <v>Antwerpen Herentals</v>
          </cell>
          <cell r="D527" t="str">
            <v>Regio Oost</v>
          </cell>
          <cell r="E527" t="str">
            <v>Herentals</v>
          </cell>
          <cell r="F527" t="str">
            <v>Mestbank Regio Oost</v>
          </cell>
          <cell r="G527" t="str">
            <v>Gegevensbeheer Regio Oost</v>
          </cell>
          <cell r="H527" t="str">
            <v>.</v>
          </cell>
          <cell r="I527" t="str">
            <v>.</v>
          </cell>
          <cell r="J527" t="str">
            <v>Grijseels Oona</v>
          </cell>
          <cell r="K527" t="str">
            <v>Oona.Grijseels@vlm.be</v>
          </cell>
          <cell r="L527" t="str">
            <v>02/543.72.88</v>
          </cell>
        </row>
        <row r="528">
          <cell r="A528">
            <v>527</v>
          </cell>
          <cell r="B528" t="str">
            <v>Van Offenwert Adelheid</v>
          </cell>
          <cell r="C528" t="str">
            <v>Antwerpen Herentals</v>
          </cell>
          <cell r="D528" t="str">
            <v>Regio Oost</v>
          </cell>
          <cell r="E528" t="str">
            <v>Kasterlee</v>
          </cell>
          <cell r="F528" t="str">
            <v>Projectrealisatie Regio Oost</v>
          </cell>
          <cell r="G528" t="str">
            <v>Projectleiding Regio Oost</v>
          </cell>
          <cell r="H528" t="str">
            <v>.</v>
          </cell>
          <cell r="I528" t="str">
            <v>.</v>
          </cell>
          <cell r="J528" t="str">
            <v>Grijseels Oona</v>
          </cell>
          <cell r="K528" t="str">
            <v>Oona.Grijseels@vlm.be</v>
          </cell>
          <cell r="L528" t="str">
            <v>02/543.72.88</v>
          </cell>
        </row>
        <row r="529">
          <cell r="A529">
            <v>528</v>
          </cell>
          <cell r="B529" t="str">
            <v>Van Oost Lien</v>
          </cell>
          <cell r="C529" t="str">
            <v>West-Vlaanderen Brugge</v>
          </cell>
          <cell r="D529" t="str">
            <v>Regio West</v>
          </cell>
          <cell r="E529" t="str">
            <v>Torhout</v>
          </cell>
          <cell r="F529" t="str">
            <v>Mestbank Regio West</v>
          </cell>
          <cell r="G529" t="str">
            <v>Gegevensbeheer Regio West</v>
          </cell>
          <cell r="H529" t="str">
            <v>.</v>
          </cell>
          <cell r="I529" t="str">
            <v>.</v>
          </cell>
          <cell r="J529" t="str">
            <v>Dekeyser Jacqueline</v>
          </cell>
          <cell r="K529" t="str">
            <v>jacqueline.dekeyser@vlm.be</v>
          </cell>
          <cell r="L529" t="str">
            <v>02/543.69.07</v>
          </cell>
        </row>
        <row r="530">
          <cell r="A530">
            <v>529</v>
          </cell>
          <cell r="B530" t="str">
            <v>Van Renterghem Erwin</v>
          </cell>
          <cell r="C530" t="str">
            <v>West-Vlaanderen Brugge</v>
          </cell>
          <cell r="D530" t="str">
            <v>Regio West</v>
          </cell>
          <cell r="E530" t="str">
            <v>Snellegem</v>
          </cell>
          <cell r="F530" t="str">
            <v>Projectrealisatie Regio West</v>
          </cell>
          <cell r="G530" t="str">
            <v>Grondzaken Regio West</v>
          </cell>
          <cell r="H530" t="str">
            <v>.</v>
          </cell>
          <cell r="I530" t="str">
            <v>.</v>
          </cell>
          <cell r="J530" t="str">
            <v>Dekeyser Jacqueline</v>
          </cell>
          <cell r="K530" t="str">
            <v>jacqueline.dekeyser@vlm.be</v>
          </cell>
          <cell r="L530" t="str">
            <v>02/543.69.07</v>
          </cell>
        </row>
        <row r="531">
          <cell r="A531">
            <v>530</v>
          </cell>
          <cell r="B531" t="str">
            <v>Van Riet Stefan</v>
          </cell>
          <cell r="C531" t="str">
            <v>Antwerpen Herentals</v>
          </cell>
          <cell r="D531" t="str">
            <v>Regio Oost</v>
          </cell>
          <cell r="E531" t="str">
            <v>Deurne (Antwerpen)</v>
          </cell>
          <cell r="F531" t="str">
            <v>Projectrealisatie Regio Oost</v>
          </cell>
          <cell r="G531" t="str">
            <v>Projectontwerp Regio Oost</v>
          </cell>
          <cell r="H531" t="str">
            <v>.</v>
          </cell>
          <cell r="I531" t="str">
            <v>.</v>
          </cell>
          <cell r="J531" t="str">
            <v>Grijseels Oona</v>
          </cell>
          <cell r="K531" t="str">
            <v>Oona.Grijseels@vlm.be</v>
          </cell>
          <cell r="L531" t="str">
            <v>02/543.72.88</v>
          </cell>
        </row>
        <row r="532">
          <cell r="A532">
            <v>531</v>
          </cell>
          <cell r="B532" t="str">
            <v>Van Roie Elly</v>
          </cell>
          <cell r="C532" t="str">
            <v>Antwerpen Herentals</v>
          </cell>
          <cell r="D532" t="str">
            <v>Regio Oost</v>
          </cell>
          <cell r="E532" t="str">
            <v>Geel</v>
          </cell>
          <cell r="F532" t="str">
            <v>Projectrealisatie Regio Oost</v>
          </cell>
          <cell r="G532" t="str">
            <v>Grondzaken Regio Oost</v>
          </cell>
          <cell r="H532" t="str">
            <v>.</v>
          </cell>
          <cell r="I532" t="str">
            <v>.</v>
          </cell>
          <cell r="J532" t="str">
            <v>Grijseels Oona</v>
          </cell>
          <cell r="K532" t="str">
            <v>Oona.Grijseels@vlm.be</v>
          </cell>
          <cell r="L532" t="str">
            <v>02/543.72.88</v>
          </cell>
        </row>
        <row r="533">
          <cell r="A533">
            <v>532</v>
          </cell>
          <cell r="B533" t="str">
            <v>Van Roosbroeck Jessica</v>
          </cell>
          <cell r="C533" t="str">
            <v>Vlaams-Brabant Leuven</v>
          </cell>
          <cell r="D533" t="str">
            <v>Mestbank</v>
          </cell>
          <cell r="E533" t="str">
            <v>Baal</v>
          </cell>
          <cell r="F533" t="str">
            <v>Financiële dossiers en bezwaar</v>
          </cell>
          <cell r="G533" t="str">
            <v>.</v>
          </cell>
          <cell r="H533" t="str">
            <v>.</v>
          </cell>
          <cell r="I533" t="str">
            <v>.</v>
          </cell>
          <cell r="J533" t="str">
            <v>Grijseels Oona</v>
          </cell>
          <cell r="K533" t="str">
            <v>Oona.Grijseels@vlm.be</v>
          </cell>
          <cell r="L533" t="str">
            <v>02/543.72.88</v>
          </cell>
        </row>
        <row r="534">
          <cell r="A534">
            <v>533</v>
          </cell>
          <cell r="B534" t="str">
            <v>Van Roose Glenn</v>
          </cell>
          <cell r="C534" t="str">
            <v>Centrale directie Brussel</v>
          </cell>
          <cell r="D534" t="str">
            <v>Informatica &amp; GIS</v>
          </cell>
          <cell r="E534" t="str">
            <v>Petegem-aan-de-Leie</v>
          </cell>
          <cell r="F534" t="str">
            <v>ICT-architecturen</v>
          </cell>
          <cell r="G534" t="str">
            <v>.</v>
          </cell>
          <cell r="H534" t="str">
            <v>.</v>
          </cell>
          <cell r="I534" t="str">
            <v>.</v>
          </cell>
          <cell r="J534" t="str">
            <v>Tack Lieven</v>
          </cell>
          <cell r="K534" t="str">
            <v>Lieven.Tack@vlm.be</v>
          </cell>
          <cell r="L534" t="str">
            <v>02/543.73.19</v>
          </cell>
        </row>
        <row r="535">
          <cell r="A535">
            <v>534</v>
          </cell>
          <cell r="B535" t="str">
            <v>Van Thienen Tom</v>
          </cell>
          <cell r="C535" t="str">
            <v>Centrale directie Brussel</v>
          </cell>
          <cell r="D535" t="str">
            <v>Mestbank</v>
          </cell>
          <cell r="E535" t="str">
            <v>Meise</v>
          </cell>
          <cell r="F535" t="str">
            <v>Productie &amp; Afzet</v>
          </cell>
          <cell r="G535" t="str">
            <v>.</v>
          </cell>
          <cell r="H535" t="str">
            <v>.</v>
          </cell>
          <cell r="I535" t="str">
            <v>.</v>
          </cell>
          <cell r="J535" t="str">
            <v>Tack Lieven</v>
          </cell>
          <cell r="K535" t="str">
            <v>Lieven.Tack@vlm.be</v>
          </cell>
          <cell r="L535" t="str">
            <v>02/543.73.19</v>
          </cell>
        </row>
        <row r="536">
          <cell r="A536">
            <v>535</v>
          </cell>
          <cell r="B536" t="str">
            <v>Van Tichelen Katia</v>
          </cell>
          <cell r="C536" t="str">
            <v>Vlaams-Brabant Leuven</v>
          </cell>
          <cell r="D536" t="str">
            <v>Regio Oost</v>
          </cell>
          <cell r="E536" t="str">
            <v>Haasrode</v>
          </cell>
          <cell r="F536" t="str">
            <v>Projectrealisatie Regio Oost</v>
          </cell>
          <cell r="G536" t="str">
            <v>Projectontwerp Regio Oost</v>
          </cell>
          <cell r="H536" t="str">
            <v>.</v>
          </cell>
          <cell r="I536" t="str">
            <v>.</v>
          </cell>
          <cell r="J536" t="str">
            <v>Grijseels Oona</v>
          </cell>
          <cell r="K536" t="str">
            <v>Oona.Grijseels@vlm.be</v>
          </cell>
          <cell r="L536" t="str">
            <v>02/543.72.88</v>
          </cell>
        </row>
        <row r="537">
          <cell r="A537">
            <v>536</v>
          </cell>
          <cell r="B537" t="str">
            <v>Van Uytsel Pieter</v>
          </cell>
          <cell r="C537" t="str">
            <v>Antwerpen Herentals</v>
          </cell>
          <cell r="D537" t="str">
            <v>Regio Oost</v>
          </cell>
          <cell r="E537" t="str">
            <v>Antwerpen</v>
          </cell>
          <cell r="F537" t="str">
            <v>Projectrealisatie Regio Oost</v>
          </cell>
          <cell r="G537" t="str">
            <v>Projectontwerp Regio Oost</v>
          </cell>
          <cell r="H537" t="str">
            <v>.</v>
          </cell>
          <cell r="I537" t="str">
            <v>.</v>
          </cell>
          <cell r="J537" t="str">
            <v>Grijseels Oona</v>
          </cell>
          <cell r="K537" t="str">
            <v>Oona.Grijseels@vlm.be</v>
          </cell>
          <cell r="L537" t="str">
            <v>02/543.72.88</v>
          </cell>
        </row>
        <row r="538">
          <cell r="A538">
            <v>537</v>
          </cell>
          <cell r="B538" t="str">
            <v>Van Uytvanck Kitty</v>
          </cell>
          <cell r="C538" t="str">
            <v>Oost-Vlaanderen Gent</v>
          </cell>
          <cell r="D538" t="str">
            <v>Regio West</v>
          </cell>
          <cell r="E538" t="str">
            <v>Lokeren</v>
          </cell>
          <cell r="F538" t="str">
            <v>Mestbank Regio West</v>
          </cell>
          <cell r="G538" t="str">
            <v>Gegevensbeheer Regio West</v>
          </cell>
          <cell r="H538" t="str">
            <v>.</v>
          </cell>
          <cell r="I538" t="str">
            <v>Celhoofd</v>
          </cell>
          <cell r="J538" t="str">
            <v>Dekeyser Jacqueline</v>
          </cell>
          <cell r="K538" t="str">
            <v>jacqueline.dekeyser@vlm.be</v>
          </cell>
          <cell r="L538" t="str">
            <v>02/543.69.07</v>
          </cell>
        </row>
        <row r="539">
          <cell r="A539">
            <v>538</v>
          </cell>
          <cell r="B539" t="str">
            <v>Van Vreckem Philippe</v>
          </cell>
          <cell r="C539" t="str">
            <v>Centrale directie Brussel</v>
          </cell>
          <cell r="D539" t="str">
            <v>Mestbank</v>
          </cell>
          <cell r="E539" t="str">
            <v>Ninove</v>
          </cell>
          <cell r="F539" t="str">
            <v>Dataverwerking en -analyse</v>
          </cell>
          <cell r="G539" t="str">
            <v>.</v>
          </cell>
          <cell r="H539" t="str">
            <v>.</v>
          </cell>
          <cell r="I539" t="str">
            <v>.</v>
          </cell>
          <cell r="J539" t="str">
            <v>Tack Lieven</v>
          </cell>
          <cell r="K539" t="str">
            <v>Lieven.Tack@vlm.be</v>
          </cell>
          <cell r="L539" t="str">
            <v>02/543.73.19</v>
          </cell>
        </row>
        <row r="540">
          <cell r="A540">
            <v>539</v>
          </cell>
          <cell r="B540" t="str">
            <v>Van Wambeke Bert</v>
          </cell>
          <cell r="C540" t="str">
            <v>Centrale directie Brussel</v>
          </cell>
          <cell r="D540" t="str">
            <v>Platteland en Mestbeleid</v>
          </cell>
          <cell r="E540" t="str">
            <v>Brussel</v>
          </cell>
          <cell r="F540" t="str">
            <v>Beheerovereenkomsten</v>
          </cell>
          <cell r="G540" t="str">
            <v>.</v>
          </cell>
          <cell r="H540" t="str">
            <v>.</v>
          </cell>
          <cell r="I540" t="str">
            <v>Diensthoofd</v>
          </cell>
          <cell r="J540" t="str">
            <v>Tack Lieven</v>
          </cell>
          <cell r="K540" t="str">
            <v>Lieven.Tack@vlm.be</v>
          </cell>
          <cell r="L540" t="str">
            <v>02/543.73.19</v>
          </cell>
        </row>
        <row r="541">
          <cell r="A541">
            <v>540</v>
          </cell>
          <cell r="B541" t="str">
            <v>Van Wichelen Marc</v>
          </cell>
          <cell r="C541" t="str">
            <v>Antwerpen Herentals</v>
          </cell>
          <cell r="D541" t="str">
            <v>Regio Oost</v>
          </cell>
          <cell r="E541" t="str">
            <v>Herselt</v>
          </cell>
          <cell r="F541" t="str">
            <v>Bedrijfsadvies Regio Oost</v>
          </cell>
          <cell r="G541" t="str">
            <v>.</v>
          </cell>
          <cell r="H541" t="str">
            <v>.</v>
          </cell>
          <cell r="I541" t="str">
            <v>.</v>
          </cell>
          <cell r="J541" t="str">
            <v>Grijseels Oona</v>
          </cell>
          <cell r="K541" t="str">
            <v>Oona.Grijseels@vlm.be</v>
          </cell>
          <cell r="L541" t="str">
            <v>02/543.72.88</v>
          </cell>
        </row>
        <row r="542">
          <cell r="A542">
            <v>541</v>
          </cell>
          <cell r="B542" t="str">
            <v>Van Windekens Peter</v>
          </cell>
          <cell r="C542" t="str">
            <v>Centrale directie Brussel</v>
          </cell>
          <cell r="D542" t="str">
            <v>Algemene Diensten</v>
          </cell>
          <cell r="E542" t="str">
            <v>Pellenberg</v>
          </cell>
          <cell r="F542" t="str">
            <v>Communicatie</v>
          </cell>
          <cell r="G542" t="str">
            <v>.</v>
          </cell>
          <cell r="H542" t="str">
            <v>.</v>
          </cell>
          <cell r="I542" t="str">
            <v>.</v>
          </cell>
          <cell r="J542" t="str">
            <v>Tack Lieven</v>
          </cell>
          <cell r="K542" t="str">
            <v>Lieven.Tack@vlm.be</v>
          </cell>
          <cell r="L542" t="str">
            <v>02/543.73.19</v>
          </cell>
        </row>
        <row r="543">
          <cell r="A543">
            <v>542</v>
          </cell>
          <cell r="B543" t="str">
            <v>Van Wonterghem Nathalie</v>
          </cell>
          <cell r="C543" t="str">
            <v>West-Vlaanderen Brugge</v>
          </cell>
          <cell r="D543" t="str">
            <v>Regio West</v>
          </cell>
          <cell r="E543" t="str">
            <v>Aarsele</v>
          </cell>
          <cell r="F543" t="str">
            <v>Mestbank Regio West</v>
          </cell>
          <cell r="G543" t="str">
            <v>Gegevensbeheer Regio West</v>
          </cell>
          <cell r="H543" t="str">
            <v>.</v>
          </cell>
          <cell r="I543" t="str">
            <v>.</v>
          </cell>
          <cell r="J543" t="str">
            <v>Dekeyser Jacqueline</v>
          </cell>
          <cell r="K543" t="str">
            <v>jacqueline.dekeyser@vlm.be</v>
          </cell>
          <cell r="L543" t="str">
            <v>02/543.69.07</v>
          </cell>
        </row>
        <row r="544">
          <cell r="A544">
            <v>543</v>
          </cell>
          <cell r="B544" t="str">
            <v>Van de Casteele Henk</v>
          </cell>
          <cell r="C544" t="str">
            <v>West-Vlaanderen Brugge</v>
          </cell>
          <cell r="D544" t="str">
            <v>Regio West</v>
          </cell>
          <cell r="E544" t="str">
            <v>Sint-Michiels</v>
          </cell>
          <cell r="F544" t="str">
            <v>Algemene Diensten Regio West</v>
          </cell>
          <cell r="G544" t="str">
            <v>.</v>
          </cell>
          <cell r="H544" t="str">
            <v>.</v>
          </cell>
          <cell r="I544" t="str">
            <v>.</v>
          </cell>
          <cell r="J544" t="str">
            <v>Dekeyser Jacqueline</v>
          </cell>
          <cell r="K544" t="str">
            <v>jacqueline.dekeyser@vlm.be</v>
          </cell>
          <cell r="L544" t="str">
            <v>02/543.69.07</v>
          </cell>
        </row>
        <row r="545">
          <cell r="A545">
            <v>544</v>
          </cell>
          <cell r="B545" t="str">
            <v>Van de Keere Veerle</v>
          </cell>
          <cell r="C545" t="str">
            <v>Centrale directie Brussel</v>
          </cell>
          <cell r="D545" t="str">
            <v>Algemene Diensten</v>
          </cell>
          <cell r="E545" t="str">
            <v>Ardooie</v>
          </cell>
          <cell r="F545" t="str">
            <v>Juridische Zaken</v>
          </cell>
          <cell r="G545" t="str">
            <v>.</v>
          </cell>
          <cell r="H545" t="str">
            <v>.</v>
          </cell>
          <cell r="I545" t="str">
            <v>.</v>
          </cell>
          <cell r="J545" t="str">
            <v>Tack Lieven</v>
          </cell>
          <cell r="K545" t="str">
            <v>Lieven.Tack@vlm.be</v>
          </cell>
          <cell r="L545" t="str">
            <v>02/543.73.19</v>
          </cell>
        </row>
        <row r="546">
          <cell r="A546">
            <v>545</v>
          </cell>
          <cell r="B546" t="str">
            <v>Van de Steene Siska</v>
          </cell>
          <cell r="C546" t="str">
            <v>West-Vlaanderen Brugge</v>
          </cell>
          <cell r="D546" t="str">
            <v>Regio West</v>
          </cell>
          <cell r="E546" t="str">
            <v>Ertvelde</v>
          </cell>
          <cell r="F546" t="str">
            <v>Projectrealisatie Regio West</v>
          </cell>
          <cell r="G546" t="str">
            <v>Projectontwerp Regio West</v>
          </cell>
          <cell r="H546" t="str">
            <v>.</v>
          </cell>
          <cell r="I546" t="str">
            <v>.</v>
          </cell>
          <cell r="J546" t="str">
            <v>Dekeyser Jacqueline</v>
          </cell>
          <cell r="K546" t="str">
            <v>jacqueline.dekeyser@vlm.be</v>
          </cell>
          <cell r="L546" t="str">
            <v>02/543.69.07</v>
          </cell>
        </row>
        <row r="547">
          <cell r="A547">
            <v>546</v>
          </cell>
          <cell r="B547" t="str">
            <v>Van den Bergh Leen</v>
          </cell>
          <cell r="C547" t="str">
            <v>Vlaams-Brabant Leuven</v>
          </cell>
          <cell r="D547" t="str">
            <v>Regio Oost</v>
          </cell>
          <cell r="E547" t="str">
            <v>Tessenderlo</v>
          </cell>
          <cell r="F547" t="str">
            <v>Algemene Diensten Regio Oost</v>
          </cell>
          <cell r="G547" t="str">
            <v>Communicatie Regio Oost</v>
          </cell>
          <cell r="H547" t="str">
            <v>.</v>
          </cell>
          <cell r="I547" t="str">
            <v>Celhoofd</v>
          </cell>
          <cell r="J547" t="str">
            <v>Grijseels Oona</v>
          </cell>
          <cell r="K547" t="str">
            <v>Oona.Grijseels@vlm.be</v>
          </cell>
          <cell r="L547" t="str">
            <v>02/543.72.88</v>
          </cell>
        </row>
        <row r="548">
          <cell r="A548">
            <v>547</v>
          </cell>
          <cell r="B548" t="str">
            <v>Van den Bossche Patrick</v>
          </cell>
          <cell r="C548" t="str">
            <v>Centrale directie Brussel</v>
          </cell>
          <cell r="D548" t="str">
            <v>Algemene Diensten</v>
          </cell>
          <cell r="E548" t="str">
            <v>Gent</v>
          </cell>
          <cell r="F548" t="str">
            <v>Financiën</v>
          </cell>
          <cell r="G548" t="str">
            <v>.</v>
          </cell>
          <cell r="H548" t="str">
            <v>Mod ondersteuning AGIV</v>
          </cell>
          <cell r="I548" t="str">
            <v>.</v>
          </cell>
          <cell r="J548" t="str">
            <v>Tack Lieven</v>
          </cell>
          <cell r="K548" t="str">
            <v>Lieven.Tack@vlm.be</v>
          </cell>
          <cell r="L548" t="str">
            <v>02/543.73.19</v>
          </cell>
        </row>
        <row r="549">
          <cell r="A549">
            <v>548</v>
          </cell>
          <cell r="B549" t="str">
            <v>Van den Brande Sarah</v>
          </cell>
          <cell r="C549" t="str">
            <v>Centrale directie Brussel</v>
          </cell>
          <cell r="D549" t="str">
            <v>Projectrealisatie</v>
          </cell>
          <cell r="E549" t="str">
            <v>Teralfene</v>
          </cell>
          <cell r="F549" t="str">
            <v>Grondzaken</v>
          </cell>
          <cell r="G549" t="str">
            <v>.</v>
          </cell>
          <cell r="H549" t="str">
            <v>Meldpunt Grondzaken</v>
          </cell>
          <cell r="I549" t="str">
            <v>.</v>
          </cell>
          <cell r="J549" t="str">
            <v>Tack Lieven</v>
          </cell>
          <cell r="K549" t="str">
            <v>Lieven.Tack@vlm.be</v>
          </cell>
          <cell r="L549" t="str">
            <v>02/543.73.19</v>
          </cell>
        </row>
        <row r="550">
          <cell r="A550">
            <v>549</v>
          </cell>
          <cell r="B550" t="str">
            <v>Van den Bulcke Dirk</v>
          </cell>
          <cell r="C550" t="str">
            <v>Centrale directie Brussel</v>
          </cell>
          <cell r="D550" t="str">
            <v>Algemene Diensten</v>
          </cell>
          <cell r="E550" t="str">
            <v>Aalst</v>
          </cell>
          <cell r="F550" t="str">
            <v>Financiën</v>
          </cell>
          <cell r="G550" t="str">
            <v>.</v>
          </cell>
          <cell r="H550" t="str">
            <v>.</v>
          </cell>
          <cell r="I550" t="str">
            <v>.</v>
          </cell>
          <cell r="J550" t="str">
            <v>Tack Lieven</v>
          </cell>
          <cell r="K550" t="str">
            <v>Lieven.Tack@vlm.be</v>
          </cell>
          <cell r="L550" t="str">
            <v>02/543.73.19</v>
          </cell>
        </row>
        <row r="551">
          <cell r="A551">
            <v>550</v>
          </cell>
          <cell r="B551" t="str">
            <v>Van der Fraenen Suzanne</v>
          </cell>
          <cell r="C551" t="str">
            <v>West-Vlaanderen Brugge</v>
          </cell>
          <cell r="D551" t="str">
            <v>Regio West</v>
          </cell>
          <cell r="E551" t="str">
            <v>Sint-Katherina-Lombeek</v>
          </cell>
          <cell r="F551" t="str">
            <v>Projectrealisatie Regio West</v>
          </cell>
          <cell r="G551" t="str">
            <v>Werken Regio West</v>
          </cell>
          <cell r="H551" t="str">
            <v>.</v>
          </cell>
          <cell r="I551" t="str">
            <v>.</v>
          </cell>
          <cell r="J551" t="str">
            <v>Dekeyser Jacqueline</v>
          </cell>
          <cell r="K551" t="str">
            <v>jacqueline.dekeyser@vlm.be</v>
          </cell>
          <cell r="L551" t="str">
            <v>02/543.69.07</v>
          </cell>
        </row>
        <row r="552">
          <cell r="A552">
            <v>551</v>
          </cell>
          <cell r="B552" t="str">
            <v>Van der Hooft Nick</v>
          </cell>
          <cell r="C552" t="str">
            <v>West-Vlaanderen Brugge</v>
          </cell>
          <cell r="D552" t="str">
            <v>Regio West</v>
          </cell>
          <cell r="E552" t="str">
            <v>Ichtegem</v>
          </cell>
          <cell r="F552" t="str">
            <v>Bedrijfsadvies Regio West</v>
          </cell>
          <cell r="G552" t="str">
            <v>.</v>
          </cell>
          <cell r="H552" t="str">
            <v>.</v>
          </cell>
          <cell r="I552" t="str">
            <v>.</v>
          </cell>
          <cell r="J552" t="str">
            <v>Dekeyser Jacqueline</v>
          </cell>
          <cell r="K552" t="str">
            <v>jacqueline.dekeyser@vlm.be</v>
          </cell>
          <cell r="L552" t="str">
            <v>02/543.69.07</v>
          </cell>
        </row>
        <row r="553">
          <cell r="A553">
            <v>552</v>
          </cell>
          <cell r="B553" t="str">
            <v>Van der Sluys Paul</v>
          </cell>
          <cell r="C553" t="str">
            <v>Centrale directie Brussel</v>
          </cell>
          <cell r="D553" t="str">
            <v>Platteland en Mestbeleid</v>
          </cell>
          <cell r="E553" t="str">
            <v>Gent</v>
          </cell>
          <cell r="F553" t="str">
            <v>Adm. Ondersteuning en Leiding</v>
          </cell>
          <cell r="G553" t="str">
            <v>.</v>
          </cell>
          <cell r="H553" t="str">
            <v>.</v>
          </cell>
          <cell r="I553" t="str">
            <v>Afdelingshoofd</v>
          </cell>
          <cell r="J553" t="str">
            <v>Tack Lieven</v>
          </cell>
          <cell r="K553" t="str">
            <v>Lieven.Tack@vlm.be</v>
          </cell>
          <cell r="L553" t="str">
            <v>02/543.73.19</v>
          </cell>
        </row>
        <row r="554">
          <cell r="A554">
            <v>553</v>
          </cell>
          <cell r="B554" t="str">
            <v>Vanberghen Margaretha</v>
          </cell>
          <cell r="C554" t="str">
            <v>Antwerpen Herentals</v>
          </cell>
          <cell r="D554" t="str">
            <v>Regio Oost</v>
          </cell>
          <cell r="E554" t="str">
            <v>Herentals</v>
          </cell>
          <cell r="F554" t="str">
            <v>Projectrealisatie Regio Oost</v>
          </cell>
          <cell r="G554" t="str">
            <v>Werken Regio Oost</v>
          </cell>
          <cell r="H554" t="str">
            <v>.</v>
          </cell>
          <cell r="I554" t="str">
            <v>.</v>
          </cell>
          <cell r="J554" t="str">
            <v>Grijseels Oona</v>
          </cell>
          <cell r="K554" t="str">
            <v>Oona.Grijseels@vlm.be</v>
          </cell>
          <cell r="L554" t="str">
            <v>02/543.72.88</v>
          </cell>
        </row>
        <row r="555">
          <cell r="A555">
            <v>554</v>
          </cell>
          <cell r="B555" t="str">
            <v>Vanbillemont Bjorn</v>
          </cell>
          <cell r="C555" t="str">
            <v>West-Vlaanderen Brugge</v>
          </cell>
          <cell r="D555" t="str">
            <v>Regio West</v>
          </cell>
          <cell r="E555" t="str">
            <v>Oostende</v>
          </cell>
          <cell r="F555" t="str">
            <v>Projectrealisatie Regio West</v>
          </cell>
          <cell r="G555" t="str">
            <v>Werken Regio West</v>
          </cell>
          <cell r="H555" t="str">
            <v>.</v>
          </cell>
          <cell r="I555" t="str">
            <v>.</v>
          </cell>
          <cell r="J555" t="str">
            <v>Dekeyser Jacqueline</v>
          </cell>
          <cell r="K555" t="str">
            <v>jacqueline.dekeyser@vlm.be</v>
          </cell>
          <cell r="L555" t="str">
            <v>02/543.69.07</v>
          </cell>
        </row>
        <row r="556">
          <cell r="A556">
            <v>555</v>
          </cell>
          <cell r="B556" t="str">
            <v>Vancauwenberghe Roland</v>
          </cell>
          <cell r="C556" t="str">
            <v>Oost-Vlaanderen Gent</v>
          </cell>
          <cell r="D556" t="str">
            <v>Regio West</v>
          </cell>
          <cell r="E556" t="str">
            <v>Nevele</v>
          </cell>
          <cell r="F556" t="str">
            <v>Adm. Ondersteuning &amp; Leiding R</v>
          </cell>
          <cell r="G556" t="str">
            <v>.</v>
          </cell>
          <cell r="H556" t="str">
            <v>.</v>
          </cell>
          <cell r="I556" t="str">
            <v>Afdelingshoofd</v>
          </cell>
          <cell r="J556" t="str">
            <v>Dekeyser Jacqueline</v>
          </cell>
          <cell r="K556" t="str">
            <v>jacqueline.dekeyser@vlm.be</v>
          </cell>
          <cell r="L556" t="str">
            <v>02/543.69.07</v>
          </cell>
        </row>
        <row r="557">
          <cell r="A557">
            <v>556</v>
          </cell>
          <cell r="B557" t="str">
            <v>Vandekerckhove Lieven</v>
          </cell>
          <cell r="C557" t="str">
            <v>West-Vlaanderen Brugge</v>
          </cell>
          <cell r="D557" t="str">
            <v>Mestbank</v>
          </cell>
          <cell r="E557" t="str">
            <v>Ichtegem</v>
          </cell>
          <cell r="F557" t="str">
            <v>Financiële dossiers en bezwaar</v>
          </cell>
          <cell r="G557" t="str">
            <v>.</v>
          </cell>
          <cell r="H557" t="str">
            <v>.</v>
          </cell>
          <cell r="I557" t="str">
            <v>.</v>
          </cell>
          <cell r="J557" t="str">
            <v>Dekeyser Jacqueline</v>
          </cell>
          <cell r="K557" t="str">
            <v>jacqueline.dekeyser@vlm.be</v>
          </cell>
          <cell r="L557" t="str">
            <v>02/543.69.07</v>
          </cell>
        </row>
        <row r="558">
          <cell r="A558">
            <v>557</v>
          </cell>
          <cell r="B558" t="str">
            <v>Vanden Bussche Catherine</v>
          </cell>
          <cell r="C558" t="str">
            <v>West-Vlaanderen Brugge</v>
          </cell>
          <cell r="D558" t="str">
            <v>Regio West</v>
          </cell>
          <cell r="E558" t="str">
            <v>Bellem</v>
          </cell>
          <cell r="F558" t="str">
            <v>Beheerovereenkomsten Regio Wes</v>
          </cell>
          <cell r="G558" t="str">
            <v>.</v>
          </cell>
          <cell r="H558" t="str">
            <v>.</v>
          </cell>
          <cell r="I558" t="str">
            <v>.</v>
          </cell>
          <cell r="J558" t="str">
            <v>Dekeyser Jacqueline</v>
          </cell>
          <cell r="K558" t="str">
            <v>jacqueline.dekeyser@vlm.be</v>
          </cell>
          <cell r="L558" t="str">
            <v>02/543.69.07</v>
          </cell>
        </row>
        <row r="559">
          <cell r="A559">
            <v>558</v>
          </cell>
          <cell r="B559" t="str">
            <v>Vandenberghe Anneleen</v>
          </cell>
          <cell r="C559" t="str">
            <v>Centrale directie Brussel</v>
          </cell>
          <cell r="D559" t="str">
            <v>Platteland en Mestbeleid</v>
          </cell>
          <cell r="E559" t="str">
            <v>Gent</v>
          </cell>
          <cell r="F559" t="str">
            <v>Beheerovereenkomsten</v>
          </cell>
          <cell r="G559" t="str">
            <v>.</v>
          </cell>
          <cell r="H559" t="str">
            <v>.</v>
          </cell>
          <cell r="I559" t="str">
            <v>.</v>
          </cell>
          <cell r="J559" t="str">
            <v>Tack Lieven</v>
          </cell>
          <cell r="K559" t="str">
            <v>Lieven.Tack@vlm.be</v>
          </cell>
          <cell r="L559" t="str">
            <v>02/543.73.19</v>
          </cell>
        </row>
        <row r="560">
          <cell r="A560">
            <v>559</v>
          </cell>
          <cell r="B560" t="str">
            <v>Vandenberghe Günther</v>
          </cell>
          <cell r="C560" t="str">
            <v>Centrale directie Brussel</v>
          </cell>
          <cell r="D560" t="str">
            <v>Mestbank</v>
          </cell>
          <cell r="E560" t="str">
            <v>Gent</v>
          </cell>
          <cell r="F560" t="str">
            <v>Dataverwerking en -analyse</v>
          </cell>
          <cell r="G560" t="str">
            <v>.</v>
          </cell>
          <cell r="H560" t="str">
            <v>.</v>
          </cell>
          <cell r="I560" t="str">
            <v>.</v>
          </cell>
          <cell r="J560" t="str">
            <v>Tack Lieven</v>
          </cell>
          <cell r="K560" t="str">
            <v>Lieven.Tack@vlm.be</v>
          </cell>
          <cell r="L560" t="str">
            <v>02/543.73.19</v>
          </cell>
        </row>
        <row r="561">
          <cell r="A561">
            <v>560</v>
          </cell>
          <cell r="B561" t="str">
            <v>Vandenrijt Wim</v>
          </cell>
          <cell r="C561" t="str">
            <v>Limburg Hasselt</v>
          </cell>
          <cell r="D561" t="str">
            <v>Regio Oost</v>
          </cell>
          <cell r="E561" t="str">
            <v>Kaggevinne</v>
          </cell>
          <cell r="F561" t="str">
            <v>Beheerovereenkomsten Regio Oos</v>
          </cell>
          <cell r="G561" t="str">
            <v>.</v>
          </cell>
          <cell r="H561" t="str">
            <v>.</v>
          </cell>
          <cell r="I561" t="str">
            <v>.</v>
          </cell>
          <cell r="J561" t="str">
            <v>Grijseels Oona</v>
          </cell>
          <cell r="K561" t="str">
            <v>Oona.Grijseels@vlm.be</v>
          </cell>
          <cell r="L561" t="str">
            <v>02/543.72.88</v>
          </cell>
        </row>
        <row r="562">
          <cell r="A562">
            <v>561</v>
          </cell>
          <cell r="B562" t="str">
            <v>Vander Elst Luc</v>
          </cell>
          <cell r="C562" t="str">
            <v>Vlaams-Brabant Leuven</v>
          </cell>
          <cell r="D562" t="str">
            <v>Regio Oost</v>
          </cell>
          <cell r="E562" t="str">
            <v>Kampenhout</v>
          </cell>
          <cell r="F562" t="str">
            <v>Projectrealisatie Regio Oost</v>
          </cell>
          <cell r="G562" t="str">
            <v>Projectleiding Regio Oost</v>
          </cell>
          <cell r="H562" t="str">
            <v>.</v>
          </cell>
          <cell r="I562" t="str">
            <v>.</v>
          </cell>
          <cell r="J562" t="str">
            <v>Grijseels Oona</v>
          </cell>
          <cell r="K562" t="str">
            <v>Oona.Grijseels@vlm.be</v>
          </cell>
          <cell r="L562" t="str">
            <v>02/543.72.88</v>
          </cell>
        </row>
        <row r="563">
          <cell r="A563">
            <v>562</v>
          </cell>
          <cell r="B563" t="str">
            <v>Vander Poorten Katja</v>
          </cell>
          <cell r="C563" t="str">
            <v>Vlaams-Brabant Leuven</v>
          </cell>
          <cell r="D563" t="str">
            <v>Regio Oost</v>
          </cell>
          <cell r="E563" t="str">
            <v>Boortmeerbeek</v>
          </cell>
          <cell r="F563" t="str">
            <v>Projectrealisatie Regio Oost</v>
          </cell>
          <cell r="G563" t="str">
            <v>Projectleiding Regio Oost</v>
          </cell>
          <cell r="H563" t="str">
            <v>.</v>
          </cell>
          <cell r="I563" t="str">
            <v>.</v>
          </cell>
          <cell r="J563" t="str">
            <v>Grijseels Oona</v>
          </cell>
          <cell r="K563" t="str">
            <v>Oona.Grijseels@vlm.be</v>
          </cell>
          <cell r="L563" t="str">
            <v>02/543.72.88</v>
          </cell>
        </row>
        <row r="564">
          <cell r="A564">
            <v>563</v>
          </cell>
          <cell r="B564" t="str">
            <v>Vanderheyden Rudy</v>
          </cell>
          <cell r="C564" t="str">
            <v>Centrale directie Brussel</v>
          </cell>
          <cell r="D564" t="str">
            <v>Informatica &amp; GIS</v>
          </cell>
          <cell r="E564" t="str">
            <v>Houtvenne</v>
          </cell>
          <cell r="F564" t="str">
            <v>Programma- en procesbeheer</v>
          </cell>
          <cell r="G564" t="str">
            <v>.</v>
          </cell>
          <cell r="H564" t="str">
            <v>.</v>
          </cell>
          <cell r="I564" t="str">
            <v>Diensthoofd</v>
          </cell>
          <cell r="J564" t="str">
            <v>Tack Lieven</v>
          </cell>
          <cell r="K564" t="str">
            <v>Lieven.Tack@vlm.be</v>
          </cell>
          <cell r="L564" t="str">
            <v>02/543.73.19</v>
          </cell>
        </row>
        <row r="565">
          <cell r="A565">
            <v>564</v>
          </cell>
          <cell r="B565" t="str">
            <v>Vandermeer Pascal</v>
          </cell>
          <cell r="C565" t="str">
            <v>Limburg Hasselt</v>
          </cell>
          <cell r="D565" t="str">
            <v>Regio Oost</v>
          </cell>
          <cell r="E565" t="str">
            <v>Tongeren</v>
          </cell>
          <cell r="F565" t="str">
            <v>Projectrealisatie Regio Oost</v>
          </cell>
          <cell r="G565" t="str">
            <v>Werken Regio Oost</v>
          </cell>
          <cell r="H565" t="str">
            <v>.</v>
          </cell>
          <cell r="I565" t="str">
            <v>.</v>
          </cell>
          <cell r="J565" t="str">
            <v>Grijseels Oona</v>
          </cell>
          <cell r="K565" t="str">
            <v>Oona.Grijseels@vlm.be</v>
          </cell>
          <cell r="L565" t="str">
            <v>02/543.72.88</v>
          </cell>
        </row>
        <row r="566">
          <cell r="A566">
            <v>565</v>
          </cell>
          <cell r="B566" t="str">
            <v>Vandermolen Rita</v>
          </cell>
          <cell r="C566" t="str">
            <v>Limburg Hasselt</v>
          </cell>
          <cell r="D566" t="str">
            <v>Regio Oost</v>
          </cell>
          <cell r="E566" t="str">
            <v>Tienen</v>
          </cell>
          <cell r="F566" t="str">
            <v>Algemene Diensten Regio Oost</v>
          </cell>
          <cell r="G566" t="str">
            <v>.</v>
          </cell>
          <cell r="H566" t="str">
            <v>.</v>
          </cell>
          <cell r="I566" t="str">
            <v>.</v>
          </cell>
          <cell r="J566" t="str">
            <v>Grijseels Oona</v>
          </cell>
          <cell r="K566" t="str">
            <v>Oona.Grijseels@vlm.be</v>
          </cell>
          <cell r="L566" t="str">
            <v>02/543.72.88</v>
          </cell>
        </row>
        <row r="567">
          <cell r="A567">
            <v>566</v>
          </cell>
          <cell r="B567" t="str">
            <v>Vanderpoorten Ghislain</v>
          </cell>
          <cell r="C567" t="str">
            <v>Oost-Vlaanderen Gent</v>
          </cell>
          <cell r="D567" t="str">
            <v>Regio West</v>
          </cell>
          <cell r="E567" t="str">
            <v>Gent</v>
          </cell>
          <cell r="F567" t="str">
            <v>Projectrealisatie Regio West</v>
          </cell>
          <cell r="G567" t="str">
            <v>Projectontwerp Regio West</v>
          </cell>
          <cell r="H567" t="str">
            <v>.</v>
          </cell>
          <cell r="I567" t="str">
            <v>.</v>
          </cell>
          <cell r="J567" t="str">
            <v>Dekeyser Jacqueline</v>
          </cell>
          <cell r="K567" t="str">
            <v>jacqueline.dekeyser@vlm.be</v>
          </cell>
          <cell r="L567" t="str">
            <v>02/543.69.07</v>
          </cell>
        </row>
        <row r="568">
          <cell r="A568">
            <v>567</v>
          </cell>
          <cell r="B568" t="str">
            <v>Vandevenne Ingrid</v>
          </cell>
          <cell r="C568" t="str">
            <v>Limburg Hasselt</v>
          </cell>
          <cell r="D568" t="str">
            <v>Regio Oost</v>
          </cell>
          <cell r="E568" t="str">
            <v>Paal</v>
          </cell>
          <cell r="F568" t="str">
            <v>Projectrealisatie Regio Oost</v>
          </cell>
          <cell r="G568" t="str">
            <v>Grondzaken Regio Oost</v>
          </cell>
          <cell r="H568" t="str">
            <v>.</v>
          </cell>
          <cell r="I568" t="str">
            <v>.</v>
          </cell>
          <cell r="J568" t="str">
            <v>Grijseels Oona</v>
          </cell>
          <cell r="K568" t="str">
            <v>Oona.Grijseels@vlm.be</v>
          </cell>
          <cell r="L568" t="str">
            <v>02/543.72.88</v>
          </cell>
        </row>
        <row r="569">
          <cell r="A569">
            <v>568</v>
          </cell>
          <cell r="B569" t="str">
            <v>Vandewaerde Vital</v>
          </cell>
          <cell r="C569" t="str">
            <v>Limburg Hasselt</v>
          </cell>
          <cell r="D569" t="str">
            <v>Regio Oost</v>
          </cell>
          <cell r="E569" t="str">
            <v>Lanaken</v>
          </cell>
          <cell r="F569" t="str">
            <v>Mestbank Regio Oost</v>
          </cell>
          <cell r="G569" t="str">
            <v>Gegevensbeheer Regio Oost</v>
          </cell>
          <cell r="H569" t="str">
            <v>.</v>
          </cell>
          <cell r="I569" t="str">
            <v>.</v>
          </cell>
          <cell r="J569" t="str">
            <v>Grijseels Oona</v>
          </cell>
          <cell r="K569" t="str">
            <v>Oona.Grijseels@vlm.be</v>
          </cell>
          <cell r="L569" t="str">
            <v>02/543.72.88</v>
          </cell>
        </row>
        <row r="570">
          <cell r="A570">
            <v>569</v>
          </cell>
          <cell r="B570" t="str">
            <v>Vandewalle Hélène</v>
          </cell>
          <cell r="C570" t="str">
            <v>West-Vlaanderen Brugge</v>
          </cell>
          <cell r="D570" t="str">
            <v>Regio West</v>
          </cell>
          <cell r="E570" t="str">
            <v>Oostende</v>
          </cell>
          <cell r="F570" t="str">
            <v>Algemene Diensten Regio West</v>
          </cell>
          <cell r="G570" t="str">
            <v>.</v>
          </cell>
          <cell r="H570" t="str">
            <v>.</v>
          </cell>
          <cell r="I570" t="str">
            <v>.</v>
          </cell>
          <cell r="J570" t="str">
            <v>Dekeyser Jacqueline</v>
          </cell>
          <cell r="K570" t="str">
            <v>jacqueline.dekeyser@vlm.be</v>
          </cell>
          <cell r="L570" t="str">
            <v>02/543.69.07</v>
          </cell>
        </row>
        <row r="571">
          <cell r="A571">
            <v>570</v>
          </cell>
          <cell r="B571" t="str">
            <v>Vandierendonck Ann</v>
          </cell>
          <cell r="C571" t="str">
            <v>West-Vlaanderen Brugge</v>
          </cell>
          <cell r="D571" t="str">
            <v>Regio West</v>
          </cell>
          <cell r="E571" t="str">
            <v>Wingene</v>
          </cell>
          <cell r="F571" t="str">
            <v>Mestbank Regio West</v>
          </cell>
          <cell r="G571" t="str">
            <v>Gegevensbeheer Regio West</v>
          </cell>
          <cell r="H571" t="str">
            <v>.</v>
          </cell>
          <cell r="I571" t="str">
            <v>.</v>
          </cell>
          <cell r="J571" t="str">
            <v>Dekeyser Jacqueline</v>
          </cell>
          <cell r="K571" t="str">
            <v>jacqueline.dekeyser@vlm.be</v>
          </cell>
          <cell r="L571" t="str">
            <v>02/543.69.07</v>
          </cell>
        </row>
        <row r="572">
          <cell r="A572">
            <v>571</v>
          </cell>
          <cell r="B572" t="str">
            <v>Vandierendounck Christine</v>
          </cell>
          <cell r="C572" t="str">
            <v>West-Vlaanderen Brugge</v>
          </cell>
          <cell r="D572" t="str">
            <v>Regio West</v>
          </cell>
          <cell r="E572" t="str">
            <v>Sint-Andries</v>
          </cell>
          <cell r="F572" t="str">
            <v>Bedrijfsadvies Regio West</v>
          </cell>
          <cell r="G572" t="str">
            <v>.</v>
          </cell>
          <cell r="H572" t="str">
            <v>.</v>
          </cell>
          <cell r="I572" t="str">
            <v>.</v>
          </cell>
          <cell r="J572" t="str">
            <v>Dekeyser Jacqueline</v>
          </cell>
          <cell r="K572" t="str">
            <v>jacqueline.dekeyser@vlm.be</v>
          </cell>
          <cell r="L572" t="str">
            <v>02/543.69.07</v>
          </cell>
        </row>
        <row r="573">
          <cell r="A573">
            <v>572</v>
          </cell>
          <cell r="B573" t="str">
            <v>Vandromme Luc</v>
          </cell>
          <cell r="C573" t="str">
            <v>Centrale directie Brussel</v>
          </cell>
          <cell r="D573" t="str">
            <v>Informatica &amp; GIS</v>
          </cell>
          <cell r="E573" t="str">
            <v>Merksem (Antwerpen)</v>
          </cell>
          <cell r="F573" t="str">
            <v>Operaties</v>
          </cell>
          <cell r="G573" t="str">
            <v>.</v>
          </cell>
          <cell r="H573" t="str">
            <v>.</v>
          </cell>
          <cell r="I573" t="str">
            <v>.</v>
          </cell>
          <cell r="J573" t="str">
            <v>Tack Lieven</v>
          </cell>
          <cell r="K573" t="str">
            <v>Lieven.Tack@vlm.be</v>
          </cell>
          <cell r="L573" t="str">
            <v>02/543.73.19</v>
          </cell>
        </row>
        <row r="574">
          <cell r="A574">
            <v>573</v>
          </cell>
          <cell r="B574" t="str">
            <v>Vanhaegenborgh Daniel</v>
          </cell>
          <cell r="C574" t="str">
            <v>Oost-Vlaanderen Gent</v>
          </cell>
          <cell r="D574" t="str">
            <v>Mestbank</v>
          </cell>
          <cell r="E574" t="str">
            <v>Wichelen</v>
          </cell>
          <cell r="F574" t="str">
            <v>Handhaving</v>
          </cell>
          <cell r="G574" t="str">
            <v>Handhaving Regio West</v>
          </cell>
          <cell r="H574" t="str">
            <v>.</v>
          </cell>
          <cell r="I574" t="str">
            <v>.</v>
          </cell>
          <cell r="J574" t="str">
            <v>Dekeyser Jacqueline</v>
          </cell>
          <cell r="K574" t="str">
            <v>jacqueline.dekeyser@vlm.be</v>
          </cell>
          <cell r="L574" t="str">
            <v>02/543.69.07</v>
          </cell>
        </row>
        <row r="575">
          <cell r="A575">
            <v>574</v>
          </cell>
          <cell r="B575" t="str">
            <v>Vanheule Krista</v>
          </cell>
          <cell r="C575" t="str">
            <v>Oost-Vlaanderen Gent</v>
          </cell>
          <cell r="D575" t="str">
            <v>Regio West</v>
          </cell>
          <cell r="E575" t="str">
            <v>Drongen</v>
          </cell>
          <cell r="F575" t="str">
            <v>Projectrealisatie Regio West</v>
          </cell>
          <cell r="G575" t="str">
            <v>Grondzaken Regio West</v>
          </cell>
          <cell r="H575" t="str">
            <v>.</v>
          </cell>
          <cell r="I575" t="str">
            <v>.</v>
          </cell>
          <cell r="J575" t="str">
            <v>Dekeyser Jacqueline</v>
          </cell>
          <cell r="K575" t="str">
            <v>jacqueline.dekeyser@vlm.be</v>
          </cell>
          <cell r="L575" t="str">
            <v>02/543.69.07</v>
          </cell>
        </row>
        <row r="576">
          <cell r="A576">
            <v>575</v>
          </cell>
          <cell r="B576" t="str">
            <v>Vanhoutte Sofie</v>
          </cell>
          <cell r="C576" t="str">
            <v>Oost-Vlaanderen Gent</v>
          </cell>
          <cell r="D576" t="str">
            <v>Regio West</v>
          </cell>
          <cell r="E576" t="str">
            <v>Zingem</v>
          </cell>
          <cell r="F576" t="str">
            <v>Projectrealisatie Regio West</v>
          </cell>
          <cell r="G576" t="str">
            <v>Projectontwerp Regio West</v>
          </cell>
          <cell r="H576" t="str">
            <v>.</v>
          </cell>
          <cell r="I576" t="str">
            <v>.</v>
          </cell>
          <cell r="J576" t="str">
            <v>Tack Lieven</v>
          </cell>
          <cell r="K576" t="str">
            <v>Lieven.Tack@vlm.be</v>
          </cell>
          <cell r="L576" t="str">
            <v>02/543.73.19</v>
          </cell>
        </row>
        <row r="577">
          <cell r="A577">
            <v>576</v>
          </cell>
          <cell r="B577" t="str">
            <v>Vanhulle Els</v>
          </cell>
          <cell r="C577" t="str">
            <v>West-Vlaanderen Brugge</v>
          </cell>
          <cell r="D577" t="str">
            <v>Regio West</v>
          </cell>
          <cell r="E577" t="str">
            <v>Sint-Michiels</v>
          </cell>
          <cell r="F577" t="str">
            <v>Projectrealisatie Regio West</v>
          </cell>
          <cell r="G577" t="str">
            <v>Projectleiding Regio West</v>
          </cell>
          <cell r="H577" t="str">
            <v>.</v>
          </cell>
          <cell r="I577" t="str">
            <v>.</v>
          </cell>
          <cell r="J577" t="str">
            <v>Dekeyser Jacqueline</v>
          </cell>
          <cell r="K577" t="str">
            <v>jacqueline.dekeyser@vlm.be</v>
          </cell>
          <cell r="L577" t="str">
            <v>02/543.69.07</v>
          </cell>
        </row>
        <row r="578">
          <cell r="A578">
            <v>577</v>
          </cell>
          <cell r="B578" t="str">
            <v>Vanhullebusch Patrick</v>
          </cell>
          <cell r="C578" t="str">
            <v>West-Vlaanderen Brugge</v>
          </cell>
          <cell r="D578" t="str">
            <v>Regio West</v>
          </cell>
          <cell r="E578" t="str">
            <v>Sint-Andries</v>
          </cell>
          <cell r="F578" t="str">
            <v>Algemene Diensten Regio West</v>
          </cell>
          <cell r="G578" t="str">
            <v>.</v>
          </cell>
          <cell r="H578" t="str">
            <v>.</v>
          </cell>
          <cell r="I578" t="str">
            <v>.</v>
          </cell>
          <cell r="J578" t="str">
            <v>Dekeyser Jacqueline</v>
          </cell>
          <cell r="K578" t="str">
            <v>jacqueline.dekeyser@vlm.be</v>
          </cell>
          <cell r="L578" t="str">
            <v>02/543.69.07</v>
          </cell>
        </row>
        <row r="579">
          <cell r="A579">
            <v>578</v>
          </cell>
          <cell r="B579" t="str">
            <v>Vanhulst Stefan</v>
          </cell>
          <cell r="C579" t="str">
            <v>Limburg Hasselt</v>
          </cell>
          <cell r="D579" t="str">
            <v>Regio Oost</v>
          </cell>
          <cell r="E579" t="str">
            <v>Zichem</v>
          </cell>
          <cell r="F579" t="str">
            <v>Projectrealisatie Regio Oost</v>
          </cell>
          <cell r="G579" t="str">
            <v>Grondzaken Regio Oost</v>
          </cell>
          <cell r="H579" t="str">
            <v>.</v>
          </cell>
          <cell r="I579" t="str">
            <v>.</v>
          </cell>
          <cell r="J579" t="str">
            <v>Grijseels Oona</v>
          </cell>
          <cell r="K579" t="str">
            <v>Oona.Grijseels@vlm.be</v>
          </cell>
          <cell r="L579" t="str">
            <v>02/543.72.88</v>
          </cell>
        </row>
        <row r="580">
          <cell r="A580">
            <v>579</v>
          </cell>
          <cell r="B580" t="str">
            <v>Vanneste Charline</v>
          </cell>
          <cell r="C580" t="str">
            <v>West-Vlaanderen Brugge</v>
          </cell>
          <cell r="D580" t="str">
            <v>Regio West</v>
          </cell>
          <cell r="E580" t="str">
            <v>Meulebeke</v>
          </cell>
          <cell r="F580" t="str">
            <v>Mestbank Regio West</v>
          </cell>
          <cell r="G580" t="str">
            <v>Dossierbehandeling Regio West</v>
          </cell>
          <cell r="H580" t="str">
            <v>.</v>
          </cell>
          <cell r="I580" t="str">
            <v>Celhoofd</v>
          </cell>
          <cell r="J580" t="str">
            <v>Dekeyser Jacqueline</v>
          </cell>
          <cell r="K580" t="str">
            <v>jacqueline.dekeyser@vlm.be</v>
          </cell>
          <cell r="L580" t="str">
            <v>02/543.69.07</v>
          </cell>
        </row>
        <row r="581">
          <cell r="A581">
            <v>580</v>
          </cell>
          <cell r="B581" t="str">
            <v>Vanneste Kurt</v>
          </cell>
          <cell r="C581" t="str">
            <v>West-Vlaanderen Brugge</v>
          </cell>
          <cell r="D581" t="str">
            <v>Mestbank</v>
          </cell>
          <cell r="E581" t="str">
            <v>Esen</v>
          </cell>
          <cell r="F581" t="str">
            <v>Handhaving</v>
          </cell>
          <cell r="G581" t="str">
            <v>Handhaving Regio West</v>
          </cell>
          <cell r="H581" t="str">
            <v>.</v>
          </cell>
          <cell r="I581" t="str">
            <v>.</v>
          </cell>
          <cell r="J581" t="str">
            <v>Dekeyser Jacqueline</v>
          </cell>
          <cell r="K581" t="str">
            <v>jacqueline.dekeyser@vlm.be</v>
          </cell>
          <cell r="L581" t="str">
            <v>02/543.69.07</v>
          </cell>
        </row>
        <row r="582">
          <cell r="A582">
            <v>581</v>
          </cell>
          <cell r="B582" t="str">
            <v>Vanoverschelde Karoline</v>
          </cell>
          <cell r="C582" t="str">
            <v>West-Vlaanderen Brugge</v>
          </cell>
          <cell r="D582" t="str">
            <v>Regio West</v>
          </cell>
          <cell r="E582" t="str">
            <v>Oostrozebeke</v>
          </cell>
          <cell r="F582" t="str">
            <v>Mestbank Regio West</v>
          </cell>
          <cell r="G582" t="str">
            <v>Dossierbehandeling Regio West</v>
          </cell>
          <cell r="H582" t="str">
            <v>.</v>
          </cell>
          <cell r="I582" t="str">
            <v>.</v>
          </cell>
          <cell r="J582" t="str">
            <v>Dekeyser Jacqueline</v>
          </cell>
          <cell r="K582" t="str">
            <v>jacqueline.dekeyser@vlm.be</v>
          </cell>
          <cell r="L582" t="str">
            <v>02/543.69.07</v>
          </cell>
        </row>
        <row r="583">
          <cell r="A583">
            <v>582</v>
          </cell>
          <cell r="B583" t="str">
            <v>Vanspranghe Johnny</v>
          </cell>
          <cell r="C583" t="str">
            <v>West-Vlaanderen Brugge</v>
          </cell>
          <cell r="D583" t="str">
            <v>Regio West</v>
          </cell>
          <cell r="E583" t="str">
            <v>Roesbrugge-Haringe</v>
          </cell>
          <cell r="F583" t="str">
            <v>Mestbank Regio West</v>
          </cell>
          <cell r="G583" t="str">
            <v>Gegevensbeheer Regio West</v>
          </cell>
          <cell r="H583" t="str">
            <v>.</v>
          </cell>
          <cell r="I583" t="str">
            <v>.</v>
          </cell>
          <cell r="J583" t="str">
            <v>Dekeyser Jacqueline</v>
          </cell>
          <cell r="K583" t="str">
            <v>jacqueline.dekeyser@vlm.be</v>
          </cell>
          <cell r="L583" t="str">
            <v>02/543.69.07</v>
          </cell>
        </row>
        <row r="584">
          <cell r="A584">
            <v>583</v>
          </cell>
          <cell r="B584" t="str">
            <v>Vanthuyne Freya</v>
          </cell>
          <cell r="C584" t="str">
            <v>Vlaams-Brabant Leuven</v>
          </cell>
          <cell r="D584" t="str">
            <v>Regio Oost</v>
          </cell>
          <cell r="E584" t="str">
            <v>Overijse</v>
          </cell>
          <cell r="F584" t="str">
            <v>Projectrealisatie Regio Oost</v>
          </cell>
          <cell r="G584" t="str">
            <v>Werken Regio Oost</v>
          </cell>
          <cell r="H584" t="str">
            <v>.</v>
          </cell>
          <cell r="I584" t="str">
            <v>.</v>
          </cell>
          <cell r="J584" t="str">
            <v>Grijseels Oona</v>
          </cell>
          <cell r="K584" t="str">
            <v>Oona.Grijseels@vlm.be</v>
          </cell>
          <cell r="L584" t="str">
            <v>02/543.72.88</v>
          </cell>
        </row>
        <row r="585">
          <cell r="A585">
            <v>584</v>
          </cell>
          <cell r="B585" t="str">
            <v>Vantomme Nadine</v>
          </cell>
          <cell r="C585" t="str">
            <v>Centrale directie Brussel</v>
          </cell>
          <cell r="D585" t="str">
            <v>Platteland en Mestbeleid</v>
          </cell>
          <cell r="E585" t="str">
            <v>Zottegem</v>
          </cell>
          <cell r="F585" t="str">
            <v>Plattelandsbeleid</v>
          </cell>
          <cell r="G585" t="str">
            <v>.</v>
          </cell>
          <cell r="H585" t="str">
            <v>.</v>
          </cell>
          <cell r="I585" t="str">
            <v>.</v>
          </cell>
          <cell r="J585" t="str">
            <v>Tack Lieven</v>
          </cell>
          <cell r="K585" t="str">
            <v>Lieven.Tack@vlm.be</v>
          </cell>
          <cell r="L585" t="str">
            <v>02/543.73.19</v>
          </cell>
        </row>
        <row r="586">
          <cell r="A586">
            <v>585</v>
          </cell>
          <cell r="B586" t="str">
            <v>Veeckman Rebekka</v>
          </cell>
          <cell r="C586" t="str">
            <v>Centrale directie Brussel</v>
          </cell>
          <cell r="D586" t="str">
            <v>Algemene Diensten</v>
          </cell>
          <cell r="E586" t="str">
            <v>Vosselare</v>
          </cell>
          <cell r="F586" t="str">
            <v>Communicatie</v>
          </cell>
          <cell r="G586" t="str">
            <v>.</v>
          </cell>
          <cell r="H586" t="str">
            <v>.</v>
          </cell>
          <cell r="I586" t="str">
            <v>.</v>
          </cell>
          <cell r="J586" t="str">
            <v>Tack Lieven</v>
          </cell>
          <cell r="K586" t="str">
            <v>Lieven.Tack@vlm.be</v>
          </cell>
          <cell r="L586" t="str">
            <v>02/543.73.19</v>
          </cell>
        </row>
        <row r="587">
          <cell r="A587">
            <v>586</v>
          </cell>
          <cell r="B587" t="str">
            <v>Velghe Tom</v>
          </cell>
          <cell r="C587" t="str">
            <v>Oost-Vlaanderen Gent</v>
          </cell>
          <cell r="D587" t="str">
            <v>Regio West</v>
          </cell>
          <cell r="E587" t="str">
            <v>Mariakerke (Gent)</v>
          </cell>
          <cell r="F587" t="str">
            <v>Projectrealisatie Regio West</v>
          </cell>
          <cell r="G587" t="str">
            <v>Werken Regio West</v>
          </cell>
          <cell r="H587" t="str">
            <v>.</v>
          </cell>
          <cell r="I587" t="str">
            <v>.</v>
          </cell>
          <cell r="J587" t="str">
            <v>Dekeyser Jacqueline</v>
          </cell>
          <cell r="K587" t="str">
            <v>jacqueline.dekeyser@vlm.be</v>
          </cell>
          <cell r="L587" t="str">
            <v>02/543.69.07</v>
          </cell>
        </row>
        <row r="588">
          <cell r="A588">
            <v>587</v>
          </cell>
          <cell r="B588" t="str">
            <v>Verbeeck Pieter</v>
          </cell>
          <cell r="C588" t="str">
            <v>Oost-Vlaanderen Gent</v>
          </cell>
          <cell r="D588" t="str">
            <v>Regio West</v>
          </cell>
          <cell r="E588" t="str">
            <v>Merelbeke</v>
          </cell>
          <cell r="F588" t="str">
            <v>Projectrealisatie Regio West</v>
          </cell>
          <cell r="G588" t="str">
            <v>Grondzaken Regio West</v>
          </cell>
          <cell r="H588" t="str">
            <v>Sigma ANB Verwerving (LGB00016</v>
          </cell>
          <cell r="I588" t="str">
            <v>.</v>
          </cell>
          <cell r="J588" t="str">
            <v>Dekeyser Jacqueline</v>
          </cell>
          <cell r="K588" t="str">
            <v>jacqueline.dekeyser@vlm.be</v>
          </cell>
          <cell r="L588" t="str">
            <v>02/543.69.07</v>
          </cell>
        </row>
        <row r="589">
          <cell r="A589">
            <v>588</v>
          </cell>
          <cell r="B589" t="str">
            <v>Verbelen Sandra</v>
          </cell>
          <cell r="C589" t="str">
            <v>Centrale directie Brussel</v>
          </cell>
          <cell r="D589" t="str">
            <v>Projectrealisatie</v>
          </cell>
          <cell r="E589" t="str">
            <v>Londerzeel</v>
          </cell>
          <cell r="F589" t="str">
            <v>Grondzaken</v>
          </cell>
          <cell r="G589" t="str">
            <v>.</v>
          </cell>
          <cell r="H589" t="str">
            <v>Meldpunt Grondzaken</v>
          </cell>
          <cell r="I589" t="str">
            <v>.</v>
          </cell>
          <cell r="J589" t="str">
            <v>Tack Lieven</v>
          </cell>
          <cell r="K589" t="str">
            <v>Lieven.Tack@vlm.be</v>
          </cell>
          <cell r="L589" t="str">
            <v>02/543.73.19</v>
          </cell>
        </row>
        <row r="590">
          <cell r="A590">
            <v>589</v>
          </cell>
          <cell r="B590" t="str">
            <v>Verboven Jan</v>
          </cell>
          <cell r="C590" t="str">
            <v>Oost-Vlaanderen Gent</v>
          </cell>
          <cell r="D590" t="str">
            <v>Regio West</v>
          </cell>
          <cell r="E590" t="str">
            <v>Drongen</v>
          </cell>
          <cell r="F590" t="str">
            <v>Projectrealisatie Regio West</v>
          </cell>
          <cell r="G590" t="str">
            <v>Projectleiding Regio West</v>
          </cell>
          <cell r="H590" t="str">
            <v>.</v>
          </cell>
          <cell r="I590" t="str">
            <v>.</v>
          </cell>
          <cell r="J590" t="str">
            <v>Dekeyser Jacqueline</v>
          </cell>
          <cell r="K590" t="str">
            <v>jacqueline.dekeyser@vlm.be</v>
          </cell>
          <cell r="L590" t="str">
            <v>02/543.69.07</v>
          </cell>
        </row>
        <row r="591">
          <cell r="A591">
            <v>590</v>
          </cell>
          <cell r="B591" t="str">
            <v>Verbruggen Ellen</v>
          </cell>
          <cell r="C591" t="str">
            <v>Centrale directie Brussel</v>
          </cell>
          <cell r="D591" t="str">
            <v>Mestbank</v>
          </cell>
          <cell r="E591" t="str">
            <v>Averbode</v>
          </cell>
          <cell r="F591" t="str">
            <v>Productie &amp; Afzet</v>
          </cell>
          <cell r="G591" t="str">
            <v>.</v>
          </cell>
          <cell r="H591" t="str">
            <v>.</v>
          </cell>
          <cell r="I591" t="str">
            <v>.</v>
          </cell>
          <cell r="J591" t="str">
            <v>Tack Lieven</v>
          </cell>
          <cell r="K591" t="str">
            <v>Lieven.Tack@vlm.be</v>
          </cell>
          <cell r="L591" t="str">
            <v>02/543.73.19</v>
          </cell>
        </row>
        <row r="592">
          <cell r="A592">
            <v>591</v>
          </cell>
          <cell r="B592" t="str">
            <v>Vercammen Goele</v>
          </cell>
          <cell r="C592" t="str">
            <v>Antwerpen Herentals</v>
          </cell>
          <cell r="D592" t="str">
            <v>Regio Oost</v>
          </cell>
          <cell r="E592" t="str">
            <v>Antwerpen</v>
          </cell>
          <cell r="F592" t="str">
            <v>Projectrealisatie Regio Oost</v>
          </cell>
          <cell r="G592" t="str">
            <v>Projectontwerp Regio Oost</v>
          </cell>
          <cell r="H592" t="str">
            <v>Vlaamse Rand (PRO00017)</v>
          </cell>
          <cell r="I592" t="str">
            <v>.</v>
          </cell>
          <cell r="J592" t="str">
            <v>Grijseels Oona</v>
          </cell>
          <cell r="K592" t="str">
            <v>Oona.Grijseels@vlm.be</v>
          </cell>
          <cell r="L592" t="str">
            <v>02/543.72.88</v>
          </cell>
        </row>
        <row r="593">
          <cell r="A593">
            <v>592</v>
          </cell>
          <cell r="B593" t="str">
            <v>Vercammen Pieter</v>
          </cell>
          <cell r="C593" t="str">
            <v>West-Vlaanderen Brugge</v>
          </cell>
          <cell r="D593" t="str">
            <v>Regio West</v>
          </cell>
          <cell r="E593" t="str">
            <v>Ledeberg (Gent)</v>
          </cell>
          <cell r="F593" t="str">
            <v>Projectrealisatie Regio West</v>
          </cell>
          <cell r="G593" t="str">
            <v>Projectontwerp Regio West</v>
          </cell>
          <cell r="H593" t="str">
            <v>.</v>
          </cell>
          <cell r="I593" t="str">
            <v>.</v>
          </cell>
          <cell r="J593" t="str">
            <v>Dekeyser Jacqueline</v>
          </cell>
          <cell r="K593" t="str">
            <v>jacqueline.dekeyser@vlm.be</v>
          </cell>
          <cell r="L593" t="str">
            <v>02/543.69.07</v>
          </cell>
        </row>
        <row r="594">
          <cell r="A594">
            <v>593</v>
          </cell>
          <cell r="B594" t="str">
            <v>Vereecke Filip</v>
          </cell>
          <cell r="C594" t="str">
            <v>Antwerpen Herentals</v>
          </cell>
          <cell r="D594" t="str">
            <v>Regio Oost</v>
          </cell>
          <cell r="E594" t="str">
            <v>Herentals</v>
          </cell>
          <cell r="F594" t="str">
            <v>Algemene Diensten Regio Oost</v>
          </cell>
          <cell r="G594" t="str">
            <v>.</v>
          </cell>
          <cell r="H594" t="str">
            <v>.</v>
          </cell>
          <cell r="I594" t="str">
            <v>.</v>
          </cell>
          <cell r="J594" t="str">
            <v>Grijseels Oona</v>
          </cell>
          <cell r="K594" t="str">
            <v>Oona.Grijseels@vlm.be</v>
          </cell>
          <cell r="L594" t="str">
            <v>02/543.72.88</v>
          </cell>
        </row>
        <row r="595">
          <cell r="A595">
            <v>594</v>
          </cell>
          <cell r="B595" t="str">
            <v>Vereerstraeten Karolien</v>
          </cell>
          <cell r="C595" t="str">
            <v>Centrale directie Brussel</v>
          </cell>
          <cell r="D595" t="str">
            <v>Mestbank</v>
          </cell>
          <cell r="E595" t="str">
            <v>Steenhuffel</v>
          </cell>
          <cell r="F595" t="str">
            <v>Financiële dossiers en bezwaar</v>
          </cell>
          <cell r="G595" t="str">
            <v>.</v>
          </cell>
          <cell r="H595" t="str">
            <v>.</v>
          </cell>
          <cell r="I595" t="str">
            <v>.</v>
          </cell>
          <cell r="J595" t="str">
            <v>Tack Lieven</v>
          </cell>
          <cell r="K595" t="str">
            <v>Lieven.Tack@vlm.be</v>
          </cell>
          <cell r="L595" t="str">
            <v>02/543.73.19</v>
          </cell>
        </row>
        <row r="596">
          <cell r="A596">
            <v>595</v>
          </cell>
          <cell r="B596" t="str">
            <v>Verguts Veerle</v>
          </cell>
          <cell r="C596" t="str">
            <v>Centrale directie Brussel</v>
          </cell>
          <cell r="D596" t="str">
            <v>Platteland en Mestbeleid</v>
          </cell>
          <cell r="E596" t="str">
            <v>Schaarbeek</v>
          </cell>
          <cell r="F596" t="str">
            <v>Mestbeleid</v>
          </cell>
          <cell r="G596" t="str">
            <v>.</v>
          </cell>
          <cell r="H596" t="str">
            <v>EIP</v>
          </cell>
          <cell r="I596" t="str">
            <v>.</v>
          </cell>
          <cell r="J596" t="str">
            <v>Tack Lieven</v>
          </cell>
          <cell r="K596" t="str">
            <v>Lieven.Tack@vlm.be</v>
          </cell>
          <cell r="L596" t="str">
            <v>02/543.73.19</v>
          </cell>
        </row>
        <row r="597">
          <cell r="A597">
            <v>596</v>
          </cell>
          <cell r="B597" t="str">
            <v>Verhaeghe Shirley</v>
          </cell>
          <cell r="C597" t="str">
            <v>West-Vlaanderen Brugge</v>
          </cell>
          <cell r="D597" t="str">
            <v>Regio West</v>
          </cell>
          <cell r="E597" t="str">
            <v>Zedelgem</v>
          </cell>
          <cell r="F597" t="str">
            <v>Mestbank Regio West</v>
          </cell>
          <cell r="G597" t="str">
            <v>Gegevensbeheer Regio West</v>
          </cell>
          <cell r="H597" t="str">
            <v>.</v>
          </cell>
          <cell r="I597" t="str">
            <v>.</v>
          </cell>
          <cell r="J597" t="str">
            <v>Dekeyser Jacqueline</v>
          </cell>
          <cell r="K597" t="str">
            <v>jacqueline.dekeyser@vlm.be</v>
          </cell>
          <cell r="L597" t="str">
            <v>02/543.69.07</v>
          </cell>
        </row>
        <row r="598">
          <cell r="A598">
            <v>597</v>
          </cell>
          <cell r="B598" t="str">
            <v>Verhaeghe Sigrid</v>
          </cell>
          <cell r="C598" t="str">
            <v>Centrale directie Brussel</v>
          </cell>
          <cell r="D598" t="str">
            <v>Algemene Diensten</v>
          </cell>
          <cell r="E598" t="str">
            <v>Ledeberg (Gent)</v>
          </cell>
          <cell r="F598" t="str">
            <v>Communicatie</v>
          </cell>
          <cell r="G598" t="str">
            <v>.</v>
          </cell>
          <cell r="H598" t="str">
            <v>.</v>
          </cell>
          <cell r="I598" t="str">
            <v>.</v>
          </cell>
          <cell r="J598" t="str">
            <v>Tack Lieven</v>
          </cell>
          <cell r="K598" t="str">
            <v>Lieven.Tack@vlm.be</v>
          </cell>
          <cell r="L598" t="str">
            <v>02/543.73.19</v>
          </cell>
        </row>
        <row r="599">
          <cell r="A599">
            <v>598</v>
          </cell>
          <cell r="B599" t="str">
            <v>Verhaert Erik</v>
          </cell>
          <cell r="C599" t="str">
            <v>Centrale directie Brussel</v>
          </cell>
          <cell r="D599" t="str">
            <v>Platteland en Mestbeleid</v>
          </cell>
          <cell r="E599" t="str">
            <v>Mortsel</v>
          </cell>
          <cell r="F599" t="str">
            <v>Plattelandsbeleid</v>
          </cell>
          <cell r="G599" t="str">
            <v>.</v>
          </cell>
          <cell r="H599" t="str">
            <v>.</v>
          </cell>
          <cell r="I599" t="str">
            <v>Diensthoofd</v>
          </cell>
          <cell r="J599" t="str">
            <v>Tack Lieven</v>
          </cell>
          <cell r="K599" t="str">
            <v>Lieven.Tack@vlm.be</v>
          </cell>
          <cell r="L599" t="str">
            <v>02/543.73.19</v>
          </cell>
        </row>
        <row r="600">
          <cell r="A600">
            <v>599</v>
          </cell>
          <cell r="B600" t="str">
            <v>Verheyen Carine</v>
          </cell>
          <cell r="C600" t="str">
            <v>Limburg Hasselt</v>
          </cell>
          <cell r="D600" t="str">
            <v>Mestbank</v>
          </cell>
          <cell r="E600" t="str">
            <v>Bocholt</v>
          </cell>
          <cell r="F600" t="str">
            <v>Handhaving</v>
          </cell>
          <cell r="G600" t="str">
            <v>Handhaving Regio Oost</v>
          </cell>
          <cell r="H600" t="str">
            <v>.</v>
          </cell>
          <cell r="I600" t="str">
            <v>.</v>
          </cell>
          <cell r="J600" t="str">
            <v>Grijseels Oona</v>
          </cell>
          <cell r="K600" t="str">
            <v>Oona.Grijseels@vlm.be</v>
          </cell>
          <cell r="L600" t="str">
            <v>02/543.72.88</v>
          </cell>
        </row>
        <row r="601">
          <cell r="A601">
            <v>600</v>
          </cell>
          <cell r="B601" t="str">
            <v>Verhoeven An</v>
          </cell>
          <cell r="C601" t="str">
            <v>Centrale directie Brussel</v>
          </cell>
          <cell r="D601" t="str">
            <v>Algemene Diensten</v>
          </cell>
          <cell r="E601" t="str">
            <v>Vilvoorde</v>
          </cell>
          <cell r="F601" t="str">
            <v>Adm. Ondersteuning en Leiding</v>
          </cell>
          <cell r="G601" t="str">
            <v>.</v>
          </cell>
          <cell r="H601" t="str">
            <v>.</v>
          </cell>
          <cell r="I601" t="str">
            <v>.</v>
          </cell>
          <cell r="J601" t="str">
            <v>Tack Lieven</v>
          </cell>
          <cell r="K601" t="str">
            <v>Lieven.Tack@vlm.be</v>
          </cell>
          <cell r="L601" t="str">
            <v>02/543.73.19</v>
          </cell>
        </row>
        <row r="602">
          <cell r="A602">
            <v>601</v>
          </cell>
          <cell r="B602" t="str">
            <v>Verhulst Anja</v>
          </cell>
          <cell r="C602" t="str">
            <v>Centrale directie Brussel</v>
          </cell>
          <cell r="D602" t="str">
            <v>Algemene Diensten</v>
          </cell>
          <cell r="E602" t="str">
            <v>Nieuwerkerken (Aalst)</v>
          </cell>
          <cell r="F602" t="str">
            <v>Adm. Ondersteuning en Leiding</v>
          </cell>
          <cell r="G602" t="str">
            <v>.</v>
          </cell>
          <cell r="H602" t="str">
            <v>.</v>
          </cell>
          <cell r="I602" t="str">
            <v>.</v>
          </cell>
          <cell r="J602" t="str">
            <v>Tack Lieven</v>
          </cell>
          <cell r="K602" t="str">
            <v>Lieven.Tack@vlm.be</v>
          </cell>
          <cell r="L602" t="str">
            <v>02/543.73.19</v>
          </cell>
        </row>
        <row r="603">
          <cell r="A603">
            <v>602</v>
          </cell>
          <cell r="B603" t="str">
            <v>Verleye Stijn</v>
          </cell>
          <cell r="C603" t="str">
            <v>West-Vlaanderen Brugge</v>
          </cell>
          <cell r="D603" t="str">
            <v>Regio West</v>
          </cell>
          <cell r="E603" t="str">
            <v>Maldegem</v>
          </cell>
          <cell r="F603" t="str">
            <v>Mestbank Regio West</v>
          </cell>
          <cell r="G603" t="str">
            <v>Dossierbehandeling Regio West</v>
          </cell>
          <cell r="H603" t="str">
            <v>.</v>
          </cell>
          <cell r="I603" t="str">
            <v>.</v>
          </cell>
          <cell r="J603" t="str">
            <v>Dekeyser Jacqueline</v>
          </cell>
          <cell r="K603" t="str">
            <v>jacqueline.dekeyser@vlm.be</v>
          </cell>
          <cell r="L603" t="str">
            <v>02/543.69.07</v>
          </cell>
        </row>
        <row r="604">
          <cell r="A604">
            <v>603</v>
          </cell>
          <cell r="B604" t="str">
            <v>Verlinden Greet</v>
          </cell>
          <cell r="C604" t="str">
            <v>Oost-Vlaanderen Gent</v>
          </cell>
          <cell r="D604" t="str">
            <v>Regio West</v>
          </cell>
          <cell r="E604" t="str">
            <v>Melle</v>
          </cell>
          <cell r="F604" t="str">
            <v>Bedrijfsadvies Regio West</v>
          </cell>
          <cell r="G604" t="str">
            <v>.</v>
          </cell>
          <cell r="H604" t="str">
            <v>LIFE+ project DEMETER (EUR0003</v>
          </cell>
          <cell r="I604" t="str">
            <v>.</v>
          </cell>
          <cell r="J604" t="str">
            <v>Dekeyser Jacqueline</v>
          </cell>
          <cell r="K604" t="str">
            <v>jacqueline.dekeyser@vlm.be</v>
          </cell>
          <cell r="L604" t="str">
            <v>02/543.69.07</v>
          </cell>
        </row>
        <row r="605">
          <cell r="A605">
            <v>604</v>
          </cell>
          <cell r="B605" t="str">
            <v>Vermaelen Rita</v>
          </cell>
          <cell r="C605" t="str">
            <v>Vlaams-Brabant Leuven</v>
          </cell>
          <cell r="D605" t="str">
            <v>Regio Oost</v>
          </cell>
          <cell r="E605" t="str">
            <v>Haasrode</v>
          </cell>
          <cell r="F605" t="str">
            <v>Projectrealisatie Regio Oost</v>
          </cell>
          <cell r="G605" t="str">
            <v>Werken Regio Oost</v>
          </cell>
          <cell r="H605" t="str">
            <v>Diverse Externe Financieringen</v>
          </cell>
          <cell r="I605" t="str">
            <v>.</v>
          </cell>
          <cell r="J605" t="str">
            <v>Grijseels Oona</v>
          </cell>
          <cell r="K605" t="str">
            <v>Oona.Grijseels@vlm.be</v>
          </cell>
          <cell r="L605" t="str">
            <v>02/543.72.88</v>
          </cell>
        </row>
        <row r="606">
          <cell r="A606">
            <v>605</v>
          </cell>
          <cell r="B606" t="str">
            <v>Vermeer Johan</v>
          </cell>
          <cell r="C606" t="str">
            <v>Oost-Vlaanderen Gent</v>
          </cell>
          <cell r="D606" t="str">
            <v>Regio West</v>
          </cell>
          <cell r="E606" t="str">
            <v>Sint-Gillis-Bij-Dendermonde</v>
          </cell>
          <cell r="F606" t="str">
            <v>Bedrijfsadvies Regio West</v>
          </cell>
          <cell r="G606" t="str">
            <v>.</v>
          </cell>
          <cell r="H606" t="str">
            <v>.</v>
          </cell>
          <cell r="I606" t="str">
            <v>.</v>
          </cell>
          <cell r="J606" t="str">
            <v>Dekeyser Jacqueline</v>
          </cell>
          <cell r="K606" t="str">
            <v>jacqueline.dekeyser@vlm.be</v>
          </cell>
          <cell r="L606" t="str">
            <v>02/543.69.07</v>
          </cell>
        </row>
        <row r="607">
          <cell r="A607">
            <v>606</v>
          </cell>
          <cell r="B607" t="str">
            <v>Vermeerbergen Eddy</v>
          </cell>
          <cell r="C607" t="str">
            <v>Antwerpen Herentals</v>
          </cell>
          <cell r="D607" t="str">
            <v>Regio Oost</v>
          </cell>
          <cell r="E607" t="str">
            <v>Houwaart</v>
          </cell>
          <cell r="F607" t="str">
            <v>Projectrealisatie Regio Oost</v>
          </cell>
          <cell r="G607" t="str">
            <v>Projectleiding Regio Oost</v>
          </cell>
          <cell r="H607" t="str">
            <v>.</v>
          </cell>
          <cell r="I607" t="str">
            <v>.</v>
          </cell>
          <cell r="J607" t="str">
            <v>Grijseels Oona</v>
          </cell>
          <cell r="K607" t="str">
            <v>Oona.Grijseels@vlm.be</v>
          </cell>
          <cell r="L607" t="str">
            <v>02/543.72.88</v>
          </cell>
        </row>
        <row r="608">
          <cell r="A608">
            <v>607</v>
          </cell>
          <cell r="B608" t="str">
            <v>Vermeersch Hannelore</v>
          </cell>
          <cell r="C608" t="str">
            <v>West-Vlaanderen Brugge</v>
          </cell>
          <cell r="D608" t="str">
            <v>Regio West</v>
          </cell>
          <cell r="E608" t="str">
            <v>Sint-Kruis (Brugge)</v>
          </cell>
          <cell r="F608" t="str">
            <v>Mestbank Regio West</v>
          </cell>
          <cell r="G608" t="str">
            <v>Gegevensbeheer Regio West</v>
          </cell>
          <cell r="H608" t="str">
            <v>.</v>
          </cell>
          <cell r="I608" t="str">
            <v>.</v>
          </cell>
          <cell r="J608" t="str">
            <v>Dekeyser Jacqueline</v>
          </cell>
          <cell r="K608" t="str">
            <v>jacqueline.dekeyser@vlm.be</v>
          </cell>
          <cell r="L608" t="str">
            <v>02/543.69.07</v>
          </cell>
        </row>
        <row r="609">
          <cell r="A609">
            <v>608</v>
          </cell>
          <cell r="B609" t="str">
            <v>Vermeiren Annelies</v>
          </cell>
          <cell r="C609" t="str">
            <v>Antwerpen Herentals</v>
          </cell>
          <cell r="D609" t="str">
            <v>Regio Oost</v>
          </cell>
          <cell r="E609" t="str">
            <v>Sint-Lenaarts</v>
          </cell>
          <cell r="F609" t="str">
            <v>Bedrijfsadvies Regio Oost</v>
          </cell>
          <cell r="G609" t="str">
            <v>.</v>
          </cell>
          <cell r="H609" t="str">
            <v>.</v>
          </cell>
          <cell r="I609" t="str">
            <v>.</v>
          </cell>
          <cell r="J609" t="str">
            <v>Grijseels Oona</v>
          </cell>
          <cell r="K609" t="str">
            <v>Oona.Grijseels@vlm.be</v>
          </cell>
          <cell r="L609" t="str">
            <v>02/543.72.88</v>
          </cell>
        </row>
        <row r="610">
          <cell r="A610">
            <v>609</v>
          </cell>
          <cell r="B610" t="str">
            <v>Vermeiren Kathleen</v>
          </cell>
          <cell r="C610" t="str">
            <v>Antwerpen Herentals</v>
          </cell>
          <cell r="D610" t="str">
            <v>Regio Oost</v>
          </cell>
          <cell r="E610" t="str">
            <v>Sint-Lenaarts</v>
          </cell>
          <cell r="F610" t="str">
            <v>Mestbank Regio Oost</v>
          </cell>
          <cell r="G610" t="str">
            <v>Gegevensbeheer Regio Oost</v>
          </cell>
          <cell r="H610" t="str">
            <v>.</v>
          </cell>
          <cell r="I610" t="str">
            <v>.</v>
          </cell>
          <cell r="J610" t="str">
            <v>Grijseels Oona</v>
          </cell>
          <cell r="K610" t="str">
            <v>Oona.Grijseels@vlm.be</v>
          </cell>
          <cell r="L610" t="str">
            <v>02/543.72.88</v>
          </cell>
        </row>
        <row r="611">
          <cell r="A611">
            <v>610</v>
          </cell>
          <cell r="B611" t="str">
            <v>Vermeulen Hendrik</v>
          </cell>
          <cell r="C611" t="str">
            <v>Centrale directie Brussel</v>
          </cell>
          <cell r="D611" t="str">
            <v>Projectrealisatie</v>
          </cell>
          <cell r="E611" t="str">
            <v>De Pinte</v>
          </cell>
          <cell r="F611" t="str">
            <v>Grondzaken</v>
          </cell>
          <cell r="G611" t="str">
            <v>.</v>
          </cell>
          <cell r="H611" t="str">
            <v>.</v>
          </cell>
          <cell r="I611" t="str">
            <v>Diensthoofd</v>
          </cell>
          <cell r="J611" t="str">
            <v>Tack Lieven</v>
          </cell>
          <cell r="K611" t="str">
            <v>Lieven.Tack@vlm.be</v>
          </cell>
          <cell r="L611" t="str">
            <v>02/543.73.19</v>
          </cell>
        </row>
        <row r="612">
          <cell r="A612">
            <v>611</v>
          </cell>
          <cell r="B612" t="str">
            <v>Vermeulen Peter</v>
          </cell>
          <cell r="C612" t="str">
            <v>Centrale directie Brussel</v>
          </cell>
          <cell r="D612" t="str">
            <v>Informatica &amp; GIS</v>
          </cell>
          <cell r="E612" t="str">
            <v>Stekene</v>
          </cell>
          <cell r="F612" t="str">
            <v>Analyse en Ontwerp</v>
          </cell>
          <cell r="G612" t="str">
            <v>.</v>
          </cell>
          <cell r="H612" t="str">
            <v>.</v>
          </cell>
          <cell r="I612" t="str">
            <v>.</v>
          </cell>
          <cell r="J612" t="str">
            <v>Tack Lieven</v>
          </cell>
          <cell r="K612" t="str">
            <v>Lieven.Tack@vlm.be</v>
          </cell>
          <cell r="L612" t="str">
            <v>02/543.73.19</v>
          </cell>
        </row>
        <row r="613">
          <cell r="A613">
            <v>612</v>
          </cell>
          <cell r="B613" t="str">
            <v>Vermeulen Tom</v>
          </cell>
          <cell r="C613" t="str">
            <v>Antwerpen Herentals</v>
          </cell>
          <cell r="D613" t="str">
            <v>Regio Oost</v>
          </cell>
          <cell r="E613" t="str">
            <v>Antwerpen</v>
          </cell>
          <cell r="F613" t="str">
            <v>Projectrealisatie Regio Oost</v>
          </cell>
          <cell r="G613" t="str">
            <v>Projectontwerp Regio Oost</v>
          </cell>
          <cell r="H613" t="str">
            <v>.</v>
          </cell>
          <cell r="I613" t="str">
            <v>.</v>
          </cell>
          <cell r="J613" t="str">
            <v>Grijseels Oona</v>
          </cell>
          <cell r="K613" t="str">
            <v>Oona.Grijseels@vlm.be</v>
          </cell>
          <cell r="L613" t="str">
            <v>02/543.72.88</v>
          </cell>
        </row>
        <row r="614">
          <cell r="A614">
            <v>613</v>
          </cell>
          <cell r="B614" t="str">
            <v>Verplaetse Sibylle</v>
          </cell>
          <cell r="C614" t="str">
            <v>Centrale directie Brussel</v>
          </cell>
          <cell r="D614" t="str">
            <v>Mestbank</v>
          </cell>
          <cell r="E614" t="str">
            <v>Keerbergen</v>
          </cell>
          <cell r="F614" t="str">
            <v>Productie &amp; Afzet</v>
          </cell>
          <cell r="G614" t="str">
            <v>.</v>
          </cell>
          <cell r="H614" t="str">
            <v>Kabinet</v>
          </cell>
          <cell r="I614" t="str">
            <v>.</v>
          </cell>
          <cell r="J614" t="str">
            <v>Tack Lieven</v>
          </cell>
          <cell r="K614" t="str">
            <v>Lieven.Tack@vlm.be</v>
          </cell>
          <cell r="L614" t="str">
            <v>02/543.73.19</v>
          </cell>
        </row>
        <row r="615">
          <cell r="A615">
            <v>614</v>
          </cell>
          <cell r="B615" t="str">
            <v>Verpoten Philip</v>
          </cell>
          <cell r="C615" t="str">
            <v>Centrale directie Brussel</v>
          </cell>
          <cell r="D615" t="str">
            <v>Informatica &amp; GIS</v>
          </cell>
          <cell r="E615" t="str">
            <v>Hofstade (Vl.Br.)</v>
          </cell>
          <cell r="F615" t="str">
            <v>ICT-architecturen</v>
          </cell>
          <cell r="G615" t="str">
            <v>.</v>
          </cell>
          <cell r="H615" t="str">
            <v>.</v>
          </cell>
          <cell r="I615" t="str">
            <v>.</v>
          </cell>
          <cell r="J615" t="str">
            <v>Tack Lieven</v>
          </cell>
          <cell r="K615" t="str">
            <v>Lieven.Tack@vlm.be</v>
          </cell>
          <cell r="L615" t="str">
            <v>02/543.73.19</v>
          </cell>
        </row>
        <row r="616">
          <cell r="A616">
            <v>615</v>
          </cell>
          <cell r="B616" t="str">
            <v>Verriest Hans</v>
          </cell>
          <cell r="C616" t="str">
            <v>Centrale directie Brussel</v>
          </cell>
          <cell r="D616" t="str">
            <v>Informatica &amp; GIS</v>
          </cell>
          <cell r="E616" t="str">
            <v>Nederename</v>
          </cell>
          <cell r="F616" t="str">
            <v>ICT-architecturen</v>
          </cell>
          <cell r="G616" t="str">
            <v>.</v>
          </cell>
          <cell r="H616" t="str">
            <v>.</v>
          </cell>
          <cell r="I616" t="str">
            <v>.</v>
          </cell>
          <cell r="J616" t="str">
            <v>Tack Lieven</v>
          </cell>
          <cell r="K616" t="str">
            <v>Lieven.Tack@vlm.be</v>
          </cell>
          <cell r="L616" t="str">
            <v>02/543.73.19</v>
          </cell>
        </row>
        <row r="617">
          <cell r="A617">
            <v>616</v>
          </cell>
          <cell r="B617" t="str">
            <v>Versaen Dirk</v>
          </cell>
          <cell r="C617" t="str">
            <v>Oost-Vlaanderen Gent</v>
          </cell>
          <cell r="D617" t="str">
            <v>Regio West</v>
          </cell>
          <cell r="E617" t="str">
            <v>Denderhoutem</v>
          </cell>
          <cell r="F617" t="str">
            <v>Mestbank Regio West</v>
          </cell>
          <cell r="G617" t="str">
            <v>Dossierbehandeling Regio West</v>
          </cell>
          <cell r="H617" t="str">
            <v>.</v>
          </cell>
          <cell r="I617" t="str">
            <v>.</v>
          </cell>
          <cell r="J617" t="str">
            <v>Dekeyser Jacqueline</v>
          </cell>
          <cell r="K617" t="str">
            <v>jacqueline.dekeyser@vlm.be</v>
          </cell>
          <cell r="L617" t="str">
            <v>02/543.69.07</v>
          </cell>
        </row>
        <row r="618">
          <cell r="A618">
            <v>617</v>
          </cell>
          <cell r="B618" t="str">
            <v>Verstegen Patrick</v>
          </cell>
          <cell r="C618" t="str">
            <v>Oost-Vlaanderen Gent</v>
          </cell>
          <cell r="D618" t="str">
            <v>Regio West</v>
          </cell>
          <cell r="E618" t="str">
            <v>Aalter</v>
          </cell>
          <cell r="F618" t="str">
            <v>Bedrijfsadvies Regio West</v>
          </cell>
          <cell r="G618" t="str">
            <v>.</v>
          </cell>
          <cell r="H618" t="str">
            <v>.</v>
          </cell>
          <cell r="I618" t="str">
            <v>Diensthoofd</v>
          </cell>
          <cell r="J618" t="str">
            <v>Dekeyser Jacqueline</v>
          </cell>
          <cell r="K618" t="str">
            <v>jacqueline.dekeyser@vlm.be</v>
          </cell>
          <cell r="L618" t="str">
            <v>02/543.69.07</v>
          </cell>
        </row>
        <row r="619">
          <cell r="A619">
            <v>618</v>
          </cell>
          <cell r="B619" t="str">
            <v>Verstraete Eva</v>
          </cell>
          <cell r="C619" t="str">
            <v>West-Vlaanderen Brugge</v>
          </cell>
          <cell r="D619" t="str">
            <v>Regio West</v>
          </cell>
          <cell r="E619" t="str">
            <v>Gentbrugge</v>
          </cell>
          <cell r="F619" t="str">
            <v>Projectrealisatie Regio West</v>
          </cell>
          <cell r="G619" t="str">
            <v>Projectontwerp Regio West</v>
          </cell>
          <cell r="H619" t="str">
            <v>.</v>
          </cell>
          <cell r="I619" t="str">
            <v>.</v>
          </cell>
          <cell r="J619" t="str">
            <v>Dekeyser Jacqueline</v>
          </cell>
          <cell r="K619" t="str">
            <v>jacqueline.dekeyser@vlm.be</v>
          </cell>
          <cell r="L619" t="str">
            <v>02/543.69.07</v>
          </cell>
        </row>
        <row r="620">
          <cell r="A620">
            <v>619</v>
          </cell>
          <cell r="B620" t="str">
            <v>Verstraete Julie</v>
          </cell>
          <cell r="C620" t="str">
            <v>West-Vlaanderen Brugge</v>
          </cell>
          <cell r="D620" t="str">
            <v>Regio West</v>
          </cell>
          <cell r="E620" t="str">
            <v>Nevele</v>
          </cell>
          <cell r="F620" t="str">
            <v>Beheerovereenkomsten Regio Wes</v>
          </cell>
          <cell r="G620" t="str">
            <v>.</v>
          </cell>
          <cell r="H620" t="str">
            <v>.</v>
          </cell>
          <cell r="I620" t="str">
            <v>.</v>
          </cell>
          <cell r="J620" t="str">
            <v>Dekeyser Jacqueline</v>
          </cell>
          <cell r="K620" t="str">
            <v>jacqueline.dekeyser@vlm.be</v>
          </cell>
          <cell r="L620" t="str">
            <v>02/543.69.07</v>
          </cell>
        </row>
        <row r="621">
          <cell r="A621">
            <v>620</v>
          </cell>
          <cell r="B621" t="str">
            <v>Verstuyft Erwin</v>
          </cell>
          <cell r="C621" t="str">
            <v>Centrale directie Brussel</v>
          </cell>
          <cell r="D621" t="str">
            <v>Mestbank</v>
          </cell>
          <cell r="E621" t="str">
            <v>Gent</v>
          </cell>
          <cell r="F621" t="str">
            <v>Adm. Ondersteuning en Leiding</v>
          </cell>
          <cell r="G621" t="str">
            <v>.</v>
          </cell>
          <cell r="H621" t="str">
            <v>.</v>
          </cell>
          <cell r="I621" t="str">
            <v>.</v>
          </cell>
          <cell r="J621" t="str">
            <v>Tack Lieven</v>
          </cell>
          <cell r="K621" t="str">
            <v>Lieven.Tack@vlm.be</v>
          </cell>
          <cell r="L621" t="str">
            <v>02/543.73.19</v>
          </cell>
        </row>
        <row r="622">
          <cell r="A622">
            <v>621</v>
          </cell>
          <cell r="B622" t="str">
            <v>Vervaet Mieke</v>
          </cell>
          <cell r="C622" t="str">
            <v>Antwerpen Herentals</v>
          </cell>
          <cell r="D622" t="str">
            <v>Regio Oost</v>
          </cell>
          <cell r="E622" t="str">
            <v>Mechelen</v>
          </cell>
          <cell r="F622" t="str">
            <v>Projectrealisatie Regio Oost</v>
          </cell>
          <cell r="G622" t="str">
            <v>Projectontwerp Regio Oost</v>
          </cell>
          <cell r="H622" t="str">
            <v>.</v>
          </cell>
          <cell r="I622" t="str">
            <v>.</v>
          </cell>
          <cell r="J622" t="str">
            <v>Grijseels Oona</v>
          </cell>
          <cell r="K622" t="str">
            <v>Oona.Grijseels@vlm.be</v>
          </cell>
          <cell r="L622" t="str">
            <v>02/543.72.88</v>
          </cell>
        </row>
        <row r="623">
          <cell r="A623">
            <v>622</v>
          </cell>
          <cell r="B623" t="str">
            <v>Vervaet Nadine</v>
          </cell>
          <cell r="C623" t="str">
            <v>Centrale directie Brussel</v>
          </cell>
          <cell r="D623" t="str">
            <v>Platteland en Mestbeleid</v>
          </cell>
          <cell r="E623" t="str">
            <v>Lochristi</v>
          </cell>
          <cell r="F623" t="str">
            <v>Plattelandsbeleid</v>
          </cell>
          <cell r="G623" t="str">
            <v>.</v>
          </cell>
          <cell r="H623" t="str">
            <v>.</v>
          </cell>
          <cell r="I623" t="str">
            <v>.</v>
          </cell>
          <cell r="J623" t="str">
            <v>Tack Lieven</v>
          </cell>
          <cell r="K623" t="str">
            <v>Lieven.Tack@vlm.be</v>
          </cell>
          <cell r="L623" t="str">
            <v>02/543.73.19</v>
          </cell>
        </row>
        <row r="624">
          <cell r="A624">
            <v>623</v>
          </cell>
          <cell r="B624" t="str">
            <v>Vervisch Gerard</v>
          </cell>
          <cell r="C624" t="str">
            <v>Centrale directie Brussel</v>
          </cell>
          <cell r="D624" t="str">
            <v>Projectrealisatie</v>
          </cell>
          <cell r="E624" t="str">
            <v>Olen</v>
          </cell>
          <cell r="F624" t="str">
            <v>Grondzaken</v>
          </cell>
          <cell r="G624" t="str">
            <v>.</v>
          </cell>
          <cell r="H624" t="str">
            <v>.</v>
          </cell>
          <cell r="I624" t="str">
            <v>.</v>
          </cell>
          <cell r="J624" t="str">
            <v>Tack Lieven</v>
          </cell>
          <cell r="K624" t="str">
            <v>Lieven.Tack@vlm.be</v>
          </cell>
          <cell r="L624" t="str">
            <v>02/543.73.19</v>
          </cell>
        </row>
        <row r="625">
          <cell r="A625">
            <v>624</v>
          </cell>
          <cell r="B625" t="str">
            <v>Verwimp Bavo</v>
          </cell>
          <cell r="C625" t="str">
            <v>Antwerpen Herentals</v>
          </cell>
          <cell r="D625" t="str">
            <v>Regio Oost</v>
          </cell>
          <cell r="E625" t="str">
            <v>Noorderwijk</v>
          </cell>
          <cell r="F625" t="str">
            <v>Platteland en Ontwikkeling Reg</v>
          </cell>
          <cell r="G625" t="str">
            <v>.</v>
          </cell>
          <cell r="H625" t="str">
            <v>.</v>
          </cell>
          <cell r="I625" t="str">
            <v>.</v>
          </cell>
          <cell r="J625" t="str">
            <v>Grijseels Oona</v>
          </cell>
          <cell r="K625" t="str">
            <v>Oona.Grijseels@vlm.be</v>
          </cell>
          <cell r="L625" t="str">
            <v>02/543.72.88</v>
          </cell>
        </row>
        <row r="626">
          <cell r="A626">
            <v>625</v>
          </cell>
          <cell r="B626" t="str">
            <v>Vesschemoet Jo</v>
          </cell>
          <cell r="C626" t="str">
            <v>West-Vlaanderen Brugge</v>
          </cell>
          <cell r="D626" t="str">
            <v>Regio West</v>
          </cell>
          <cell r="E626" t="str">
            <v>Sijsele</v>
          </cell>
          <cell r="F626" t="str">
            <v>Algemene Diensten Regio West</v>
          </cell>
          <cell r="G626" t="str">
            <v>.</v>
          </cell>
          <cell r="H626" t="str">
            <v>.</v>
          </cell>
          <cell r="I626" t="str">
            <v>.</v>
          </cell>
          <cell r="J626" t="str">
            <v>Dekeyser Jacqueline</v>
          </cell>
          <cell r="K626" t="str">
            <v>jacqueline.dekeyser@vlm.be</v>
          </cell>
          <cell r="L626" t="str">
            <v>02/543.69.07</v>
          </cell>
        </row>
        <row r="627">
          <cell r="A627">
            <v>626</v>
          </cell>
          <cell r="B627" t="str">
            <v>Veulemans Niels</v>
          </cell>
          <cell r="C627" t="str">
            <v>Vlaams-Brabant Leuven</v>
          </cell>
          <cell r="D627" t="str">
            <v>Mestbank</v>
          </cell>
          <cell r="E627" t="str">
            <v>Tessenderlo</v>
          </cell>
          <cell r="F627" t="str">
            <v>Handhaving</v>
          </cell>
          <cell r="G627" t="str">
            <v>Handhaving Regio Oost</v>
          </cell>
          <cell r="H627" t="str">
            <v>.</v>
          </cell>
          <cell r="I627" t="str">
            <v>.</v>
          </cell>
          <cell r="J627" t="str">
            <v>Grijseels Oona</v>
          </cell>
          <cell r="K627" t="str">
            <v>Oona.Grijseels@vlm.be</v>
          </cell>
          <cell r="L627" t="str">
            <v>02/543.72.88</v>
          </cell>
        </row>
        <row r="628">
          <cell r="A628">
            <v>627</v>
          </cell>
          <cell r="B628" t="str">
            <v>Vinamont Gracy</v>
          </cell>
          <cell r="C628" t="str">
            <v>Vlaams-Brabant Leuven</v>
          </cell>
          <cell r="D628" t="str">
            <v>Regio Oost</v>
          </cell>
          <cell r="E628" t="str">
            <v>Zichem</v>
          </cell>
          <cell r="F628" t="str">
            <v>Projectrealisatie Regio Oost</v>
          </cell>
          <cell r="G628" t="str">
            <v>Werken Regio Oost</v>
          </cell>
          <cell r="H628" t="str">
            <v>Diverse externe financieringen</v>
          </cell>
          <cell r="I628" t="str">
            <v>.</v>
          </cell>
          <cell r="J628" t="str">
            <v>Grijseels Oona</v>
          </cell>
          <cell r="K628" t="str">
            <v>Oona.Grijseels@vlm.be</v>
          </cell>
          <cell r="L628" t="str">
            <v>02/543.72.88</v>
          </cell>
        </row>
        <row r="629">
          <cell r="A629">
            <v>628</v>
          </cell>
          <cell r="B629" t="str">
            <v>Vincent Liesbeth</v>
          </cell>
          <cell r="C629" t="str">
            <v>Oost-Vlaanderen Gent</v>
          </cell>
          <cell r="D629" t="str">
            <v>Regio West</v>
          </cell>
          <cell r="E629" t="str">
            <v>Merelbeke</v>
          </cell>
          <cell r="F629" t="str">
            <v>Projectrealisatie Regio West</v>
          </cell>
          <cell r="G629" t="str">
            <v>Projectleiding Regio West</v>
          </cell>
          <cell r="H629" t="str">
            <v>.</v>
          </cell>
          <cell r="I629" t="str">
            <v>.</v>
          </cell>
          <cell r="J629" t="str">
            <v>Dekeyser Jacqueline</v>
          </cell>
          <cell r="K629" t="str">
            <v>jacqueline.dekeyser@vlm.be</v>
          </cell>
          <cell r="L629" t="str">
            <v>02/543.69.07</v>
          </cell>
        </row>
        <row r="630">
          <cell r="A630">
            <v>629</v>
          </cell>
          <cell r="B630" t="str">
            <v>Vincke Stephanie</v>
          </cell>
          <cell r="C630" t="str">
            <v>Centrale directie Brussel</v>
          </cell>
          <cell r="D630" t="str">
            <v>Algemene directie &amp; staf</v>
          </cell>
          <cell r="E630" t="str">
            <v>Herne</v>
          </cell>
          <cell r="F630" t="str">
            <v>Staf : organisatieontwikkeling</v>
          </cell>
          <cell r="G630" t="str">
            <v>Organisatieontwikkeling en -be</v>
          </cell>
          <cell r="H630" t="str">
            <v>.</v>
          </cell>
          <cell r="I630" t="str">
            <v>.</v>
          </cell>
          <cell r="J630" t="str">
            <v>Tack Lieven</v>
          </cell>
          <cell r="K630" t="str">
            <v>Lieven.Tack@vlm.be</v>
          </cell>
          <cell r="L630" t="str">
            <v>02/543.73.19</v>
          </cell>
        </row>
        <row r="631">
          <cell r="A631">
            <v>630</v>
          </cell>
          <cell r="B631" t="str">
            <v>Vlassak Veerle</v>
          </cell>
          <cell r="C631" t="str">
            <v>Centrale directie Brussel</v>
          </cell>
          <cell r="D631" t="str">
            <v>Mestbank</v>
          </cell>
          <cell r="E631" t="str">
            <v>Meerbeek</v>
          </cell>
          <cell r="F631" t="str">
            <v>Productie &amp; Afzet</v>
          </cell>
          <cell r="G631" t="str">
            <v>.</v>
          </cell>
          <cell r="H631" t="str">
            <v>.</v>
          </cell>
          <cell r="I631" t="str">
            <v>.</v>
          </cell>
          <cell r="J631" t="str">
            <v>Tack Lieven</v>
          </cell>
          <cell r="K631" t="str">
            <v>Lieven.Tack@vlm.be</v>
          </cell>
          <cell r="L631" t="str">
            <v>02/543.73.19</v>
          </cell>
        </row>
        <row r="632">
          <cell r="A632">
            <v>631</v>
          </cell>
          <cell r="B632" t="str">
            <v>Vleeschouwers Johny</v>
          </cell>
          <cell r="C632" t="str">
            <v>West-Vlaanderen Brugge</v>
          </cell>
          <cell r="D632" t="str">
            <v>Mestbank</v>
          </cell>
          <cell r="E632" t="str">
            <v>Oedelem</v>
          </cell>
          <cell r="F632" t="str">
            <v>Handhaving</v>
          </cell>
          <cell r="G632" t="str">
            <v>Handhaving Regio West</v>
          </cell>
          <cell r="H632" t="str">
            <v>.</v>
          </cell>
          <cell r="I632" t="str">
            <v>.</v>
          </cell>
          <cell r="J632" t="str">
            <v>Dekeyser Jacqueline</v>
          </cell>
          <cell r="K632" t="str">
            <v>jacqueline.dekeyser@vlm.be</v>
          </cell>
          <cell r="L632" t="str">
            <v>02/543.69.07</v>
          </cell>
        </row>
        <row r="633">
          <cell r="A633">
            <v>632</v>
          </cell>
          <cell r="B633" t="str">
            <v>Vleugels Peter</v>
          </cell>
          <cell r="C633" t="str">
            <v>Centrale directie Brussel</v>
          </cell>
          <cell r="D633" t="str">
            <v>Platteland en Mestbeleid</v>
          </cell>
          <cell r="E633" t="str">
            <v>Borgerhout (Antwerpen)</v>
          </cell>
          <cell r="F633" t="str">
            <v>Plattelandsbeleid</v>
          </cell>
          <cell r="G633" t="str">
            <v>.</v>
          </cell>
          <cell r="H633" t="str">
            <v>.</v>
          </cell>
          <cell r="I633" t="str">
            <v>.</v>
          </cell>
          <cell r="J633" t="str">
            <v>Tack Lieven</v>
          </cell>
          <cell r="K633" t="str">
            <v>Lieven.Tack@vlm.be</v>
          </cell>
          <cell r="L633" t="str">
            <v>02/543.73.19</v>
          </cell>
        </row>
        <row r="634">
          <cell r="A634">
            <v>633</v>
          </cell>
          <cell r="B634" t="str">
            <v>Vos Katrijn</v>
          </cell>
          <cell r="C634" t="str">
            <v>Centrale directie Brussel</v>
          </cell>
          <cell r="D634" t="str">
            <v>Mestbank</v>
          </cell>
          <cell r="E634" t="str">
            <v>Mechelen</v>
          </cell>
          <cell r="F634" t="str">
            <v>Productie &amp; Afzet</v>
          </cell>
          <cell r="G634" t="str">
            <v>.</v>
          </cell>
          <cell r="H634" t="str">
            <v>.</v>
          </cell>
          <cell r="I634" t="str">
            <v>.</v>
          </cell>
          <cell r="J634" t="str">
            <v>Tack Lieven</v>
          </cell>
          <cell r="K634" t="str">
            <v>Lieven.Tack@vlm.be</v>
          </cell>
          <cell r="L634" t="str">
            <v>02/543.73.19</v>
          </cell>
        </row>
        <row r="635">
          <cell r="A635">
            <v>634</v>
          </cell>
          <cell r="B635" t="str">
            <v>Vreys Christiane</v>
          </cell>
          <cell r="C635" t="str">
            <v>Antwerpen Herentals</v>
          </cell>
          <cell r="D635" t="str">
            <v>Regio Oost</v>
          </cell>
          <cell r="E635" t="str">
            <v>Olen</v>
          </cell>
          <cell r="F635" t="str">
            <v>Mestbank Regio Oost</v>
          </cell>
          <cell r="G635" t="str">
            <v>Gegevensbeheer Regio Oost</v>
          </cell>
          <cell r="H635" t="str">
            <v>.</v>
          </cell>
          <cell r="I635" t="str">
            <v>.</v>
          </cell>
          <cell r="J635" t="str">
            <v>Grijseels Oona</v>
          </cell>
          <cell r="K635" t="str">
            <v>Oona.Grijseels@vlm.be</v>
          </cell>
          <cell r="L635" t="str">
            <v>02/543.72.88</v>
          </cell>
        </row>
        <row r="636">
          <cell r="A636">
            <v>635</v>
          </cell>
          <cell r="B636" t="str">
            <v>Vueghs Bert</v>
          </cell>
          <cell r="C636" t="str">
            <v>Antwerpen Herentals</v>
          </cell>
          <cell r="D636" t="str">
            <v>Regio Oost</v>
          </cell>
          <cell r="E636" t="str">
            <v>Retie</v>
          </cell>
          <cell r="F636" t="str">
            <v>Projectrealisatie Regio Oost</v>
          </cell>
          <cell r="G636" t="str">
            <v>Projectontwerp Regio Oost</v>
          </cell>
          <cell r="H636" t="str">
            <v>.</v>
          </cell>
          <cell r="I636" t="str">
            <v>.</v>
          </cell>
          <cell r="J636" t="str">
            <v>Grijseels Oona</v>
          </cell>
          <cell r="K636" t="str">
            <v>Oona.Grijseels@vlm.be</v>
          </cell>
          <cell r="L636" t="str">
            <v>02/543.72.88</v>
          </cell>
        </row>
        <row r="637">
          <cell r="A637">
            <v>636</v>
          </cell>
          <cell r="B637" t="str">
            <v>Vulsteke Johan</v>
          </cell>
          <cell r="C637" t="str">
            <v>West-Vlaanderen Brugge</v>
          </cell>
          <cell r="D637" t="str">
            <v>Regio West</v>
          </cell>
          <cell r="E637" t="str">
            <v>Veldegem</v>
          </cell>
          <cell r="F637" t="str">
            <v>Projectrealisatie Regio West</v>
          </cell>
          <cell r="G637" t="str">
            <v>Projectleiding Regio West</v>
          </cell>
          <cell r="H637" t="str">
            <v>.</v>
          </cell>
          <cell r="I637" t="str">
            <v>.</v>
          </cell>
          <cell r="J637" t="str">
            <v>Dekeyser Jacqueline</v>
          </cell>
          <cell r="K637" t="str">
            <v>jacqueline.dekeyser@vlm.be</v>
          </cell>
          <cell r="L637" t="str">
            <v>02/543.69.07</v>
          </cell>
        </row>
        <row r="638">
          <cell r="A638">
            <v>637</v>
          </cell>
          <cell r="B638" t="str">
            <v>Vyncke Marijke</v>
          </cell>
          <cell r="C638" t="str">
            <v>West-Vlaanderen Brugge</v>
          </cell>
          <cell r="D638" t="str">
            <v>Regio West</v>
          </cell>
          <cell r="E638" t="str">
            <v>Zedelgem</v>
          </cell>
          <cell r="F638" t="str">
            <v>Mestbank Regio West</v>
          </cell>
          <cell r="G638" t="str">
            <v>Gegevensbeheer Regio West</v>
          </cell>
          <cell r="H638" t="str">
            <v>.</v>
          </cell>
          <cell r="I638" t="str">
            <v>.</v>
          </cell>
          <cell r="J638" t="str">
            <v>Dekeyser Jacqueline</v>
          </cell>
          <cell r="K638" t="str">
            <v>jacqueline.dekeyser@vlm.be</v>
          </cell>
          <cell r="L638" t="str">
            <v>02/543.69.07</v>
          </cell>
        </row>
        <row r="639">
          <cell r="A639">
            <v>638</v>
          </cell>
          <cell r="B639" t="str">
            <v>Vynckier Chris</v>
          </cell>
          <cell r="C639" t="str">
            <v>West-Vlaanderen Brugge</v>
          </cell>
          <cell r="D639" t="str">
            <v>Regio West</v>
          </cell>
          <cell r="E639" t="str">
            <v>Moorslede</v>
          </cell>
          <cell r="F639" t="str">
            <v>Projectrealisatie Regio West</v>
          </cell>
          <cell r="G639" t="str">
            <v>Projectontwerp Regio West</v>
          </cell>
          <cell r="H639" t="str">
            <v>.</v>
          </cell>
          <cell r="I639" t="str">
            <v>.</v>
          </cell>
          <cell r="J639" t="str">
            <v>Dekeyser Jacqueline</v>
          </cell>
          <cell r="K639" t="str">
            <v>jacqueline.dekeyser@vlm.be</v>
          </cell>
          <cell r="L639" t="str">
            <v>02/543.69.07</v>
          </cell>
        </row>
        <row r="640">
          <cell r="A640">
            <v>639</v>
          </cell>
          <cell r="B640" t="str">
            <v>Waegebaert Cindy</v>
          </cell>
          <cell r="C640" t="str">
            <v>Centrale directie Brussel</v>
          </cell>
          <cell r="D640" t="str">
            <v>Algemene Diensten</v>
          </cell>
          <cell r="E640" t="str">
            <v>Vichte</v>
          </cell>
          <cell r="F640" t="str">
            <v>Financiën</v>
          </cell>
          <cell r="G640" t="str">
            <v>.</v>
          </cell>
          <cell r="H640" t="str">
            <v>.</v>
          </cell>
          <cell r="I640" t="str">
            <v>.</v>
          </cell>
          <cell r="J640" t="str">
            <v>Grijseels Oona</v>
          </cell>
          <cell r="K640" t="str">
            <v>Oona.Grijseels@vlm.be</v>
          </cell>
          <cell r="L640" t="str">
            <v>02/543.72.88</v>
          </cell>
        </row>
        <row r="641">
          <cell r="A641">
            <v>640</v>
          </cell>
          <cell r="B641" t="str">
            <v>Warlop Filiep</v>
          </cell>
          <cell r="C641" t="str">
            <v>West-Vlaanderen Brugge</v>
          </cell>
          <cell r="D641" t="str">
            <v>Regio West</v>
          </cell>
          <cell r="E641" t="str">
            <v>Sijsele</v>
          </cell>
          <cell r="F641" t="str">
            <v>Projectrealisatie Regio West</v>
          </cell>
          <cell r="G641" t="str">
            <v>Werken Regio West</v>
          </cell>
          <cell r="H641" t="str">
            <v>.</v>
          </cell>
          <cell r="I641" t="str">
            <v>.</v>
          </cell>
          <cell r="J641" t="str">
            <v>Dekeyser Jacqueline</v>
          </cell>
          <cell r="K641" t="str">
            <v>jacqueline.dekeyser@vlm.be</v>
          </cell>
          <cell r="L641" t="str">
            <v>02/543.69.07</v>
          </cell>
        </row>
        <row r="642">
          <cell r="A642">
            <v>641</v>
          </cell>
          <cell r="B642" t="str">
            <v>Warnants Nathalie</v>
          </cell>
          <cell r="C642" t="str">
            <v>Limburg Hasselt</v>
          </cell>
          <cell r="D642" t="str">
            <v>Regio Oost</v>
          </cell>
          <cell r="E642" t="str">
            <v>Hasselt</v>
          </cell>
          <cell r="F642" t="str">
            <v>Mestbank Regio Oost</v>
          </cell>
          <cell r="G642" t="str">
            <v>Gegevensbeheer Regio Oost</v>
          </cell>
          <cell r="H642" t="str">
            <v>.</v>
          </cell>
          <cell r="I642" t="str">
            <v>.</v>
          </cell>
          <cell r="J642" t="str">
            <v>Grijseels Oona</v>
          </cell>
          <cell r="K642" t="str">
            <v>Oona.Grijseels@vlm.be</v>
          </cell>
          <cell r="L642" t="str">
            <v>02/543.72.88</v>
          </cell>
        </row>
        <row r="643">
          <cell r="A643">
            <v>642</v>
          </cell>
          <cell r="B643" t="str">
            <v>Wens Griet</v>
          </cell>
          <cell r="C643" t="str">
            <v>Antwerpen Herentals</v>
          </cell>
          <cell r="D643" t="str">
            <v>Regio Oost</v>
          </cell>
          <cell r="E643" t="str">
            <v>Tielen</v>
          </cell>
          <cell r="F643" t="str">
            <v>Algemene Diensten Regio Oost</v>
          </cell>
          <cell r="G643" t="str">
            <v>.</v>
          </cell>
          <cell r="H643" t="str">
            <v>.</v>
          </cell>
          <cell r="I643" t="str">
            <v>.</v>
          </cell>
          <cell r="J643" t="str">
            <v>Grijseels Oona</v>
          </cell>
          <cell r="K643" t="str">
            <v>Oona.Grijseels@vlm.be</v>
          </cell>
          <cell r="L643" t="str">
            <v>02/543.72.88</v>
          </cell>
        </row>
        <row r="644">
          <cell r="A644">
            <v>643</v>
          </cell>
          <cell r="B644" t="str">
            <v>Weyens Gerda</v>
          </cell>
          <cell r="C644" t="str">
            <v>Limburg Hasselt</v>
          </cell>
          <cell r="D644" t="str">
            <v>Regio Oost</v>
          </cell>
          <cell r="E644" t="str">
            <v>Herk-De-Stad</v>
          </cell>
          <cell r="F644" t="str">
            <v>Algemene Diensten Regio Oost</v>
          </cell>
          <cell r="G644" t="str">
            <v>Communicatie Regio Oost</v>
          </cell>
          <cell r="H644" t="str">
            <v>.</v>
          </cell>
          <cell r="I644" t="str">
            <v>.</v>
          </cell>
          <cell r="J644" t="str">
            <v>Grijseels Oona</v>
          </cell>
          <cell r="K644" t="str">
            <v>Oona.Grijseels@vlm.be</v>
          </cell>
          <cell r="L644" t="str">
            <v>02/543.72.88</v>
          </cell>
        </row>
        <row r="645">
          <cell r="A645">
            <v>644</v>
          </cell>
          <cell r="B645" t="str">
            <v>Weytens David</v>
          </cell>
          <cell r="C645" t="str">
            <v>Centrale directie Brussel</v>
          </cell>
          <cell r="D645" t="str">
            <v>Informatica &amp; GIS</v>
          </cell>
          <cell r="E645" t="str">
            <v>Sint-Truiden</v>
          </cell>
          <cell r="F645" t="str">
            <v>Ontwikkeling</v>
          </cell>
          <cell r="G645" t="str">
            <v>.</v>
          </cell>
          <cell r="H645" t="str">
            <v>.</v>
          </cell>
          <cell r="I645" t="str">
            <v>.</v>
          </cell>
          <cell r="J645" t="str">
            <v>Tack Lieven</v>
          </cell>
          <cell r="K645" t="str">
            <v>Lieven.Tack@vlm.be</v>
          </cell>
          <cell r="L645" t="str">
            <v>02/543.73.19</v>
          </cell>
        </row>
        <row r="646">
          <cell r="A646">
            <v>645</v>
          </cell>
          <cell r="B646" t="str">
            <v>Weytens Rita</v>
          </cell>
          <cell r="C646" t="str">
            <v>Oost-Vlaanderen Gent</v>
          </cell>
          <cell r="D646" t="str">
            <v>Mestbank</v>
          </cell>
          <cell r="E646" t="str">
            <v>Nazareth</v>
          </cell>
          <cell r="F646" t="str">
            <v>Handhaving</v>
          </cell>
          <cell r="G646" t="str">
            <v>Handhaving Regio West</v>
          </cell>
          <cell r="H646" t="str">
            <v>.</v>
          </cell>
          <cell r="I646" t="str">
            <v>.</v>
          </cell>
          <cell r="J646" t="str">
            <v>Dekeyser Jacqueline</v>
          </cell>
          <cell r="K646" t="str">
            <v>jacqueline.dekeyser@vlm.be</v>
          </cell>
          <cell r="L646" t="str">
            <v>02/543.69.07</v>
          </cell>
        </row>
        <row r="647">
          <cell r="A647">
            <v>646</v>
          </cell>
          <cell r="B647" t="str">
            <v>Wieme Alexander</v>
          </cell>
          <cell r="C647" t="str">
            <v>Oost-Vlaanderen Gent</v>
          </cell>
          <cell r="D647" t="str">
            <v>Mestbank</v>
          </cell>
          <cell r="E647" t="str">
            <v>Gent</v>
          </cell>
          <cell r="F647" t="str">
            <v>Handhaving</v>
          </cell>
          <cell r="G647" t="str">
            <v>Handhaving Regio West</v>
          </cell>
          <cell r="H647" t="str">
            <v>.</v>
          </cell>
          <cell r="I647" t="str">
            <v>.</v>
          </cell>
          <cell r="J647" t="str">
            <v>Dekeyser Jacqueline</v>
          </cell>
          <cell r="K647" t="str">
            <v>jacqueline.dekeyser@vlm.be</v>
          </cell>
          <cell r="L647" t="str">
            <v>02/543.69.07</v>
          </cell>
        </row>
        <row r="648">
          <cell r="A648">
            <v>647</v>
          </cell>
          <cell r="B648" t="str">
            <v>Wijnant Franky</v>
          </cell>
          <cell r="C648" t="str">
            <v>Centrale directie Brussel</v>
          </cell>
          <cell r="D648" t="str">
            <v>Algemene Diensten</v>
          </cell>
          <cell r="E648" t="str">
            <v>Ninove</v>
          </cell>
          <cell r="F648" t="str">
            <v>Personeel</v>
          </cell>
          <cell r="G648" t="str">
            <v>.</v>
          </cell>
          <cell r="H648" t="str">
            <v>.</v>
          </cell>
          <cell r="I648" t="str">
            <v>Diensthoofd</v>
          </cell>
          <cell r="J648" t="str">
            <v>Tack Lieven</v>
          </cell>
          <cell r="K648" t="str">
            <v>Lieven.Tack@vlm.be</v>
          </cell>
          <cell r="L648" t="str">
            <v>02/543.73.19</v>
          </cell>
        </row>
        <row r="649">
          <cell r="A649">
            <v>648</v>
          </cell>
          <cell r="B649" t="str">
            <v>Willaert Bart</v>
          </cell>
          <cell r="C649" t="str">
            <v>Centrale directie Brussel</v>
          </cell>
          <cell r="D649" t="str">
            <v>Mestbank</v>
          </cell>
          <cell r="E649" t="str">
            <v>Leuven</v>
          </cell>
          <cell r="F649" t="str">
            <v>Productie &amp; Afzet</v>
          </cell>
          <cell r="G649" t="str">
            <v>.</v>
          </cell>
          <cell r="H649" t="str">
            <v>.</v>
          </cell>
          <cell r="I649" t="str">
            <v>Diensthoofd</v>
          </cell>
          <cell r="J649" t="str">
            <v>Tack Lieven</v>
          </cell>
          <cell r="K649" t="str">
            <v>Lieven.Tack@vlm.be</v>
          </cell>
          <cell r="L649" t="str">
            <v>02/543.73.19</v>
          </cell>
        </row>
        <row r="650">
          <cell r="A650">
            <v>649</v>
          </cell>
          <cell r="B650" t="str">
            <v>Willems Edith</v>
          </cell>
          <cell r="C650" t="str">
            <v>Limburg Hasselt</v>
          </cell>
          <cell r="D650" t="str">
            <v>Regio Oost</v>
          </cell>
          <cell r="E650" t="str">
            <v>Hasselt</v>
          </cell>
          <cell r="F650" t="str">
            <v>Projectrealisatie Regio Oost</v>
          </cell>
          <cell r="G650" t="str">
            <v>Projectontwerp Regio Oost</v>
          </cell>
          <cell r="H650" t="str">
            <v>.</v>
          </cell>
          <cell r="I650" t="str">
            <v>.</v>
          </cell>
          <cell r="J650" t="str">
            <v>Grijseels Oona</v>
          </cell>
          <cell r="K650" t="str">
            <v>Oona.Grijseels@vlm.be</v>
          </cell>
          <cell r="L650" t="str">
            <v>02/543.72.88</v>
          </cell>
        </row>
        <row r="651">
          <cell r="A651">
            <v>650</v>
          </cell>
          <cell r="B651" t="str">
            <v>Wils Geert</v>
          </cell>
          <cell r="C651" t="str">
            <v>Centrale directie Brussel</v>
          </cell>
          <cell r="D651" t="str">
            <v>Informatica &amp; GIS</v>
          </cell>
          <cell r="E651" t="str">
            <v>Aartselaar</v>
          </cell>
          <cell r="F651" t="str">
            <v>ICT-architecturen</v>
          </cell>
          <cell r="G651" t="str">
            <v>.</v>
          </cell>
          <cell r="H651" t="str">
            <v>.</v>
          </cell>
          <cell r="I651" t="str">
            <v>.</v>
          </cell>
          <cell r="J651" t="str">
            <v>Tack Lieven</v>
          </cell>
          <cell r="K651" t="str">
            <v>Lieven.Tack@vlm.be</v>
          </cell>
          <cell r="L651" t="str">
            <v>02/543.73.19</v>
          </cell>
        </row>
        <row r="652">
          <cell r="A652">
            <v>651</v>
          </cell>
          <cell r="B652" t="str">
            <v>Wolfaert Joyce</v>
          </cell>
          <cell r="C652" t="str">
            <v>Oost-Vlaanderen Gent</v>
          </cell>
          <cell r="D652" t="str">
            <v>Mestbank</v>
          </cell>
          <cell r="E652" t="str">
            <v>Boekhoute</v>
          </cell>
          <cell r="F652" t="str">
            <v>Handhaving</v>
          </cell>
          <cell r="G652" t="str">
            <v>Handhaving Regio West</v>
          </cell>
          <cell r="H652" t="str">
            <v>.</v>
          </cell>
          <cell r="I652" t="str">
            <v>.</v>
          </cell>
          <cell r="J652" t="str">
            <v>Dekeyser Jacqueline</v>
          </cell>
          <cell r="K652" t="str">
            <v>jacqueline.dekeyser@vlm.be</v>
          </cell>
          <cell r="L652" t="str">
            <v>02/543.69.07</v>
          </cell>
        </row>
        <row r="653">
          <cell r="A653">
            <v>652</v>
          </cell>
          <cell r="B653" t="str">
            <v>Wouters Steven</v>
          </cell>
          <cell r="C653" t="str">
            <v>Centrale directie Brussel</v>
          </cell>
          <cell r="D653" t="str">
            <v>Informatica &amp; GIS</v>
          </cell>
          <cell r="E653" t="str">
            <v>Opwijk</v>
          </cell>
          <cell r="F653" t="str">
            <v>ICT-architecturen</v>
          </cell>
          <cell r="G653" t="str">
            <v>.</v>
          </cell>
          <cell r="H653" t="str">
            <v>.</v>
          </cell>
          <cell r="I653" t="str">
            <v>.</v>
          </cell>
          <cell r="J653" t="str">
            <v>Tack Lieven</v>
          </cell>
          <cell r="K653" t="str">
            <v>Lieven.Tack@vlm.be</v>
          </cell>
          <cell r="L653" t="str">
            <v>02/543.73.19</v>
          </cell>
        </row>
        <row r="654">
          <cell r="A654">
            <v>653</v>
          </cell>
          <cell r="B654" t="str">
            <v>Wuyts Ben</v>
          </cell>
          <cell r="C654" t="str">
            <v>Antwerpen Herentals</v>
          </cell>
          <cell r="D654" t="str">
            <v>Regio Oost</v>
          </cell>
          <cell r="E654" t="str">
            <v>Mortsel</v>
          </cell>
          <cell r="F654" t="str">
            <v>Projectrealisatie Regio Oost</v>
          </cell>
          <cell r="G654" t="str">
            <v>Projectleiding Regio Oost</v>
          </cell>
          <cell r="H654" t="str">
            <v>.</v>
          </cell>
          <cell r="I654" t="str">
            <v>Diensthoofd</v>
          </cell>
          <cell r="J654" t="str">
            <v>Tack Lieven</v>
          </cell>
          <cell r="K654" t="str">
            <v>Lieven.Tack@vlm.be</v>
          </cell>
          <cell r="L654" t="str">
            <v>02/543.73.19</v>
          </cell>
        </row>
        <row r="655">
          <cell r="A655">
            <v>654</v>
          </cell>
          <cell r="B655" t="str">
            <v>van der Zalm Anja</v>
          </cell>
          <cell r="C655" t="str">
            <v>Centrale directie Brussel</v>
          </cell>
          <cell r="D655" t="str">
            <v>Projectrealisatie</v>
          </cell>
          <cell r="E655" t="str">
            <v>Hofstade (Vl.Br.)</v>
          </cell>
          <cell r="F655" t="str">
            <v>Projectondersteuning</v>
          </cell>
          <cell r="G655" t="str">
            <v>.</v>
          </cell>
          <cell r="H655" t="str">
            <v>.</v>
          </cell>
          <cell r="I655" t="str">
            <v>.</v>
          </cell>
          <cell r="J655" t="str">
            <v>Tack Lieven</v>
          </cell>
          <cell r="K655" t="str">
            <v>Lieven.Tack@vlm.be</v>
          </cell>
          <cell r="L655" t="str">
            <v>02/543.73.19</v>
          </cell>
        </row>
        <row r="656">
          <cell r="A656">
            <v>655</v>
          </cell>
        </row>
        <row r="657">
          <cell r="A657">
            <v>656</v>
          </cell>
        </row>
        <row r="658">
          <cell r="A658">
            <v>657</v>
          </cell>
        </row>
        <row r="659">
          <cell r="A659">
            <v>658</v>
          </cell>
        </row>
        <row r="660">
          <cell r="A660">
            <v>659</v>
          </cell>
        </row>
        <row r="661">
          <cell r="A661">
            <v>660</v>
          </cell>
        </row>
        <row r="662">
          <cell r="A662">
            <v>661</v>
          </cell>
        </row>
        <row r="663">
          <cell r="A663">
            <v>662</v>
          </cell>
        </row>
        <row r="664">
          <cell r="A664">
            <v>663</v>
          </cell>
        </row>
        <row r="665">
          <cell r="A665">
            <v>664</v>
          </cell>
        </row>
      </sheetData>
      <sheetData sheetId="17">
        <row r="14">
          <cell r="B14" t="str">
            <v>Reden</v>
          </cell>
        </row>
        <row r="15">
          <cell r="A15">
            <v>1</v>
          </cell>
          <cell r="B15" t="str">
            <v> </v>
          </cell>
          <cell r="C15" t="str">
            <v> </v>
          </cell>
          <cell r="D15">
            <v>0</v>
          </cell>
          <cell r="E15">
            <v>0</v>
          </cell>
        </row>
        <row r="16">
          <cell r="A16">
            <v>2</v>
          </cell>
          <cell r="B16" t="str">
            <v>jaarlijks verlof (min. 2 weken aaneensluitend)</v>
          </cell>
          <cell r="C16" t="str">
            <v>jaarlijks verlof (min. 2 weken)</v>
          </cell>
          <cell r="D16">
            <v>0</v>
          </cell>
          <cell r="E16">
            <v>1</v>
          </cell>
        </row>
        <row r="17">
          <cell r="A17">
            <v>3</v>
          </cell>
          <cell r="B17" t="str">
            <v>ziekte</v>
          </cell>
          <cell r="C17" t="str">
            <v>ziekte</v>
          </cell>
          <cell r="D17">
            <v>0</v>
          </cell>
          <cell r="E17">
            <v>1</v>
          </cell>
        </row>
        <row r="18">
          <cell r="A18">
            <v>4</v>
          </cell>
          <cell r="B18" t="str">
            <v>gewettigde afwezigheid</v>
          </cell>
          <cell r="C18" t="str">
            <v>gewettigde afwezigheid</v>
          </cell>
          <cell r="D18">
            <v>0</v>
          </cell>
          <cell r="E18">
            <v>1</v>
          </cell>
        </row>
        <row r="19">
          <cell r="A19">
            <v>5</v>
          </cell>
          <cell r="B19" t="str">
            <v>deeltijdse prestaties</v>
          </cell>
          <cell r="C19" t="str">
            <v>deeltijdse prestaties</v>
          </cell>
          <cell r="D19">
            <v>0</v>
          </cell>
          <cell r="E1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soneelsdienst@vlm.be" TargetMode="External" /><Relationship Id="rId2" Type="http://schemas.openxmlformats.org/officeDocument/2006/relationships/hyperlink" Target="https://intranet.vlm.be/nl/SiteCollectionDocuments/Personeelsinfo/Prestaties%20buiten%20de%20normale%20arbeidstijdregeling%20(overuren%20en%20prestaties%20%E2%80%99s%20nachts,%20op%20zaterdag%20of%20op%20zondag).pdf#search=overuren" TargetMode="External" /><Relationship Id="rId3" Type="http://schemas.openxmlformats.org/officeDocument/2006/relationships/hyperlink" Target="mailto:personeelsdienst@vlm.b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ersoneelsdienst@vlm.be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AI2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00.7109375" style="4" customWidth="1"/>
    <col min="2" max="2" width="13.7109375" style="4" customWidth="1"/>
    <col min="3" max="3" width="12.7109375" style="4" customWidth="1"/>
    <col min="4" max="4" width="15.421875" style="4" customWidth="1"/>
    <col min="5" max="11" width="9.140625" style="4" customWidth="1"/>
    <col min="12" max="12" width="17.57421875" style="4" customWidth="1"/>
    <col min="13" max="18" width="9.140625" style="4" customWidth="1"/>
    <col min="19" max="19" width="9.140625" style="5" customWidth="1"/>
    <col min="20" max="16384" width="9.140625" style="4" customWidth="1"/>
  </cols>
  <sheetData>
    <row r="1" spans="1:35" ht="33">
      <c r="A1" s="1" t="s">
        <v>0</v>
      </c>
      <c r="B1" s="2" t="s">
        <v>1</v>
      </c>
      <c r="C1" s="2"/>
      <c r="D1" s="3"/>
      <c r="E1" s="3"/>
      <c r="F1" s="3"/>
      <c r="AG1" s="4" t="str">
        <f>IF(B1="VLAAMSE LANDMAATSCHAPPIJ","ir. Toon Denys","Armand De Troyer")</f>
        <v>ir. Toon Denys</v>
      </c>
      <c r="AI1" s="4" t="str">
        <f>IF(AG1="Armand De Troyer","Handtekening administrateur-generaal","Handtekening gedelegeerd bestuurder")</f>
        <v>Handtekening gedelegeerd bestuurder</v>
      </c>
    </row>
    <row r="2" spans="1:6" ht="33">
      <c r="A2" s="1"/>
      <c r="B2" s="194"/>
      <c r="C2" s="194"/>
      <c r="D2" s="194"/>
      <c r="E2" s="194"/>
      <c r="F2" s="194"/>
    </row>
    <row r="3" ht="17.25">
      <c r="A3" s="6" t="s">
        <v>318</v>
      </c>
    </row>
    <row r="4" ht="33" thickBot="1">
      <c r="A4" s="1"/>
    </row>
    <row r="5" spans="1:12" ht="33" thickBot="1">
      <c r="A5" s="7" t="s">
        <v>376</v>
      </c>
      <c r="B5" s="195" t="s">
        <v>378</v>
      </c>
      <c r="C5" s="196"/>
      <c r="D5" s="197"/>
      <c r="E5" s="92"/>
      <c r="F5" s="92"/>
      <c r="G5" s="92"/>
      <c r="H5" s="92"/>
      <c r="I5" s="92"/>
      <c r="J5" s="92"/>
      <c r="K5" s="92"/>
      <c r="L5" s="92"/>
    </row>
    <row r="6" spans="1:3" ht="33">
      <c r="A6" s="7" t="s">
        <v>326</v>
      </c>
      <c r="C6" s="9"/>
    </row>
    <row r="7" spans="1:3" ht="33">
      <c r="A7" s="7" t="s">
        <v>37</v>
      </c>
      <c r="B7" s="4" t="s">
        <v>316</v>
      </c>
      <c r="C7" s="9"/>
    </row>
    <row r="8" spans="1:3" ht="33">
      <c r="A8" s="7" t="s">
        <v>36</v>
      </c>
      <c r="C8" s="9"/>
    </row>
    <row r="9" spans="1:3" ht="33">
      <c r="A9" s="7" t="s">
        <v>307</v>
      </c>
      <c r="C9" s="9"/>
    </row>
    <row r="11" spans="1:20" ht="14.25" hidden="1">
      <c r="A11" s="8" t="s">
        <v>2</v>
      </c>
      <c r="S11" s="5">
        <v>554</v>
      </c>
      <c r="T11" s="4" t="s">
        <v>3</v>
      </c>
    </row>
    <row r="12" ht="14.25" hidden="1">
      <c r="A12" s="8" t="s">
        <v>4</v>
      </c>
    </row>
    <row r="13" spans="1:2" ht="14.25">
      <c r="A13" s="8" t="s">
        <v>35</v>
      </c>
      <c r="B13" s="4" t="s">
        <v>327</v>
      </c>
    </row>
    <row r="14" spans="1:2" ht="14.25">
      <c r="A14" s="8" t="s">
        <v>390</v>
      </c>
      <c r="B14" s="4" t="s">
        <v>327</v>
      </c>
    </row>
    <row r="15" spans="1:2" ht="14.25">
      <c r="A15" s="107" t="s">
        <v>334</v>
      </c>
      <c r="B15" s="4" t="s">
        <v>327</v>
      </c>
    </row>
    <row r="16" spans="1:3" ht="14.25">
      <c r="A16" s="99" t="s">
        <v>306</v>
      </c>
      <c r="B16" s="4" t="s">
        <v>389</v>
      </c>
      <c r="C16" s="8"/>
    </row>
    <row r="17" spans="1:2" ht="14.25">
      <c r="A17" s="106" t="s">
        <v>332</v>
      </c>
      <c r="B17" s="4" t="s">
        <v>335</v>
      </c>
    </row>
    <row r="18" spans="1:2" ht="14.25">
      <c r="A18" s="107" t="s">
        <v>333</v>
      </c>
      <c r="B18" s="4" t="s">
        <v>335</v>
      </c>
    </row>
    <row r="19" spans="1:4" ht="14.25">
      <c r="A19" s="99" t="s">
        <v>393</v>
      </c>
      <c r="B19" s="4" t="s">
        <v>380</v>
      </c>
      <c r="D19" s="8" t="s">
        <v>381</v>
      </c>
    </row>
    <row r="20" spans="1:4" ht="14.25">
      <c r="A20" s="8" t="s">
        <v>379</v>
      </c>
      <c r="B20" s="4" t="s">
        <v>380</v>
      </c>
      <c r="D20" s="8" t="s">
        <v>381</v>
      </c>
    </row>
    <row r="21" ht="14.25">
      <c r="A21" s="10"/>
    </row>
  </sheetData>
  <sheetProtection/>
  <mergeCells count="2">
    <mergeCell ref="B2:F2"/>
    <mergeCell ref="B5:D5"/>
  </mergeCells>
  <hyperlinks>
    <hyperlink ref="A11" location="'eendagsreis 1 blz'!A13" tooltip="eendagsreizen 1 blz" display="onkostennota reis- en maaltijdvergoedingen (1 blz)"/>
    <hyperlink ref="A13" location="'GEVAARLIJK WERK'!A1" display="toelage gevaarlijk werk"/>
    <hyperlink ref="A12" location="'eendagsreis 2blz'!A13" display="onkostennota reis- en maaltijdvergoedingen (2 blz)"/>
    <hyperlink ref="A16" location="'BUITENLAND FORFAIT'!A1" display="onkosten buitenland (meerdaagse) forfaitaire verblijfsvergoedingen"/>
    <hyperlink ref="A14" location="VERSTORING!A1" display="verstoringstoelage (weekend/nachtwerk)"/>
    <hyperlink ref="A20" location="'TOELAGE Milieu-inspectie'!A1" display="toelage milieu-inspectie"/>
    <hyperlink ref="D20" r:id="rId1" display="personeelsdienst@vlm.be"/>
    <hyperlink ref="A19" r:id="rId2" display="https://intranet.vlm.be/nl/SiteCollectionDocuments/Personeelsinfo/Prestaties buiten de normale arbeidstijdregeling (overuren en prestaties %E2%80%99s nachts, op zaterdag of op zondag).pdf#search=overuren"/>
    <hyperlink ref="D19" r:id="rId3" display="personeelsdienst@vlm.be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K38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12.7109375" style="0" customWidth="1"/>
    <col min="2" max="2" width="7.8515625" style="0" customWidth="1"/>
    <col min="3" max="3" width="15.28125" style="0" customWidth="1"/>
    <col min="4" max="4" width="29.7109375" style="0" customWidth="1"/>
    <col min="5" max="5" width="33.421875" style="0" customWidth="1"/>
    <col min="6" max="6" width="3.28125" style="0" hidden="1" customWidth="1"/>
    <col min="7" max="9" width="3.28125" style="0" customWidth="1"/>
    <col min="10" max="10" width="19.28125" style="0" customWidth="1"/>
  </cols>
  <sheetData>
    <row r="1" spans="2:10" ht="19.5" customHeight="1">
      <c r="B1" s="212" t="s">
        <v>19</v>
      </c>
      <c r="C1" s="212"/>
      <c r="D1" s="212"/>
      <c r="E1" s="212"/>
      <c r="F1" s="212"/>
      <c r="G1" s="212"/>
      <c r="H1" s="212"/>
      <c r="I1" s="212"/>
      <c r="J1" s="212"/>
    </row>
    <row r="2" ht="7.5" customHeight="1"/>
    <row r="3" spans="2:5" ht="15.75" thickBot="1">
      <c r="B3" t="s">
        <v>6</v>
      </c>
      <c r="D3" s="213" t="str">
        <f>START!A5</f>
        <v>(naam)</v>
      </c>
      <c r="E3" s="213"/>
    </row>
    <row r="4" spans="2:5" ht="15.75" thickBot="1">
      <c r="B4" t="s">
        <v>7</v>
      </c>
      <c r="D4" s="18" t="str">
        <f>START!A7</f>
        <v>(woonplaats)</v>
      </c>
      <c r="E4" s="18"/>
    </row>
    <row r="5" ht="6.75" customHeight="1"/>
    <row r="6" spans="2:5" ht="15.75" thickBot="1">
      <c r="B6" t="s">
        <v>8</v>
      </c>
      <c r="D6" s="17"/>
      <c r="E6" s="17"/>
    </row>
    <row r="7" ht="6.75" customHeight="1"/>
    <row r="8" spans="2:5" ht="18.75" customHeight="1" thickBot="1">
      <c r="B8" t="s">
        <v>317</v>
      </c>
      <c r="D8" s="17" t="str">
        <f>START!A6</f>
        <v>(Maand)</v>
      </c>
      <c r="E8" s="17"/>
    </row>
    <row r="9" spans="6:9" ht="4.5" customHeight="1" thickBot="1">
      <c r="F9" s="17"/>
      <c r="G9" s="17"/>
      <c r="H9" s="17"/>
      <c r="I9" s="17"/>
    </row>
    <row r="10" spans="3:10" ht="55.5" customHeight="1" thickBot="1">
      <c r="C10" s="15"/>
      <c r="D10" s="15"/>
      <c r="E10" s="15"/>
      <c r="F10" s="122"/>
      <c r="G10" s="214" t="s">
        <v>9</v>
      </c>
      <c r="H10" s="215"/>
      <c r="I10" s="216"/>
      <c r="J10" s="97"/>
    </row>
    <row r="11" spans="2:10" ht="91.5" customHeight="1" thickBot="1">
      <c r="B11" s="206" t="s">
        <v>10</v>
      </c>
      <c r="C11" s="207"/>
      <c r="D11" s="208"/>
      <c r="E11" s="171" t="s">
        <v>305</v>
      </c>
      <c r="F11" s="172"/>
      <c r="G11" s="178" t="s">
        <v>11</v>
      </c>
      <c r="H11" s="178" t="s">
        <v>12</v>
      </c>
      <c r="I11" s="178" t="s">
        <v>392</v>
      </c>
      <c r="J11" s="184" t="s">
        <v>13</v>
      </c>
    </row>
    <row r="12" spans="1:10" ht="19.5" customHeight="1" thickBot="1" thickTop="1">
      <c r="A12" s="182" t="s">
        <v>14</v>
      </c>
      <c r="B12" s="209"/>
      <c r="C12" s="210"/>
      <c r="D12" s="211"/>
      <c r="E12" s="176">
        <v>1</v>
      </c>
      <c r="F12" s="173"/>
      <c r="G12" s="179"/>
      <c r="H12" s="179"/>
      <c r="I12" s="179"/>
      <c r="J12" s="179">
        <f>ROUND(VLOOKUP(E12,'(info B)'!$A$2:$G$229,6,FALSE)/2,2)</f>
        <v>0</v>
      </c>
    </row>
    <row r="13" spans="1:10" ht="19.5" customHeight="1" thickTop="1">
      <c r="A13" s="204" t="s">
        <v>16</v>
      </c>
      <c r="B13" s="201"/>
      <c r="C13" s="202"/>
      <c r="D13" s="203"/>
      <c r="E13" s="177">
        <v>1</v>
      </c>
      <c r="F13" s="174"/>
      <c r="G13" s="180"/>
      <c r="H13" s="180"/>
      <c r="I13" s="180"/>
      <c r="J13" s="180">
        <f>ROUND(VLOOKUP(E13,'(info B)'!$A$2:$G$229,6,FALSE)-IF(F13="",0,VLOOKUP(E13,'(info B)'!$A$2:$G$228,6,FALSE)*0.15)-IF(G13="",0,VLOOKUP(E13,'(info B)'!$A$2:$G$228,6,FALSE)*0.35)-IF(H13="",0,VLOOKUP(E13,'(info B)'!$A$2:$G$228,6,FALSE)*0.45)-IF(I13="",0,VLOOKUP(E13,'(info B)'!$A$2:$G$228,6,FALSE)*0.2),2)</f>
        <v>0</v>
      </c>
    </row>
    <row r="14" spans="1:10" ht="19.5" customHeight="1">
      <c r="A14" s="205"/>
      <c r="B14" s="201"/>
      <c r="C14" s="202"/>
      <c r="D14" s="203"/>
      <c r="E14" s="177">
        <v>1</v>
      </c>
      <c r="F14" s="174"/>
      <c r="G14" s="180"/>
      <c r="H14" s="180"/>
      <c r="I14" s="180"/>
      <c r="J14" s="180">
        <f>ROUND(VLOOKUP(E14,'(info B)'!$A$2:$G$229,6,FALSE)-IF(F14="",0,VLOOKUP(E14,'(info B)'!$A$2:$G$228,6,FALSE)*0.15)-IF(G14="",0,VLOOKUP(E14,'(info B)'!$A$2:$G$228,6,FALSE)*0.35)-IF(H14="",0,VLOOKUP(E14,'(info B)'!$A$2:$G$228,6,FALSE)*0.45)-IF(I14="",0,VLOOKUP(E14,'(info B)'!$A$2:$G$228,6,FALSE)*0.2),2)</f>
        <v>0</v>
      </c>
    </row>
    <row r="15" spans="1:10" ht="19.5" customHeight="1">
      <c r="A15" s="205"/>
      <c r="B15" s="201"/>
      <c r="C15" s="202"/>
      <c r="D15" s="203"/>
      <c r="E15" s="177">
        <v>1</v>
      </c>
      <c r="F15" s="174"/>
      <c r="G15" s="180"/>
      <c r="H15" s="180"/>
      <c r="I15" s="180"/>
      <c r="J15" s="180">
        <f>ROUND(VLOOKUP(E15,'(info B)'!$A$2:$G$229,6,FALSE)-IF(F15="",0,VLOOKUP(E15,'(info B)'!$A$2:$G$228,6,FALSE)*0.15)-IF(G15="",0,VLOOKUP(E15,'(info B)'!$A$2:$G$228,6,FALSE)*0.35)-IF(H15="",0,VLOOKUP(E15,'(info B)'!$A$2:$G$228,6,FALSE)*0.45)-IF(I15="",0,VLOOKUP(E15,'(info B)'!$A$2:$G$228,6,FALSE)*0.2),2)</f>
        <v>0</v>
      </c>
    </row>
    <row r="16" spans="1:10" ht="19.5" customHeight="1">
      <c r="A16" s="205"/>
      <c r="B16" s="201"/>
      <c r="C16" s="202"/>
      <c r="D16" s="203"/>
      <c r="E16" s="177">
        <v>1</v>
      </c>
      <c r="F16" s="174"/>
      <c r="G16" s="180"/>
      <c r="H16" s="180"/>
      <c r="I16" s="180"/>
      <c r="J16" s="180">
        <f>ROUND(VLOOKUP(E16,'(info B)'!$A$2:$G$229,6,FALSE)-IF(F16="",0,VLOOKUP(E16,'(info B)'!$A$2:$G$228,6,FALSE)*0.15)-IF(G16="",0,VLOOKUP(E16,'(info B)'!$A$2:$G$228,6,FALSE)*0.35)-IF(H16="",0,VLOOKUP(E16,'(info B)'!$A$2:$G$228,6,FALSE)*0.45)-IF(I16="",0,VLOOKUP(E16,'(info B)'!$A$2:$G$228,6,FALSE)*0.2),2)</f>
        <v>0</v>
      </c>
    </row>
    <row r="17" spans="1:10" ht="19.5" customHeight="1">
      <c r="A17" s="205"/>
      <c r="B17" s="201"/>
      <c r="C17" s="202"/>
      <c r="D17" s="203"/>
      <c r="E17" s="177">
        <v>1</v>
      </c>
      <c r="F17" s="174"/>
      <c r="G17" s="180"/>
      <c r="H17" s="180"/>
      <c r="I17" s="180"/>
      <c r="J17" s="180">
        <f>ROUND(VLOOKUP(E17,'(info B)'!$A$2:$G$229,6,FALSE)-IF(F17="",0,VLOOKUP(E17,'(info B)'!$A$2:$G$228,6,FALSE)*0.15)-IF(G17="",0,VLOOKUP(E17,'(info B)'!$A$2:$G$228,6,FALSE)*0.35)-IF(H17="",0,VLOOKUP(E17,'(info B)'!$A$2:$G$228,6,FALSE)*0.45)-IF(I17="",0,VLOOKUP(E17,'(info B)'!$A$2:$G$228,6,FALSE)*0.2),2)</f>
        <v>0</v>
      </c>
    </row>
    <row r="18" spans="1:10" ht="19.5" customHeight="1">
      <c r="A18" s="205"/>
      <c r="B18" s="201"/>
      <c r="C18" s="202"/>
      <c r="D18" s="203"/>
      <c r="E18" s="177">
        <v>1</v>
      </c>
      <c r="F18" s="174"/>
      <c r="G18" s="180"/>
      <c r="H18" s="180"/>
      <c r="I18" s="180"/>
      <c r="J18" s="180">
        <f>ROUND(VLOOKUP(E18,'(info B)'!$A$2:$G$229,6,FALSE)-IF(F18="",0,VLOOKUP(E18,'(info B)'!$A$2:$G$228,6,FALSE)*0.15)-IF(G18="",0,VLOOKUP(E18,'(info B)'!$A$2:$G$228,6,FALSE)*0.35)-IF(H18="",0,VLOOKUP(E18,'(info B)'!$A$2:$G$228,6,FALSE)*0.45)-IF(I18="",0,VLOOKUP(E18,'(info B)'!$A$2:$G$228,6,FALSE)*0.2),2)</f>
        <v>0</v>
      </c>
    </row>
    <row r="19" spans="1:10" ht="19.5" customHeight="1">
      <c r="A19" s="205"/>
      <c r="B19" s="201"/>
      <c r="C19" s="202"/>
      <c r="D19" s="203"/>
      <c r="E19" s="177">
        <v>1</v>
      </c>
      <c r="F19" s="174"/>
      <c r="G19" s="180"/>
      <c r="H19" s="180"/>
      <c r="I19" s="180"/>
      <c r="J19" s="180">
        <f>ROUND(VLOOKUP(E19,'(info B)'!$A$2:$G$229,6,FALSE)-IF(F19="",0,VLOOKUP(E19,'(info B)'!$A$2:$G$228,6,FALSE)*0.15)-IF(G19="",0,VLOOKUP(E19,'(info B)'!$A$2:$G$228,6,FALSE)*0.35)-IF(H19="",0,VLOOKUP(E19,'(info B)'!$A$2:$G$228,6,FALSE)*0.45)-IF(I19="",0,VLOOKUP(E19,'(info B)'!$A$2:$G$228,6,FALSE)*0.2),2)</f>
        <v>0</v>
      </c>
    </row>
    <row r="20" spans="1:10" ht="19.5" customHeight="1">
      <c r="A20" s="205"/>
      <c r="B20" s="201"/>
      <c r="C20" s="202"/>
      <c r="D20" s="203"/>
      <c r="E20" s="177">
        <v>1</v>
      </c>
      <c r="F20" s="174"/>
      <c r="G20" s="180"/>
      <c r="H20" s="180"/>
      <c r="I20" s="180"/>
      <c r="J20" s="180">
        <f>ROUND(VLOOKUP(E20,'(info B)'!$A$2:$G$229,6,FALSE)-IF(F20="",0,VLOOKUP(E20,'(info B)'!$A$2:$G$228,6,FALSE)*0.15)-IF(G20="",0,VLOOKUP(E20,'(info B)'!$A$2:$G$228,6,FALSE)*0.35)-IF(H20="",0,VLOOKUP(E20,'(info B)'!$A$2:$G$228,6,FALSE)*0.45)-IF(I20="",0,VLOOKUP(E20,'(info B)'!$A$2:$G$228,6,FALSE)*0.2),2)</f>
        <v>0</v>
      </c>
    </row>
    <row r="21" spans="1:10" ht="19.5" customHeight="1">
      <c r="A21" s="205"/>
      <c r="B21" s="201"/>
      <c r="C21" s="202"/>
      <c r="D21" s="203"/>
      <c r="E21" s="177">
        <v>1</v>
      </c>
      <c r="F21" s="174"/>
      <c r="G21" s="180"/>
      <c r="H21" s="180"/>
      <c r="I21" s="180"/>
      <c r="J21" s="180">
        <f>ROUND(VLOOKUP(E21,'(info B)'!$A$2:$G$229,6,FALSE)-IF(F21="",0,VLOOKUP(E21,'(info B)'!$A$2:$G$228,6,FALSE)*0.15)-IF(G21="",0,VLOOKUP(E21,'(info B)'!$A$2:$G$228,6,FALSE)*0.35)-IF(H21="",0,VLOOKUP(E21,'(info B)'!$A$2:$G$228,6,FALSE)*0.45)-IF(I21="",0,VLOOKUP(E21,'(info B)'!$A$2:$G$228,6,FALSE)*0.2),2)</f>
        <v>0</v>
      </c>
    </row>
    <row r="22" spans="1:10" ht="19.5" customHeight="1">
      <c r="A22" s="205"/>
      <c r="B22" s="201"/>
      <c r="C22" s="202"/>
      <c r="D22" s="203"/>
      <c r="E22" s="177">
        <v>1</v>
      </c>
      <c r="F22" s="174"/>
      <c r="G22" s="180"/>
      <c r="H22" s="180"/>
      <c r="I22" s="180"/>
      <c r="J22" s="180">
        <f>ROUND(VLOOKUP(E22,'(info B)'!$A$2:$G$229,6,FALSE)-IF(F22="",0,VLOOKUP(E22,'(info B)'!$A$2:$G$228,6,FALSE)*0.15)-IF(G22="",0,VLOOKUP(E22,'(info B)'!$A$2:$G$228,6,FALSE)*0.35)-IF(H22="",0,VLOOKUP(E22,'(info B)'!$A$2:$G$228,6,FALSE)*0.45)-IF(I22="",0,VLOOKUP(E22,'(info B)'!$A$2:$G$228,6,FALSE)*0.2),2)</f>
        <v>0</v>
      </c>
    </row>
    <row r="23" spans="1:10" ht="19.5" customHeight="1">
      <c r="A23" s="205"/>
      <c r="B23" s="201"/>
      <c r="C23" s="202"/>
      <c r="D23" s="203"/>
      <c r="E23" s="177">
        <v>1</v>
      </c>
      <c r="F23" s="174"/>
      <c r="G23" s="180"/>
      <c r="H23" s="180"/>
      <c r="I23" s="180"/>
      <c r="J23" s="180">
        <f>ROUND(VLOOKUP(E23,'(info B)'!$A$2:$G$229,6,FALSE)-IF(F23="",0,VLOOKUP(E23,'(info B)'!$A$2:$G$228,6,FALSE)*0.15)-IF(G23="",0,VLOOKUP(E23,'(info B)'!$A$2:$G$228,6,FALSE)*0.35)-IF(H23="",0,VLOOKUP(E23,'(info B)'!$A$2:$G$228,6,FALSE)*0.45)-IF(I23="",0,VLOOKUP(E23,'(info B)'!$A$2:$G$228,6,FALSE)*0.2),2)</f>
        <v>0</v>
      </c>
    </row>
    <row r="24" spans="1:10" ht="19.5" customHeight="1">
      <c r="A24" s="205"/>
      <c r="B24" s="201"/>
      <c r="C24" s="202"/>
      <c r="D24" s="203"/>
      <c r="E24" s="177">
        <v>1</v>
      </c>
      <c r="F24" s="174"/>
      <c r="G24" s="180"/>
      <c r="H24" s="180"/>
      <c r="I24" s="180"/>
      <c r="J24" s="180">
        <f>ROUND(VLOOKUP(E24,'(info B)'!$A$2:$G$229,6,FALSE)-IF(F24="",0,VLOOKUP(E24,'(info B)'!$A$2:$G$228,6,FALSE)*0.15)-IF(G24="",0,VLOOKUP(E24,'(info B)'!$A$2:$G$228,6,FALSE)*0.35)-IF(H24="",0,VLOOKUP(E24,'(info B)'!$A$2:$G$228,6,FALSE)*0.45)-IF(I24="",0,VLOOKUP(E24,'(info B)'!$A$2:$G$228,6,FALSE)*0.2),2)</f>
        <v>0</v>
      </c>
    </row>
    <row r="25" spans="1:10" ht="19.5" customHeight="1">
      <c r="A25" s="205"/>
      <c r="B25" s="201"/>
      <c r="C25" s="202"/>
      <c r="D25" s="203"/>
      <c r="E25" s="177">
        <v>1</v>
      </c>
      <c r="F25" s="174"/>
      <c r="G25" s="180"/>
      <c r="H25" s="180"/>
      <c r="I25" s="180"/>
      <c r="J25" s="180">
        <f>ROUND(VLOOKUP(E25,'(info B)'!$A$2:$G$229,6,FALSE)-IF(F25="",0,VLOOKUP(E25,'(info B)'!$A$2:$G$228,6,FALSE)*0.15)-IF(G25="",0,VLOOKUP(E25,'(info B)'!$A$2:$G$228,6,FALSE)*0.35)-IF(H25="",0,VLOOKUP(E25,'(info B)'!$A$2:$G$228,6,FALSE)*0.45)-IF(I25="",0,VLOOKUP(E25,'(info B)'!$A$2:$G$228,6,FALSE)*0.05),2)</f>
        <v>0</v>
      </c>
    </row>
    <row r="26" spans="1:10" ht="19.5" customHeight="1" thickBot="1">
      <c r="A26" s="205"/>
      <c r="B26" s="201"/>
      <c r="C26" s="202"/>
      <c r="D26" s="203"/>
      <c r="E26" s="177">
        <v>1</v>
      </c>
      <c r="F26" s="174"/>
      <c r="G26" s="180"/>
      <c r="H26" s="180"/>
      <c r="I26" s="180"/>
      <c r="J26" s="180">
        <f>ROUND(VLOOKUP(E26,'(info B)'!$A$2:$G$229,6,FALSE)-IF(F26="",0,VLOOKUP(E26,'(info B)'!$A$2:$G$228,6,FALSE)*0.15)-IF(G26="",0,VLOOKUP(E26,'(info B)'!$A$2:$G$228,6,FALSE)*0.35)-IF(H26="",0,VLOOKUP(E26,'(info B)'!$A$2:$G$228,6,FALSE)*0.45)-IF(I26="",0,VLOOKUP(E26,'(info B)'!$A$2:$G$228,6,FALSE)*0.2),2)</f>
        <v>0</v>
      </c>
    </row>
    <row r="27" spans="1:10" ht="19.5" customHeight="1" thickBot="1" thickTop="1">
      <c r="A27" s="183" t="s">
        <v>15</v>
      </c>
      <c r="B27" s="198"/>
      <c r="C27" s="199"/>
      <c r="D27" s="200"/>
      <c r="E27" s="191">
        <v>1</v>
      </c>
      <c r="F27" s="175"/>
      <c r="G27" s="181"/>
      <c r="H27" s="181"/>
      <c r="I27" s="181"/>
      <c r="J27" s="181">
        <f>ROUND(VLOOKUP(E27,'(info B)'!$A$2:$G$229,6,FALSE)/2,2)</f>
        <v>0</v>
      </c>
    </row>
    <row r="28" spans="1:10" ht="19.5" customHeight="1" thickBot="1" thickTop="1">
      <c r="A28" s="19"/>
      <c r="C28" s="16"/>
      <c r="D28" s="190" t="s">
        <v>17</v>
      </c>
      <c r="E28" s="192"/>
      <c r="F28" s="13"/>
      <c r="G28" s="13"/>
      <c r="H28" s="13"/>
      <c r="I28" s="13"/>
      <c r="J28" s="185"/>
    </row>
    <row r="29" spans="1:10" ht="33.75" customHeight="1" thickBot="1">
      <c r="A29" s="15"/>
      <c r="C29" s="16"/>
      <c r="D29" s="105" t="s">
        <v>328</v>
      </c>
      <c r="E29" s="20"/>
      <c r="F29" s="13"/>
      <c r="G29" s="13"/>
      <c r="H29" s="13"/>
      <c r="I29" s="13"/>
      <c r="J29" s="186" t="s">
        <v>329</v>
      </c>
    </row>
    <row r="30" spans="3:10" ht="19.5" customHeight="1">
      <c r="C30" s="16"/>
      <c r="D30" t="s">
        <v>18</v>
      </c>
      <c r="F30" s="13"/>
      <c r="G30" s="13"/>
      <c r="H30" s="13"/>
      <c r="I30" s="13"/>
      <c r="J30" s="187"/>
    </row>
    <row r="31" spans="3:11" ht="19.5" customHeight="1" thickBot="1">
      <c r="C31" s="16"/>
      <c r="D31" s="126" t="s">
        <v>346</v>
      </c>
      <c r="E31" s="15"/>
      <c r="F31" s="98"/>
      <c r="G31" s="98"/>
      <c r="H31" s="98"/>
      <c r="I31" s="98"/>
      <c r="J31" s="188">
        <f>SUM(J12:J27)</f>
        <v>0</v>
      </c>
      <c r="K31" s="15"/>
    </row>
    <row r="32" spans="3:11" ht="43.5" thickBot="1">
      <c r="C32" s="15"/>
      <c r="D32" s="105" t="s">
        <v>331</v>
      </c>
      <c r="E32" s="20"/>
      <c r="F32" s="96"/>
      <c r="G32" s="96"/>
      <c r="H32" s="96"/>
      <c r="I32" s="96"/>
      <c r="J32" s="189" t="s">
        <v>330</v>
      </c>
      <c r="K32" s="15"/>
    </row>
    <row r="33" ht="19.5" customHeight="1" thickBot="1">
      <c r="K33" s="15"/>
    </row>
    <row r="34" spans="6:10" ht="19.5" customHeight="1">
      <c r="F34" s="125"/>
      <c r="G34" s="123"/>
      <c r="H34" s="123"/>
      <c r="I34" s="123"/>
      <c r="J34" s="123"/>
    </row>
    <row r="35" spans="2:10" ht="19.5" customHeight="1">
      <c r="B35" t="s">
        <v>10</v>
      </c>
      <c r="C35" s="14">
        <f ca="1">NOW()</f>
        <v>45071.45047083333</v>
      </c>
      <c r="F35" s="123"/>
      <c r="G35" s="123"/>
      <c r="H35" s="123"/>
      <c r="I35" s="123"/>
      <c r="J35" s="123"/>
    </row>
    <row r="36" spans="6:10" ht="19.5" customHeight="1" thickBot="1">
      <c r="F36" s="124"/>
      <c r="G36" s="123"/>
      <c r="H36" s="123"/>
      <c r="I36" s="123"/>
      <c r="J36" s="123"/>
    </row>
    <row r="37" ht="19.5" customHeight="1"/>
    <row r="38" ht="19.5" customHeight="1">
      <c r="F38" s="14"/>
    </row>
    <row r="39" ht="19.5" customHeight="1"/>
  </sheetData>
  <sheetProtection/>
  <mergeCells count="21">
    <mergeCell ref="B1:J1"/>
    <mergeCell ref="D3:E3"/>
    <mergeCell ref="G10:I10"/>
    <mergeCell ref="B21:D21"/>
    <mergeCell ref="B16:D16"/>
    <mergeCell ref="B11:D11"/>
    <mergeCell ref="B12:D12"/>
    <mergeCell ref="B13:D13"/>
    <mergeCell ref="B26:D26"/>
    <mergeCell ref="B14:D14"/>
    <mergeCell ref="B15:D15"/>
    <mergeCell ref="B23:D23"/>
    <mergeCell ref="B24:D24"/>
    <mergeCell ref="B25:D25"/>
    <mergeCell ref="B27:D27"/>
    <mergeCell ref="B17:D17"/>
    <mergeCell ref="B18:D18"/>
    <mergeCell ref="B19:D19"/>
    <mergeCell ref="B20:D20"/>
    <mergeCell ref="A13:A26"/>
    <mergeCell ref="B22:D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I35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8.28125" style="0" customWidth="1"/>
    <col min="4" max="4" width="35.28125" style="0" customWidth="1"/>
    <col min="5" max="5" width="37.140625" style="0" customWidth="1"/>
    <col min="6" max="6" width="31.57421875" style="0" customWidth="1"/>
    <col min="7" max="7" width="17.140625" style="0" customWidth="1"/>
    <col min="8" max="9" width="14.28125" style="0" customWidth="1"/>
  </cols>
  <sheetData>
    <row r="1" spans="1:9" ht="15">
      <c r="A1" s="21"/>
      <c r="B1" s="21"/>
      <c r="C1" s="21"/>
      <c r="D1" s="21"/>
      <c r="E1" s="21"/>
      <c r="F1" s="21"/>
      <c r="G1" s="21"/>
      <c r="H1" s="21"/>
      <c r="I1" s="21"/>
    </row>
    <row r="2" spans="1:9" ht="23.25">
      <c r="A2" s="22" t="s">
        <v>20</v>
      </c>
      <c r="B2" s="23"/>
      <c r="C2" s="23"/>
      <c r="D2" s="23"/>
      <c r="E2" s="23"/>
      <c r="F2" s="23"/>
      <c r="G2" s="23"/>
      <c r="H2" s="24"/>
      <c r="I2" s="24"/>
    </row>
    <row r="3" spans="1:9" ht="15">
      <c r="A3" s="21"/>
      <c r="B3" s="21"/>
      <c r="C3" s="21"/>
      <c r="D3" s="21"/>
      <c r="E3" s="21"/>
      <c r="F3" s="21"/>
      <c r="G3" s="21"/>
      <c r="H3" s="21"/>
      <c r="I3" s="21"/>
    </row>
    <row r="4" spans="1:9" ht="15">
      <c r="A4" s="21" t="s">
        <v>21</v>
      </c>
      <c r="B4" s="21"/>
      <c r="C4" s="25"/>
      <c r="D4" s="26" t="str">
        <f>START!A5</f>
        <v>(naam)</v>
      </c>
      <c r="E4" s="27" t="s">
        <v>22</v>
      </c>
      <c r="F4" s="26" t="str">
        <f>START!A8</f>
        <v>(standplaats)</v>
      </c>
      <c r="G4" s="21"/>
      <c r="H4" s="28"/>
      <c r="I4" s="28"/>
    </row>
    <row r="5" spans="1:9" ht="15">
      <c r="A5" s="21"/>
      <c r="B5" s="29"/>
      <c r="C5" s="29"/>
      <c r="D5" s="29"/>
      <c r="E5" s="29"/>
      <c r="F5" s="27"/>
      <c r="G5" s="21"/>
      <c r="H5" s="21"/>
      <c r="I5" s="21"/>
    </row>
    <row r="6" spans="1:9" ht="15">
      <c r="A6" s="21" t="s">
        <v>5</v>
      </c>
      <c r="B6" s="21"/>
      <c r="C6" s="25"/>
      <c r="D6" s="30" t="str">
        <f>START!A6</f>
        <v>(Maand)</v>
      </c>
      <c r="E6" s="21"/>
      <c r="F6" s="31"/>
      <c r="G6" s="32"/>
      <c r="H6" s="21"/>
      <c r="I6" s="21"/>
    </row>
    <row r="7" spans="1:9" ht="15">
      <c r="A7" s="21"/>
      <c r="B7" s="21"/>
      <c r="C7" s="21"/>
      <c r="D7" s="21"/>
      <c r="E7" s="21"/>
      <c r="F7" s="12"/>
      <c r="G7" s="220"/>
      <c r="H7" s="221"/>
      <c r="I7" s="49"/>
    </row>
    <row r="8" spans="1:9" ht="15">
      <c r="A8" s="21"/>
      <c r="B8" s="21"/>
      <c r="C8" s="33">
        <v>1</v>
      </c>
      <c r="D8" s="26"/>
      <c r="E8" s="21"/>
      <c r="F8" s="34"/>
      <c r="G8" s="220"/>
      <c r="H8" s="221"/>
      <c r="I8" s="49"/>
    </row>
    <row r="9" spans="1:9" ht="15">
      <c r="A9" s="21"/>
      <c r="B9" s="21"/>
      <c r="C9" s="21"/>
      <c r="D9" s="21"/>
      <c r="E9" s="21"/>
      <c r="F9" s="21"/>
      <c r="G9" s="21"/>
      <c r="H9" s="51"/>
      <c r="I9" s="51"/>
    </row>
    <row r="10" spans="1:9" ht="63.75" customHeight="1">
      <c r="A10" s="223" t="s">
        <v>23</v>
      </c>
      <c r="B10" s="223" t="s">
        <v>24</v>
      </c>
      <c r="C10" s="225" t="s">
        <v>25</v>
      </c>
      <c r="D10" s="226"/>
      <c r="E10" s="227"/>
      <c r="F10" s="223" t="s">
        <v>26</v>
      </c>
      <c r="G10" s="223" t="s">
        <v>27</v>
      </c>
      <c r="H10" s="231" t="s">
        <v>28</v>
      </c>
      <c r="I10" s="232"/>
    </row>
    <row r="11" spans="1:9" ht="14.25">
      <c r="A11" s="224"/>
      <c r="B11" s="224"/>
      <c r="C11" s="228"/>
      <c r="D11" s="229"/>
      <c r="E11" s="230"/>
      <c r="F11" s="224"/>
      <c r="G11" s="224"/>
      <c r="H11" s="50" t="s">
        <v>32</v>
      </c>
      <c r="I11" s="35" t="s">
        <v>33</v>
      </c>
    </row>
    <row r="12" spans="1:9" ht="15" customHeight="1">
      <c r="A12" s="36"/>
      <c r="B12" s="36"/>
      <c r="C12" s="217">
        <f>IF(B12&gt;0,VLOOKUP(B12,'(info GW)'!$A$5:$B$32,2,FALSE),"")</f>
      </c>
      <c r="D12" s="218"/>
      <c r="E12" s="219"/>
      <c r="F12" s="36"/>
      <c r="G12" s="36"/>
      <c r="H12" s="193"/>
      <c r="I12" s="55"/>
    </row>
    <row r="13" spans="1:9" ht="15" customHeight="1">
      <c r="A13" s="37"/>
      <c r="B13" s="103"/>
      <c r="C13" s="217">
        <f>IF(B13&gt;0,VLOOKUP(B13,'(info GW)'!$A$5:$B$32,2,FALSE),"")</f>
      </c>
      <c r="D13" s="218"/>
      <c r="E13" s="219"/>
      <c r="F13" s="38"/>
      <c r="G13" s="37"/>
      <c r="H13" s="56"/>
      <c r="I13" s="56"/>
    </row>
    <row r="14" spans="1:9" ht="15" customHeight="1">
      <c r="A14" s="39"/>
      <c r="B14" s="104"/>
      <c r="C14" s="217">
        <f>IF(B14&gt;0,VLOOKUP(B14,'(info GW)'!$A$5:$B$32,2,FALSE),"")</f>
      </c>
      <c r="D14" s="218"/>
      <c r="E14" s="219"/>
      <c r="F14" s="40"/>
      <c r="G14" s="39"/>
      <c r="H14" s="57"/>
      <c r="I14" s="57"/>
    </row>
    <row r="15" spans="1:9" ht="15" customHeight="1">
      <c r="A15" s="39"/>
      <c r="B15" s="104"/>
      <c r="C15" s="217">
        <f>IF(B15&gt;0,VLOOKUP(B15,'(info GW)'!$A$5:$B$32,2,FALSE),"")</f>
      </c>
      <c r="D15" s="218"/>
      <c r="E15" s="219"/>
      <c r="F15" s="40"/>
      <c r="G15" s="39"/>
      <c r="H15" s="57"/>
      <c r="I15" s="57"/>
    </row>
    <row r="16" spans="1:9" ht="15" customHeight="1">
      <c r="A16" s="39"/>
      <c r="B16" s="104"/>
      <c r="C16" s="217">
        <f>IF(B16&gt;0,VLOOKUP(B16,'(info GW)'!$A$5:$B$32,2,FALSE),"")</f>
      </c>
      <c r="D16" s="218"/>
      <c r="E16" s="219"/>
      <c r="F16" s="40"/>
      <c r="G16" s="39"/>
      <c r="H16" s="57"/>
      <c r="I16" s="57"/>
    </row>
    <row r="17" spans="1:9" ht="15" customHeight="1">
      <c r="A17" s="39"/>
      <c r="B17" s="104"/>
      <c r="C17" s="217">
        <f>IF(B17&gt;0,VLOOKUP(B17,'(info GW)'!$A$5:$B$32,2,FALSE),"")</f>
      </c>
      <c r="D17" s="218"/>
      <c r="E17" s="219"/>
      <c r="F17" s="40"/>
      <c r="G17" s="39"/>
      <c r="H17" s="57"/>
      <c r="I17" s="57"/>
    </row>
    <row r="18" spans="1:9" ht="15" customHeight="1">
      <c r="A18" s="39"/>
      <c r="B18" s="104"/>
      <c r="C18" s="217">
        <f>IF(B18&gt;0,VLOOKUP(B18,'(info GW)'!$A$5:$B$32,2,FALSE),"")</f>
      </c>
      <c r="D18" s="218"/>
      <c r="E18" s="219"/>
      <c r="F18" s="40"/>
      <c r="G18" s="39"/>
      <c r="H18" s="57"/>
      <c r="I18" s="57"/>
    </row>
    <row r="19" spans="1:9" ht="15" customHeight="1">
      <c r="A19" s="39"/>
      <c r="B19" s="104"/>
      <c r="C19" s="217">
        <f>IF(B19&gt;0,VLOOKUP(B19,'(info GW)'!$A$5:$B$32,2,FALSE),"")</f>
      </c>
      <c r="D19" s="218"/>
      <c r="E19" s="219"/>
      <c r="F19" s="40"/>
      <c r="G19" s="39"/>
      <c r="H19" s="57"/>
      <c r="I19" s="57"/>
    </row>
    <row r="20" spans="1:9" ht="15" customHeight="1">
      <c r="A20" s="39"/>
      <c r="B20" s="104"/>
      <c r="C20" s="217">
        <f>IF(B20&gt;0,VLOOKUP(B20,'(info GW)'!$A$5:$B$32,2,FALSE),"")</f>
      </c>
      <c r="D20" s="218"/>
      <c r="E20" s="219"/>
      <c r="F20" s="40"/>
      <c r="G20" s="39"/>
      <c r="H20" s="57"/>
      <c r="I20" s="57"/>
    </row>
    <row r="21" spans="1:9" ht="15" customHeight="1">
      <c r="A21" s="39"/>
      <c r="B21" s="104"/>
      <c r="C21" s="217">
        <f>IF(B21&gt;0,VLOOKUP(B21,'(info GW)'!$A$5:$B$32,2,FALSE),"")</f>
      </c>
      <c r="D21" s="218"/>
      <c r="E21" s="219"/>
      <c r="F21" s="40"/>
      <c r="G21" s="39"/>
      <c r="H21" s="57"/>
      <c r="I21" s="57"/>
    </row>
    <row r="22" spans="1:9" ht="14.25">
      <c r="A22" s="39"/>
      <c r="B22" s="104"/>
      <c r="C22" s="217">
        <f>IF(B22&gt;0,VLOOKUP(B22,'(info GW)'!$A$5:$B$32,2,FALSE),"")</f>
      </c>
      <c r="D22" s="218"/>
      <c r="E22" s="219"/>
      <c r="F22" s="40"/>
      <c r="G22" s="39"/>
      <c r="H22" s="57"/>
      <c r="I22" s="57"/>
    </row>
    <row r="23" spans="1:9" ht="14.25">
      <c r="A23" s="39"/>
      <c r="B23" s="104"/>
      <c r="C23" s="217">
        <f>IF(B23&gt;0,VLOOKUP(B23,'(info GW)'!$A$5:$B$32,2,FALSE),"")</f>
      </c>
      <c r="D23" s="218"/>
      <c r="E23" s="219"/>
      <c r="F23" s="40"/>
      <c r="G23" s="39"/>
      <c r="H23" s="57"/>
      <c r="I23" s="57"/>
    </row>
    <row r="24" spans="1:9" ht="14.25">
      <c r="A24" s="39"/>
      <c r="B24" s="104"/>
      <c r="C24" s="217">
        <f>IF(B24&gt;0,VLOOKUP(B24,'(info GW)'!$A$5:$B$32,2,FALSE),"")</f>
      </c>
      <c r="D24" s="218"/>
      <c r="E24" s="219"/>
      <c r="F24" s="40"/>
      <c r="G24" s="39"/>
      <c r="H24" s="57"/>
      <c r="I24" s="57"/>
    </row>
    <row r="25" spans="1:9" ht="14.25">
      <c r="A25" s="39"/>
      <c r="B25" s="104"/>
      <c r="C25" s="217">
        <f>IF(B25&gt;0,VLOOKUP(B25,'(info GW)'!$A$5:$B$32,2,FALSE),"")</f>
      </c>
      <c r="D25" s="218"/>
      <c r="E25" s="219"/>
      <c r="F25" s="40"/>
      <c r="G25" s="39"/>
      <c r="H25" s="57"/>
      <c r="I25" s="57"/>
    </row>
    <row r="26" spans="1:9" ht="14.25">
      <c r="A26" s="39"/>
      <c r="B26" s="104"/>
      <c r="C26" s="217">
        <f>IF(B26&gt;0,VLOOKUP(B26,'(info GW)'!$A$5:$B$32,2,FALSE),"")</f>
      </c>
      <c r="D26" s="218"/>
      <c r="E26" s="219"/>
      <c r="F26" s="40"/>
      <c r="G26" s="39"/>
      <c r="H26" s="57"/>
      <c r="I26" s="57"/>
    </row>
    <row r="27" spans="1:9" ht="14.25">
      <c r="A27" s="39"/>
      <c r="B27" s="104"/>
      <c r="C27" s="217">
        <f>IF(B27&gt;0,VLOOKUP(B27,'(info GW)'!$A$5:$B$32,2,FALSE),"")</f>
      </c>
      <c r="D27" s="218"/>
      <c r="E27" s="219"/>
      <c r="F27" s="40"/>
      <c r="G27" s="39"/>
      <c r="H27" s="57"/>
      <c r="I27" s="57"/>
    </row>
    <row r="28" spans="1:9" ht="14.25">
      <c r="A28" s="39"/>
      <c r="B28" s="104"/>
      <c r="C28" s="217">
        <f>IF(B28&gt;0,VLOOKUP(B28,'(info GW)'!$A$5:$B$32,2,FALSE),"")</f>
      </c>
      <c r="D28" s="218"/>
      <c r="E28" s="219"/>
      <c r="F28" s="40"/>
      <c r="G28" s="39"/>
      <c r="H28" s="57"/>
      <c r="I28" s="57"/>
    </row>
    <row r="29" spans="1:9" ht="14.25">
      <c r="A29" s="41"/>
      <c r="B29" s="102"/>
      <c r="C29" s="217">
        <f>IF(B29&gt;0,VLOOKUP(B29,'(info GW)'!$A$5:$B$32,2,FALSE),"")</f>
      </c>
      <c r="D29" s="218"/>
      <c r="E29" s="219"/>
      <c r="F29" s="41"/>
      <c r="G29" s="42"/>
      <c r="H29" s="58"/>
      <c r="I29" s="58"/>
    </row>
    <row r="30" spans="1:9" ht="14.25">
      <c r="A30" s="29"/>
      <c r="B30" s="29"/>
      <c r="C30" s="29"/>
      <c r="D30" s="42" t="s">
        <v>29</v>
      </c>
      <c r="E30" s="91">
        <f>ROUND((IF(H31&lt;7,1.1,IF(H31&gt;25,1.25,1.2)))*'(info B)'!I3,2)</f>
        <v>0</v>
      </c>
      <c r="F30" s="44" t="s">
        <v>34</v>
      </c>
      <c r="G30" s="43"/>
      <c r="H30" s="53">
        <f>SUM(H12:H29)</f>
        <v>0</v>
      </c>
      <c r="I30" s="54">
        <f>SUM(I12:I29)</f>
        <v>0</v>
      </c>
    </row>
    <row r="31" spans="1:9" ht="14.25">
      <c r="A31" s="29"/>
      <c r="B31" s="29"/>
      <c r="C31" s="29"/>
      <c r="D31" s="29"/>
      <c r="E31" s="29"/>
      <c r="F31" s="44" t="s">
        <v>30</v>
      </c>
      <c r="G31" s="43"/>
      <c r="H31" s="235">
        <f>ROUND(H30+(I30/60),0)</f>
        <v>0</v>
      </c>
      <c r="I31" s="236"/>
    </row>
    <row r="32" spans="1:9" ht="15" thickBot="1">
      <c r="A32" s="222"/>
      <c r="B32" s="222"/>
      <c r="C32" s="222"/>
      <c r="D32" s="222"/>
      <c r="E32" s="222"/>
      <c r="F32" s="29"/>
      <c r="G32" s="29"/>
      <c r="H32" s="45"/>
      <c r="I32" s="45"/>
    </row>
    <row r="33" spans="1:9" ht="15" thickBot="1">
      <c r="A33" s="29"/>
      <c r="B33" s="46"/>
      <c r="C33" s="46"/>
      <c r="D33" s="47"/>
      <c r="E33" s="47"/>
      <c r="F33" s="48" t="s">
        <v>31</v>
      </c>
      <c r="G33" s="52"/>
      <c r="H33" s="233">
        <f>+H31*E30</f>
        <v>0</v>
      </c>
      <c r="I33" s="234"/>
    </row>
    <row r="34" spans="1:9" ht="14.25">
      <c r="A34" s="21"/>
      <c r="B34" s="21"/>
      <c r="C34" s="21"/>
      <c r="D34" s="21"/>
      <c r="E34" s="21"/>
      <c r="F34" s="29"/>
      <c r="G34" s="11"/>
      <c r="H34" s="21"/>
      <c r="I34" s="21"/>
    </row>
    <row r="35" spans="1:9" ht="14.25">
      <c r="A35" s="21"/>
      <c r="B35" s="21"/>
      <c r="C35" s="21"/>
      <c r="D35" s="21"/>
      <c r="E35" s="21"/>
      <c r="F35" s="21"/>
      <c r="G35" s="21"/>
      <c r="H35" s="21"/>
      <c r="I35" s="21"/>
    </row>
  </sheetData>
  <sheetProtection/>
  <mergeCells count="29">
    <mergeCell ref="C21:E21"/>
    <mergeCell ref="H31:I31"/>
    <mergeCell ref="C15:E15"/>
    <mergeCell ref="C16:E16"/>
    <mergeCell ref="C17:E17"/>
    <mergeCell ref="C18:E18"/>
    <mergeCell ref="C25:E25"/>
    <mergeCell ref="C26:E26"/>
    <mergeCell ref="C24:E24"/>
    <mergeCell ref="C14:E14"/>
    <mergeCell ref="A10:A11"/>
    <mergeCell ref="H10:I10"/>
    <mergeCell ref="F10:F11"/>
    <mergeCell ref="H33:I33"/>
    <mergeCell ref="C28:E28"/>
    <mergeCell ref="C23:E23"/>
    <mergeCell ref="C22:E22"/>
    <mergeCell ref="C27:E27"/>
    <mergeCell ref="C20:E20"/>
    <mergeCell ref="C12:E12"/>
    <mergeCell ref="G7:H7"/>
    <mergeCell ref="G8:H8"/>
    <mergeCell ref="A32:E32"/>
    <mergeCell ref="G10:G11"/>
    <mergeCell ref="C13:E13"/>
    <mergeCell ref="C29:E29"/>
    <mergeCell ref="B10:B11"/>
    <mergeCell ref="C10:E11"/>
    <mergeCell ref="C19:E19"/>
  </mergeCells>
  <printOptions/>
  <pageMargins left="0.7" right="0.7" top="0.75" bottom="0.75" header="0.3" footer="0.3"/>
  <pageSetup fitToHeight="1" fitToWidth="1" horizontalDpi="600" verticalDpi="600" orientation="landscape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3">
      <selection activeCell="N45" sqref="N45"/>
    </sheetView>
  </sheetViews>
  <sheetFormatPr defaultColWidth="9.140625" defaultRowHeight="15"/>
  <cols>
    <col min="1" max="1" width="10.421875" style="0" customWidth="1"/>
    <col min="3" max="3" width="9.7109375" style="0" customWidth="1"/>
    <col min="4" max="4" width="9.28125" style="0" bestFit="1" customWidth="1"/>
    <col min="8" max="14" width="9.00390625" style="0" customWidth="1"/>
    <col min="15" max="15" width="12.140625" style="0" customWidth="1"/>
    <col min="16" max="16" width="9.140625" style="0" hidden="1" customWidth="1"/>
    <col min="17" max="17" width="8.140625" style="0" hidden="1" customWidth="1"/>
    <col min="18" max="26" width="9.140625" style="0" hidden="1" customWidth="1"/>
    <col min="27" max="38" width="0" style="0" hidden="1" customWidth="1"/>
  </cols>
  <sheetData>
    <row r="1" spans="1:4" ht="23.25" customHeight="1">
      <c r="A1" s="243" t="s">
        <v>347</v>
      </c>
      <c r="B1" s="243"/>
      <c r="C1" s="243"/>
      <c r="D1" s="243"/>
    </row>
    <row r="2" ht="15.75">
      <c r="A2" s="127"/>
    </row>
    <row r="3" ht="11.25" customHeight="1"/>
    <row r="4" spans="1:15" ht="21.75" customHeight="1">
      <c r="A4" s="244" t="s">
        <v>348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6"/>
    </row>
    <row r="5" spans="1:17" ht="18" customHeight="1">
      <c r="A5" s="128" t="s">
        <v>349</v>
      </c>
      <c r="B5" s="129" t="str">
        <f>START!A5</f>
        <v>(naam)</v>
      </c>
      <c r="C5" s="130"/>
      <c r="D5" s="130"/>
      <c r="F5" s="128" t="s">
        <v>22</v>
      </c>
      <c r="H5" s="129" t="str">
        <f>START!A8</f>
        <v>(standplaats)</v>
      </c>
      <c r="I5" s="128"/>
      <c r="J5" s="131"/>
      <c r="L5" s="132"/>
      <c r="P5" s="132" t="e">
        <f>VLOOKUP('[2]START'!$S$8,'[2]gegevens'!$A$2:$L$707,10,0)</f>
        <v>#REF!</v>
      </c>
      <c r="Q5" s="133"/>
    </row>
    <row r="6" spans="1:23" ht="18" customHeight="1">
      <c r="A6" s="128" t="s">
        <v>350</v>
      </c>
      <c r="B6" s="134" t="str">
        <f>START!A6</f>
        <v>(Maand)</v>
      </c>
      <c r="C6" s="128"/>
      <c r="D6" s="135"/>
      <c r="E6" s="128"/>
      <c r="F6" s="128"/>
      <c r="G6" s="128"/>
      <c r="H6" s="128"/>
      <c r="I6" s="128"/>
      <c r="J6" s="136"/>
      <c r="L6" s="247"/>
      <c r="M6" s="248"/>
      <c r="N6" s="248"/>
      <c r="P6" s="252">
        <v>0</v>
      </c>
      <c r="Q6" s="248"/>
      <c r="R6" s="248"/>
      <c r="S6" s="248"/>
      <c r="T6" s="248"/>
      <c r="U6" s="248"/>
      <c r="V6" s="248"/>
      <c r="W6" s="248"/>
    </row>
    <row r="7" spans="1:16" ht="15.75" customHeight="1">
      <c r="A7" s="128" t="s">
        <v>351</v>
      </c>
      <c r="B7" s="139"/>
      <c r="C7" s="128"/>
      <c r="D7" s="135"/>
      <c r="E7" s="128"/>
      <c r="F7" s="128"/>
      <c r="G7" s="128"/>
      <c r="H7" s="128"/>
      <c r="I7" s="128"/>
      <c r="J7" s="140"/>
      <c r="L7" s="247"/>
      <c r="M7" s="248"/>
      <c r="N7" s="248"/>
      <c r="P7" s="138">
        <v>0</v>
      </c>
    </row>
    <row r="8" spans="1:16" ht="3" customHeight="1">
      <c r="A8" s="128"/>
      <c r="B8" s="139"/>
      <c r="C8" s="128"/>
      <c r="D8" s="135"/>
      <c r="E8" s="128"/>
      <c r="F8" s="128"/>
      <c r="G8" s="128"/>
      <c r="H8" s="128"/>
      <c r="I8" s="128"/>
      <c r="J8" s="140"/>
      <c r="L8" s="140"/>
      <c r="N8" s="140"/>
      <c r="P8" s="138"/>
    </row>
    <row r="9" spans="1:17" s="142" customFormat="1" ht="17.25" customHeight="1">
      <c r="A9" s="253" t="s">
        <v>352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141">
        <v>3</v>
      </c>
      <c r="Q9" s="142" t="s">
        <v>353</v>
      </c>
    </row>
    <row r="10" spans="1:17" ht="24.75" customHeight="1">
      <c r="A10" s="143" t="s">
        <v>10</v>
      </c>
      <c r="B10" s="143" t="s">
        <v>354</v>
      </c>
      <c r="C10" s="143" t="s">
        <v>355</v>
      </c>
      <c r="D10" s="143" t="s">
        <v>32</v>
      </c>
      <c r="E10" s="144" t="s">
        <v>356</v>
      </c>
      <c r="F10" s="254"/>
      <c r="G10" s="255"/>
      <c r="H10" s="255"/>
      <c r="I10" s="255"/>
      <c r="J10" s="255"/>
      <c r="K10" s="255"/>
      <c r="L10" s="255"/>
      <c r="M10" s="255"/>
      <c r="N10" s="255"/>
      <c r="O10" s="256"/>
      <c r="P10" s="145">
        <v>4</v>
      </c>
      <c r="Q10" s="146" t="s">
        <v>357</v>
      </c>
    </row>
    <row r="11" spans="1:20" ht="12" customHeight="1">
      <c r="A11" s="147"/>
      <c r="B11" s="148"/>
      <c r="C11" s="148"/>
      <c r="D11" s="149">
        <f>C11-B11</f>
        <v>0</v>
      </c>
      <c r="E11" s="150"/>
      <c r="F11" s="249"/>
      <c r="G11" s="250"/>
      <c r="H11" s="250"/>
      <c r="I11" s="250"/>
      <c r="J11" s="250"/>
      <c r="K11" s="250"/>
      <c r="L11" s="250"/>
      <c r="M11" s="250"/>
      <c r="N11" s="250"/>
      <c r="O11" s="251"/>
      <c r="P11" t="b">
        <f aca="true" t="shared" si="0" ref="P11:P27">ISBLANK(A11)</f>
        <v>1</v>
      </c>
      <c r="Q11" s="151">
        <f aca="true" t="shared" si="1" ref="Q11:Q27">IF(P11=TRUE,"",D11*24)</f>
      </c>
      <c r="S11">
        <f aca="true" t="shared" si="2" ref="S11:S27">IF(P11=FALSE,HOUR(D11),0)</f>
        <v>0</v>
      </c>
      <c r="T11">
        <f aca="true" t="shared" si="3" ref="T11:T27">IF(P11=FALSE,MINUTE(D11),0)</f>
        <v>0</v>
      </c>
    </row>
    <row r="12" spans="1:20" ht="12" customHeight="1">
      <c r="A12" s="147"/>
      <c r="B12" s="148"/>
      <c r="C12" s="148"/>
      <c r="D12" s="149">
        <f aca="true" t="shared" si="4" ref="D12:D27">C12-B12</f>
        <v>0</v>
      </c>
      <c r="E12" s="150"/>
      <c r="F12" s="237"/>
      <c r="G12" s="238"/>
      <c r="H12" s="238"/>
      <c r="I12" s="238"/>
      <c r="J12" s="238"/>
      <c r="K12" s="238"/>
      <c r="L12" s="238"/>
      <c r="M12" s="238"/>
      <c r="N12" s="238"/>
      <c r="O12" s="239"/>
      <c r="P12" t="b">
        <f t="shared" si="0"/>
        <v>1</v>
      </c>
      <c r="Q12" s="151"/>
      <c r="S12">
        <f t="shared" si="2"/>
        <v>0</v>
      </c>
      <c r="T12">
        <f t="shared" si="3"/>
        <v>0</v>
      </c>
    </row>
    <row r="13" spans="1:20" ht="12" customHeight="1">
      <c r="A13" s="147"/>
      <c r="B13" s="148"/>
      <c r="C13" s="148"/>
      <c r="D13" s="149">
        <f t="shared" si="4"/>
        <v>0</v>
      </c>
      <c r="E13" s="150"/>
      <c r="F13" s="237"/>
      <c r="G13" s="238"/>
      <c r="H13" s="238"/>
      <c r="I13" s="238"/>
      <c r="J13" s="238"/>
      <c r="K13" s="238"/>
      <c r="L13" s="238"/>
      <c r="M13" s="238"/>
      <c r="N13" s="238"/>
      <c r="O13" s="239"/>
      <c r="P13" t="b">
        <f t="shared" si="0"/>
        <v>1</v>
      </c>
      <c r="Q13" s="151"/>
      <c r="S13">
        <f t="shared" si="2"/>
        <v>0</v>
      </c>
      <c r="T13">
        <f t="shared" si="3"/>
        <v>0</v>
      </c>
    </row>
    <row r="14" spans="1:20" ht="12" customHeight="1">
      <c r="A14" s="147"/>
      <c r="B14" s="148"/>
      <c r="C14" s="148"/>
      <c r="D14" s="149">
        <f t="shared" si="4"/>
        <v>0</v>
      </c>
      <c r="E14" s="150"/>
      <c r="F14" s="237"/>
      <c r="G14" s="238"/>
      <c r="H14" s="238"/>
      <c r="I14" s="238"/>
      <c r="J14" s="238"/>
      <c r="K14" s="238"/>
      <c r="L14" s="238"/>
      <c r="M14" s="238"/>
      <c r="N14" s="238"/>
      <c r="O14" s="239"/>
      <c r="P14" t="b">
        <f t="shared" si="0"/>
        <v>1</v>
      </c>
      <c r="Q14" s="151"/>
      <c r="S14">
        <f t="shared" si="2"/>
        <v>0</v>
      </c>
      <c r="T14">
        <f t="shared" si="3"/>
        <v>0</v>
      </c>
    </row>
    <row r="15" spans="1:20" ht="12" customHeight="1">
      <c r="A15" s="147"/>
      <c r="B15" s="148"/>
      <c r="C15" s="148"/>
      <c r="D15" s="149">
        <f t="shared" si="4"/>
        <v>0</v>
      </c>
      <c r="E15" s="150"/>
      <c r="F15" s="237"/>
      <c r="G15" s="238"/>
      <c r="H15" s="238"/>
      <c r="I15" s="238"/>
      <c r="J15" s="238"/>
      <c r="K15" s="238"/>
      <c r="L15" s="238"/>
      <c r="M15" s="238"/>
      <c r="N15" s="238"/>
      <c r="O15" s="239"/>
      <c r="P15" t="b">
        <f t="shared" si="0"/>
        <v>1</v>
      </c>
      <c r="Q15" s="151"/>
      <c r="S15">
        <f t="shared" si="2"/>
        <v>0</v>
      </c>
      <c r="T15">
        <f t="shared" si="3"/>
        <v>0</v>
      </c>
    </row>
    <row r="16" spans="1:20" ht="12" customHeight="1">
      <c r="A16" s="147"/>
      <c r="B16" s="148"/>
      <c r="C16" s="148"/>
      <c r="D16" s="149">
        <f t="shared" si="4"/>
        <v>0</v>
      </c>
      <c r="E16" s="150"/>
      <c r="F16" s="237"/>
      <c r="G16" s="238"/>
      <c r="H16" s="238"/>
      <c r="I16" s="238"/>
      <c r="J16" s="238"/>
      <c r="K16" s="238"/>
      <c r="L16" s="238"/>
      <c r="M16" s="238"/>
      <c r="N16" s="238"/>
      <c r="O16" s="239"/>
      <c r="P16" t="b">
        <f t="shared" si="0"/>
        <v>1</v>
      </c>
      <c r="Q16" s="151"/>
      <c r="S16">
        <f t="shared" si="2"/>
        <v>0</v>
      </c>
      <c r="T16">
        <f t="shared" si="3"/>
        <v>0</v>
      </c>
    </row>
    <row r="17" spans="1:20" ht="12" customHeight="1">
      <c r="A17" s="147"/>
      <c r="B17" s="148"/>
      <c r="C17" s="148"/>
      <c r="D17" s="149">
        <f t="shared" si="4"/>
        <v>0</v>
      </c>
      <c r="E17" s="150"/>
      <c r="F17" s="237"/>
      <c r="G17" s="238"/>
      <c r="H17" s="238"/>
      <c r="I17" s="238"/>
      <c r="J17" s="238"/>
      <c r="K17" s="238"/>
      <c r="L17" s="238"/>
      <c r="M17" s="238"/>
      <c r="N17" s="238"/>
      <c r="O17" s="239"/>
      <c r="P17" t="b">
        <f t="shared" si="0"/>
        <v>1</v>
      </c>
      <c r="Q17" s="151"/>
      <c r="S17">
        <f t="shared" si="2"/>
        <v>0</v>
      </c>
      <c r="T17">
        <f t="shared" si="3"/>
        <v>0</v>
      </c>
    </row>
    <row r="18" spans="1:20" ht="12" customHeight="1">
      <c r="A18" s="147"/>
      <c r="B18" s="148"/>
      <c r="C18" s="148"/>
      <c r="D18" s="149">
        <f t="shared" si="4"/>
        <v>0</v>
      </c>
      <c r="E18" s="150"/>
      <c r="F18" s="237"/>
      <c r="G18" s="238"/>
      <c r="H18" s="238"/>
      <c r="I18" s="238"/>
      <c r="J18" s="238"/>
      <c r="K18" s="238"/>
      <c r="L18" s="238"/>
      <c r="M18" s="238"/>
      <c r="N18" s="238"/>
      <c r="O18" s="239"/>
      <c r="P18" t="b">
        <f t="shared" si="0"/>
        <v>1</v>
      </c>
      <c r="Q18" s="151"/>
      <c r="S18">
        <f t="shared" si="2"/>
        <v>0</v>
      </c>
      <c r="T18">
        <f t="shared" si="3"/>
        <v>0</v>
      </c>
    </row>
    <row r="19" spans="1:20" ht="12" customHeight="1">
      <c r="A19" s="147"/>
      <c r="B19" s="148"/>
      <c r="C19" s="148"/>
      <c r="D19" s="149">
        <f t="shared" si="4"/>
        <v>0</v>
      </c>
      <c r="E19" s="150"/>
      <c r="F19" s="249"/>
      <c r="G19" s="250"/>
      <c r="H19" s="250"/>
      <c r="I19" s="250"/>
      <c r="J19" s="250"/>
      <c r="K19" s="250"/>
      <c r="L19" s="250"/>
      <c r="M19" s="250"/>
      <c r="N19" s="250"/>
      <c r="O19" s="251"/>
      <c r="P19" t="b">
        <f t="shared" si="0"/>
        <v>1</v>
      </c>
      <c r="Q19" s="151">
        <f t="shared" si="1"/>
      </c>
      <c r="S19">
        <f t="shared" si="2"/>
        <v>0</v>
      </c>
      <c r="T19">
        <f t="shared" si="3"/>
        <v>0</v>
      </c>
    </row>
    <row r="20" spans="1:20" ht="12" customHeight="1">
      <c r="A20" s="147"/>
      <c r="B20" s="148"/>
      <c r="C20" s="148"/>
      <c r="D20" s="149">
        <f t="shared" si="4"/>
        <v>0</v>
      </c>
      <c r="E20" s="150"/>
      <c r="F20" s="249"/>
      <c r="G20" s="250"/>
      <c r="H20" s="250"/>
      <c r="I20" s="250"/>
      <c r="J20" s="250"/>
      <c r="K20" s="250"/>
      <c r="L20" s="250"/>
      <c r="M20" s="250"/>
      <c r="N20" s="250"/>
      <c r="O20" s="251"/>
      <c r="P20" t="b">
        <f t="shared" si="0"/>
        <v>1</v>
      </c>
      <c r="Q20" s="151">
        <f t="shared" si="1"/>
      </c>
      <c r="S20">
        <f t="shared" si="2"/>
        <v>0</v>
      </c>
      <c r="T20">
        <f t="shared" si="3"/>
        <v>0</v>
      </c>
    </row>
    <row r="21" spans="1:20" ht="12" customHeight="1">
      <c r="A21" s="147"/>
      <c r="B21" s="148"/>
      <c r="C21" s="148"/>
      <c r="D21" s="149">
        <f t="shared" si="4"/>
        <v>0</v>
      </c>
      <c r="E21" s="150"/>
      <c r="F21" s="249"/>
      <c r="G21" s="250"/>
      <c r="H21" s="250"/>
      <c r="I21" s="250"/>
      <c r="J21" s="250"/>
      <c r="K21" s="250"/>
      <c r="L21" s="250"/>
      <c r="M21" s="250"/>
      <c r="N21" s="250"/>
      <c r="O21" s="251"/>
      <c r="P21" t="b">
        <f t="shared" si="0"/>
        <v>1</v>
      </c>
      <c r="Q21" s="151">
        <f t="shared" si="1"/>
      </c>
      <c r="S21">
        <f t="shared" si="2"/>
        <v>0</v>
      </c>
      <c r="T21">
        <f t="shared" si="3"/>
        <v>0</v>
      </c>
    </row>
    <row r="22" spans="1:20" ht="12" customHeight="1">
      <c r="A22" s="147"/>
      <c r="B22" s="148"/>
      <c r="C22" s="148"/>
      <c r="D22" s="149">
        <f t="shared" si="4"/>
        <v>0</v>
      </c>
      <c r="E22" s="150"/>
      <c r="F22" s="249"/>
      <c r="G22" s="250"/>
      <c r="H22" s="250"/>
      <c r="I22" s="250"/>
      <c r="J22" s="250"/>
      <c r="K22" s="250"/>
      <c r="L22" s="250"/>
      <c r="M22" s="250"/>
      <c r="N22" s="250"/>
      <c r="O22" s="251"/>
      <c r="P22" t="b">
        <f t="shared" si="0"/>
        <v>1</v>
      </c>
      <c r="Q22" s="151">
        <f t="shared" si="1"/>
      </c>
      <c r="S22">
        <f t="shared" si="2"/>
        <v>0</v>
      </c>
      <c r="T22">
        <f t="shared" si="3"/>
        <v>0</v>
      </c>
    </row>
    <row r="23" spans="1:20" ht="12" customHeight="1">
      <c r="A23" s="147"/>
      <c r="B23" s="148"/>
      <c r="C23" s="148"/>
      <c r="D23" s="149">
        <f t="shared" si="4"/>
        <v>0</v>
      </c>
      <c r="E23" s="150"/>
      <c r="F23" s="249"/>
      <c r="G23" s="250"/>
      <c r="H23" s="250"/>
      <c r="I23" s="250"/>
      <c r="J23" s="250"/>
      <c r="K23" s="250"/>
      <c r="L23" s="250"/>
      <c r="M23" s="250"/>
      <c r="N23" s="250"/>
      <c r="O23" s="251"/>
      <c r="P23" t="b">
        <f t="shared" si="0"/>
        <v>1</v>
      </c>
      <c r="Q23" s="151">
        <f t="shared" si="1"/>
      </c>
      <c r="S23">
        <f t="shared" si="2"/>
        <v>0</v>
      </c>
      <c r="T23">
        <f t="shared" si="3"/>
        <v>0</v>
      </c>
    </row>
    <row r="24" spans="1:20" ht="12" customHeight="1">
      <c r="A24" s="147"/>
      <c r="B24" s="148"/>
      <c r="C24" s="148"/>
      <c r="D24" s="149">
        <f t="shared" si="4"/>
        <v>0</v>
      </c>
      <c r="E24" s="150"/>
      <c r="F24" s="249"/>
      <c r="G24" s="250"/>
      <c r="H24" s="250"/>
      <c r="I24" s="250"/>
      <c r="J24" s="250"/>
      <c r="K24" s="250"/>
      <c r="L24" s="250"/>
      <c r="M24" s="250"/>
      <c r="N24" s="250"/>
      <c r="O24" s="251"/>
      <c r="P24" t="b">
        <f t="shared" si="0"/>
        <v>1</v>
      </c>
      <c r="Q24" s="151">
        <f t="shared" si="1"/>
      </c>
      <c r="S24">
        <f t="shared" si="2"/>
        <v>0</v>
      </c>
      <c r="T24">
        <f t="shared" si="3"/>
        <v>0</v>
      </c>
    </row>
    <row r="25" spans="1:20" ht="12" customHeight="1">
      <c r="A25" s="147"/>
      <c r="B25" s="148"/>
      <c r="C25" s="148"/>
      <c r="D25" s="149">
        <f t="shared" si="4"/>
        <v>0</v>
      </c>
      <c r="E25" s="150"/>
      <c r="F25" s="249"/>
      <c r="G25" s="250"/>
      <c r="H25" s="250"/>
      <c r="I25" s="250"/>
      <c r="J25" s="250"/>
      <c r="K25" s="250"/>
      <c r="L25" s="250"/>
      <c r="M25" s="250"/>
      <c r="N25" s="250"/>
      <c r="O25" s="251"/>
      <c r="P25" t="b">
        <f t="shared" si="0"/>
        <v>1</v>
      </c>
      <c r="Q25" s="151">
        <f t="shared" si="1"/>
      </c>
      <c r="S25">
        <f t="shared" si="2"/>
        <v>0</v>
      </c>
      <c r="T25">
        <f t="shared" si="3"/>
        <v>0</v>
      </c>
    </row>
    <row r="26" spans="1:20" ht="12" customHeight="1">
      <c r="A26" s="147"/>
      <c r="B26" s="148"/>
      <c r="C26" s="148"/>
      <c r="D26" s="149">
        <f t="shared" si="4"/>
        <v>0</v>
      </c>
      <c r="E26" s="150"/>
      <c r="F26" s="249"/>
      <c r="G26" s="250"/>
      <c r="H26" s="250"/>
      <c r="I26" s="250"/>
      <c r="J26" s="250"/>
      <c r="K26" s="250"/>
      <c r="L26" s="250"/>
      <c r="M26" s="250"/>
      <c r="N26" s="250"/>
      <c r="O26" s="251"/>
      <c r="P26" t="b">
        <f t="shared" si="0"/>
        <v>1</v>
      </c>
      <c r="Q26" s="151">
        <f t="shared" si="1"/>
      </c>
      <c r="S26">
        <f t="shared" si="2"/>
        <v>0</v>
      </c>
      <c r="T26">
        <f t="shared" si="3"/>
        <v>0</v>
      </c>
    </row>
    <row r="27" spans="1:20" ht="13.5" customHeight="1">
      <c r="A27" s="152"/>
      <c r="B27" s="152"/>
      <c r="C27" s="152"/>
      <c r="D27" s="149">
        <f t="shared" si="4"/>
        <v>0</v>
      </c>
      <c r="E27" s="150"/>
      <c r="F27" s="237"/>
      <c r="G27" s="238"/>
      <c r="H27" s="238"/>
      <c r="I27" s="238"/>
      <c r="J27" s="238"/>
      <c r="K27" s="238"/>
      <c r="L27" s="238"/>
      <c r="M27" s="238"/>
      <c r="N27" s="238"/>
      <c r="O27" s="239"/>
      <c r="P27" t="b">
        <f t="shared" si="0"/>
        <v>1</v>
      </c>
      <c r="Q27" s="151">
        <f t="shared" si="1"/>
      </c>
      <c r="S27">
        <f t="shared" si="2"/>
        <v>0</v>
      </c>
      <c r="T27">
        <f t="shared" si="3"/>
        <v>0</v>
      </c>
    </row>
    <row r="28" spans="1:23" s="128" customFormat="1" ht="18" customHeight="1">
      <c r="A28" s="254" t="s">
        <v>358</v>
      </c>
      <c r="B28" s="255"/>
      <c r="C28" s="255"/>
      <c r="D28" s="170">
        <f>SUM(D11:D27)</f>
        <v>0</v>
      </c>
      <c r="E28" s="254" t="s">
        <v>359</v>
      </c>
      <c r="F28" s="255"/>
      <c r="G28" s="255"/>
      <c r="H28" s="153">
        <f>SUM(E11:E27)</f>
        <v>0</v>
      </c>
      <c r="I28" s="154"/>
      <c r="J28" s="154"/>
      <c r="K28" s="154"/>
      <c r="L28" s="154"/>
      <c r="M28" s="154"/>
      <c r="N28" s="154"/>
      <c r="P28" s="128" t="s">
        <v>360</v>
      </c>
      <c r="S28" s="155">
        <f>SUM(S11:S27)</f>
        <v>0</v>
      </c>
      <c r="T28" s="128">
        <f>SUM(T11:T27)</f>
        <v>0</v>
      </c>
      <c r="V28" s="128">
        <f>S28+U29</f>
        <v>0</v>
      </c>
      <c r="W28" s="128" t="s">
        <v>361</v>
      </c>
    </row>
    <row r="29" spans="1:23" s="128" customFormat="1" ht="18" customHeight="1">
      <c r="A29" s="154"/>
      <c r="B29" s="154"/>
      <c r="C29" s="154"/>
      <c r="D29" s="156"/>
      <c r="E29" s="154"/>
      <c r="F29" s="154"/>
      <c r="G29" s="154"/>
      <c r="H29" s="157"/>
      <c r="I29" s="154"/>
      <c r="J29" s="154"/>
      <c r="K29" s="154"/>
      <c r="L29" s="154"/>
      <c r="M29" s="154"/>
      <c r="N29" s="154"/>
      <c r="T29" s="128">
        <f>+T28/60</f>
        <v>0</v>
      </c>
      <c r="U29" s="128">
        <f>ROUNDDOWN(T29,0)</f>
        <v>0</v>
      </c>
      <c r="V29" s="158">
        <f>+T28-(U29*60)</f>
        <v>0</v>
      </c>
      <c r="W29" s="128" t="s">
        <v>362</v>
      </c>
    </row>
    <row r="30" spans="1:15" ht="15.75" customHeight="1">
      <c r="A30" s="264" t="s">
        <v>363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6"/>
    </row>
    <row r="31" spans="1:15" ht="15" customHeight="1">
      <c r="A31" s="159" t="s">
        <v>364</v>
      </c>
      <c r="B31" s="257" t="s">
        <v>365</v>
      </c>
      <c r="C31" s="257"/>
      <c r="D31" s="257"/>
      <c r="E31" s="257"/>
      <c r="F31" s="257" t="s">
        <v>366</v>
      </c>
      <c r="G31" s="257"/>
      <c r="H31" s="257"/>
      <c r="I31" s="257"/>
      <c r="J31" s="257"/>
      <c r="K31" s="257"/>
      <c r="L31" s="257"/>
      <c r="M31" s="257"/>
      <c r="N31" s="257"/>
      <c r="O31" s="257"/>
    </row>
    <row r="32" spans="1:18" ht="13.5" customHeight="1">
      <c r="A32" s="160"/>
      <c r="B32" s="258" t="e">
        <f>VLOOKUP(P32,'[2]parameters'!$A$14:$C$19,3)</f>
        <v>#N/A</v>
      </c>
      <c r="C32" s="258"/>
      <c r="D32" s="258"/>
      <c r="E32" s="258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145">
        <v>0</v>
      </c>
      <c r="Q32" t="e">
        <f>VLOOKUP(P32,'[2]parameters'!$A$14:$D$19,4,TRUE)</f>
        <v>#N/A</v>
      </c>
      <c r="R32" t="e">
        <f>VLOOKUP(P32,'[2]parameters'!$A$14:$E$19,5,TRUE)</f>
        <v>#N/A</v>
      </c>
    </row>
    <row r="33" spans="1:18" ht="13.5" customHeight="1">
      <c r="A33" s="160"/>
      <c r="B33" s="258" t="str">
        <f>VLOOKUP(P33,'[2]parameters'!$A$14:$C$19,3)</f>
        <v> </v>
      </c>
      <c r="C33" s="258"/>
      <c r="D33" s="258"/>
      <c r="E33" s="258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145">
        <v>1</v>
      </c>
      <c r="Q33">
        <f>VLOOKUP(P33,'[2]parameters'!$A$14:$D$19,4,TRUE)</f>
        <v>0</v>
      </c>
      <c r="R33">
        <f>VLOOKUP(P33,'[2]parameters'!$A$14:$E$19,5,TRUE)</f>
        <v>0</v>
      </c>
    </row>
    <row r="34" spans="1:18" ht="13.5" customHeight="1">
      <c r="A34" s="160"/>
      <c r="B34" s="258" t="str">
        <f>VLOOKUP(P34,'[2]parameters'!$A$14:$C$19,3)</f>
        <v> </v>
      </c>
      <c r="C34" s="258"/>
      <c r="D34" s="258"/>
      <c r="E34" s="258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145">
        <v>1</v>
      </c>
      <c r="Q34">
        <f>VLOOKUP(P34,'[2]parameters'!$A$14:$D$19,4,TRUE)</f>
        <v>0</v>
      </c>
      <c r="R34">
        <f>VLOOKUP(P34,'[2]parameters'!$A$14:$E$19,5,TRUE)</f>
        <v>0</v>
      </c>
    </row>
    <row r="35" spans="1:18" ht="13.5" customHeight="1">
      <c r="A35" s="160"/>
      <c r="B35" s="258" t="str">
        <f>VLOOKUP(P35,'[2]parameters'!$A$14:$C$19,3)</f>
        <v> </v>
      </c>
      <c r="C35" s="258"/>
      <c r="D35" s="258"/>
      <c r="E35" s="258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145">
        <v>1</v>
      </c>
      <c r="Q35">
        <f>VLOOKUP(P35,'[2]parameters'!$A$14:$D$19,4,TRUE)</f>
        <v>0</v>
      </c>
      <c r="R35">
        <f>VLOOKUP(P35,'[2]parameters'!$A$14:$E$19,5,TRUE)</f>
        <v>0</v>
      </c>
    </row>
    <row r="36" spans="1:15" ht="12.75" customHeight="1">
      <c r="A36" s="267" t="s">
        <v>367</v>
      </c>
      <c r="B36" s="267"/>
      <c r="C36" s="267"/>
      <c r="D36" s="267"/>
      <c r="E36" s="267"/>
      <c r="F36" s="267"/>
      <c r="G36" s="161"/>
      <c r="H36" s="161"/>
      <c r="I36" s="161"/>
      <c r="J36" s="161"/>
      <c r="K36" s="161"/>
      <c r="L36" s="161"/>
      <c r="M36" s="161"/>
      <c r="N36" s="161"/>
      <c r="O36" s="161"/>
    </row>
    <row r="37" spans="1:15" ht="12.75" customHeight="1">
      <c r="A37" s="262">
        <f ca="1">TODAY()</f>
        <v>45071</v>
      </c>
      <c r="B37" s="262"/>
      <c r="C37" s="262"/>
      <c r="D37" s="262"/>
      <c r="E37" s="262"/>
      <c r="F37" s="262"/>
      <c r="G37" s="154"/>
      <c r="H37" s="154"/>
      <c r="I37" s="154"/>
      <c r="J37" s="263" t="s">
        <v>368</v>
      </c>
      <c r="K37" s="263"/>
      <c r="L37" s="263"/>
      <c r="M37" s="263"/>
      <c r="N37" s="263"/>
      <c r="O37" s="263"/>
    </row>
    <row r="38" spans="1:15" ht="21" customHeight="1">
      <c r="A38" s="240"/>
      <c r="B38" s="241"/>
      <c r="C38" s="241"/>
      <c r="D38" s="241"/>
      <c r="E38" s="241"/>
      <c r="F38" s="242"/>
      <c r="G38" s="154"/>
      <c r="H38" s="154"/>
      <c r="I38" s="154"/>
      <c r="J38" s="240"/>
      <c r="K38" s="241"/>
      <c r="L38" s="241"/>
      <c r="M38" s="241"/>
      <c r="N38" s="241"/>
      <c r="O38" s="242"/>
    </row>
    <row r="39" spans="1:15" ht="18" customHeight="1">
      <c r="A39" s="268" t="str">
        <f>'[1]START'!A5</f>
        <v>(naam)</v>
      </c>
      <c r="B39" s="269"/>
      <c r="C39" s="269"/>
      <c r="D39" s="269"/>
      <c r="E39" s="269"/>
      <c r="F39" s="270"/>
      <c r="G39" s="154"/>
      <c r="H39" s="154"/>
      <c r="I39" s="162"/>
      <c r="J39" s="268" t="str">
        <f>'[1]START'!A9</f>
        <v>(naam afdelingshoofd)</v>
      </c>
      <c r="K39" s="269"/>
      <c r="L39" s="269"/>
      <c r="M39" s="269"/>
      <c r="N39" s="269"/>
      <c r="O39" s="270"/>
    </row>
    <row r="40" spans="1:15" ht="5.25" customHeight="1">
      <c r="A40" s="154"/>
      <c r="B40" s="154"/>
      <c r="C40" s="154"/>
      <c r="D40" s="154"/>
      <c r="E40" s="128"/>
      <c r="F40" s="154"/>
      <c r="G40" s="154"/>
      <c r="H40" s="154"/>
      <c r="I40" s="154"/>
      <c r="J40" s="154"/>
      <c r="K40" s="154"/>
      <c r="L40" s="154"/>
      <c r="M40" s="154"/>
      <c r="N40" s="154"/>
      <c r="O40" s="154"/>
    </row>
    <row r="41" spans="1:15" ht="12" customHeight="1">
      <c r="A41" s="271" t="s">
        <v>369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3"/>
    </row>
    <row r="42" spans="1:15" s="164" customFormat="1" ht="15" customHeight="1">
      <c r="A42" s="163" t="s">
        <v>370</v>
      </c>
      <c r="D42" s="165"/>
      <c r="F42" s="164" t="s">
        <v>371</v>
      </c>
      <c r="J42" s="165"/>
      <c r="L42" s="164" t="s">
        <v>372</v>
      </c>
      <c r="O42" s="165"/>
    </row>
    <row r="43" spans="1:15" s="164" customFormat="1" ht="11.25">
      <c r="A43" s="166" t="s">
        <v>373</v>
      </c>
      <c r="B43" s="167"/>
      <c r="C43" s="167"/>
      <c r="D43" s="165"/>
      <c r="E43" s="167"/>
      <c r="F43" s="167" t="s">
        <v>374</v>
      </c>
      <c r="G43" s="167"/>
      <c r="H43" s="167"/>
      <c r="I43" s="167"/>
      <c r="J43" s="165"/>
      <c r="K43" s="167"/>
      <c r="L43" s="167" t="s">
        <v>375</v>
      </c>
      <c r="M43" s="167"/>
      <c r="N43" s="167"/>
      <c r="O43" s="165"/>
    </row>
    <row r="44" s="164" customFormat="1" ht="12" customHeight="1"/>
    <row r="45" spans="1:15" ht="18.75" customHeight="1">
      <c r="A45" s="169" t="s">
        <v>377</v>
      </c>
      <c r="B45" s="169"/>
      <c r="C45" s="169"/>
      <c r="D45" s="169"/>
      <c r="E45" s="169"/>
      <c r="F45" s="99" t="s">
        <v>381</v>
      </c>
      <c r="G45" s="168"/>
      <c r="H45" s="168"/>
      <c r="I45" s="168"/>
      <c r="J45" s="168"/>
      <c r="K45" s="168"/>
      <c r="L45" s="168"/>
      <c r="M45" s="168"/>
      <c r="N45" s="168"/>
      <c r="O45" s="168"/>
    </row>
    <row r="46" spans="1:15" ht="11.25" customHeight="1">
      <c r="A46" s="261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</row>
    <row r="47" spans="1:15" ht="11.25" customHeight="1">
      <c r="A47" s="260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</row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</sheetData>
  <sheetProtection/>
  <mergeCells count="47">
    <mergeCell ref="A41:O41"/>
    <mergeCell ref="A46:O46"/>
    <mergeCell ref="A37:F37"/>
    <mergeCell ref="J37:O37"/>
    <mergeCell ref="A30:O30"/>
    <mergeCell ref="A36:F36"/>
    <mergeCell ref="F33:O33"/>
    <mergeCell ref="A39:F39"/>
    <mergeCell ref="J39:O39"/>
    <mergeCell ref="F15:O15"/>
    <mergeCell ref="F23:O23"/>
    <mergeCell ref="F24:O24"/>
    <mergeCell ref="F25:O25"/>
    <mergeCell ref="F26:O26"/>
    <mergeCell ref="A47:O47"/>
    <mergeCell ref="B34:E34"/>
    <mergeCell ref="F34:O34"/>
    <mergeCell ref="B35:E35"/>
    <mergeCell ref="F35:O35"/>
    <mergeCell ref="F18:O18"/>
    <mergeCell ref="B31:E31"/>
    <mergeCell ref="F31:O31"/>
    <mergeCell ref="B32:E32"/>
    <mergeCell ref="F32:O32"/>
    <mergeCell ref="B33:E33"/>
    <mergeCell ref="A28:C28"/>
    <mergeCell ref="E28:G28"/>
    <mergeCell ref="F13:O13"/>
    <mergeCell ref="F27:O27"/>
    <mergeCell ref="P6:W6"/>
    <mergeCell ref="L7:N7"/>
    <mergeCell ref="A9:O9"/>
    <mergeCell ref="F10:O10"/>
    <mergeCell ref="F11:O11"/>
    <mergeCell ref="F19:O19"/>
    <mergeCell ref="F17:O17"/>
    <mergeCell ref="F16:O16"/>
    <mergeCell ref="F14:O14"/>
    <mergeCell ref="F12:O12"/>
    <mergeCell ref="J38:O38"/>
    <mergeCell ref="A38:F38"/>
    <mergeCell ref="A1:D1"/>
    <mergeCell ref="A4:O4"/>
    <mergeCell ref="L6:N6"/>
    <mergeCell ref="F20:O20"/>
    <mergeCell ref="F21:O21"/>
    <mergeCell ref="F22:O22"/>
  </mergeCells>
  <hyperlinks>
    <hyperlink ref="A1" location="START!A1" tooltip="Druk op deze knop om naar het startmenu te gaan" display="Startmenu"/>
    <hyperlink ref="A1:D1" location="START!A1" tooltip="Druk op deze knop om naar het startmenu te gaan" display="Naar startmenu"/>
    <hyperlink ref="F45" r:id="rId1" display="personeelsdienst@vlm.be"/>
  </hyperlinks>
  <printOptions/>
  <pageMargins left="0.7" right="0.7" top="0.75" bottom="0.75" header="0.3" footer="0.3"/>
  <pageSetup horizontalDpi="600" verticalDpi="600" orientation="landscape" paperSize="9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/>
  <dimension ref="A1:H29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13.28125" style="0" customWidth="1"/>
    <col min="2" max="2" width="18.7109375" style="0" customWidth="1"/>
    <col min="3" max="3" width="46.421875" style="0" customWidth="1"/>
    <col min="4" max="4" width="18.00390625" style="0" customWidth="1"/>
    <col min="5" max="8" width="16.421875" style="0" customWidth="1"/>
  </cols>
  <sheetData>
    <row r="1" spans="1:8" ht="14.25">
      <c r="A1" s="21"/>
      <c r="B1" s="21"/>
      <c r="C1" s="21"/>
      <c r="D1" s="21"/>
      <c r="E1" s="21"/>
      <c r="F1" s="21"/>
      <c r="G1" s="21"/>
      <c r="H1" s="21"/>
    </row>
    <row r="2" spans="1:8" ht="22.5">
      <c r="A2" s="22" t="s">
        <v>391</v>
      </c>
      <c r="B2" s="23"/>
      <c r="C2" s="23"/>
      <c r="D2" s="23"/>
      <c r="E2" s="23"/>
      <c r="F2" s="23"/>
      <c r="G2" s="23"/>
      <c r="H2" s="24"/>
    </row>
    <row r="3" spans="1:8" ht="14.25">
      <c r="A3" s="21"/>
      <c r="B3" s="21"/>
      <c r="C3" s="21"/>
      <c r="D3" s="21"/>
      <c r="E3" s="21"/>
      <c r="F3" s="21"/>
      <c r="G3" s="21"/>
      <c r="H3" s="21"/>
    </row>
    <row r="4" spans="1:8" ht="14.25">
      <c r="A4" s="21" t="s">
        <v>21</v>
      </c>
      <c r="B4" s="21"/>
      <c r="C4" s="26" t="str">
        <f>START!A5</f>
        <v>(naam)</v>
      </c>
      <c r="D4" s="27" t="s">
        <v>22</v>
      </c>
      <c r="E4" s="26" t="str">
        <f>START!A8</f>
        <v>(standplaats)</v>
      </c>
      <c r="F4" s="26"/>
      <c r="G4" s="26"/>
      <c r="H4" s="26"/>
    </row>
    <row r="5" spans="1:8" ht="14.25">
      <c r="A5" s="21"/>
      <c r="B5" s="29"/>
      <c r="C5" s="29"/>
      <c r="D5" s="29"/>
      <c r="E5" s="27"/>
      <c r="F5" s="27"/>
      <c r="G5" s="27"/>
      <c r="H5" s="27"/>
    </row>
    <row r="6" spans="1:8" ht="14.25">
      <c r="A6" s="21" t="s">
        <v>5</v>
      </c>
      <c r="B6" s="21"/>
      <c r="C6" s="101" t="str">
        <f>START!A6</f>
        <v>(Maand)</v>
      </c>
      <c r="D6" s="21"/>
      <c r="E6" s="31"/>
      <c r="F6" s="31"/>
      <c r="G6" s="31"/>
      <c r="H6" s="31"/>
    </row>
    <row r="7" spans="1:8" ht="14.25">
      <c r="A7" s="21"/>
      <c r="B7" s="21"/>
      <c r="C7" s="21"/>
      <c r="D7" s="21"/>
      <c r="E7" s="21"/>
      <c r="F7" s="21"/>
      <c r="G7" s="21"/>
      <c r="H7" s="21"/>
    </row>
    <row r="8" spans="1:8" ht="14.25">
      <c r="A8" s="223" t="s">
        <v>10</v>
      </c>
      <c r="B8" s="223" t="s">
        <v>319</v>
      </c>
      <c r="C8" s="226" t="s">
        <v>320</v>
      </c>
      <c r="D8" s="227"/>
      <c r="E8" s="223" t="s">
        <v>321</v>
      </c>
      <c r="F8" s="223" t="s">
        <v>322</v>
      </c>
      <c r="G8" s="223" t="s">
        <v>323</v>
      </c>
      <c r="H8" s="223" t="s">
        <v>324</v>
      </c>
    </row>
    <row r="9" spans="1:8" ht="14.25">
      <c r="A9" s="224"/>
      <c r="B9" s="224"/>
      <c r="C9" s="229"/>
      <c r="D9" s="230"/>
      <c r="E9" s="224"/>
      <c r="F9" s="224"/>
      <c r="G9" s="224"/>
      <c r="H9" s="224"/>
    </row>
    <row r="10" spans="1:8" ht="14.25">
      <c r="A10" s="36"/>
      <c r="B10" s="36"/>
      <c r="C10" s="274"/>
      <c r="D10" s="275"/>
      <c r="E10" s="36"/>
      <c r="F10" s="36"/>
      <c r="G10" s="36"/>
      <c r="H10" s="36"/>
    </row>
    <row r="11" spans="1:8" ht="14.25">
      <c r="A11" s="37"/>
      <c r="B11" s="38"/>
      <c r="C11" s="274"/>
      <c r="D11" s="275"/>
      <c r="E11" s="38"/>
      <c r="F11" s="38"/>
      <c r="G11" s="38"/>
      <c r="H11" s="38"/>
    </row>
    <row r="12" spans="1:8" ht="14.25">
      <c r="A12" s="39"/>
      <c r="B12" s="40"/>
      <c r="C12" s="274"/>
      <c r="D12" s="275"/>
      <c r="E12" s="40"/>
      <c r="F12" s="40"/>
      <c r="G12" s="40"/>
      <c r="H12" s="40"/>
    </row>
    <row r="13" spans="1:8" ht="14.25">
      <c r="A13" s="39"/>
      <c r="B13" s="40"/>
      <c r="C13" s="274"/>
      <c r="D13" s="275"/>
      <c r="E13" s="40"/>
      <c r="F13" s="40"/>
      <c r="G13" s="40"/>
      <c r="H13" s="40"/>
    </row>
    <row r="14" spans="1:8" ht="14.25">
      <c r="A14" s="39"/>
      <c r="B14" s="40"/>
      <c r="C14" s="274"/>
      <c r="D14" s="275"/>
      <c r="E14" s="40"/>
      <c r="F14" s="40"/>
      <c r="G14" s="40"/>
      <c r="H14" s="40"/>
    </row>
    <row r="15" spans="1:8" ht="14.25">
      <c r="A15" s="39"/>
      <c r="B15" s="40"/>
      <c r="C15" s="274"/>
      <c r="D15" s="275"/>
      <c r="E15" s="40"/>
      <c r="F15" s="40"/>
      <c r="G15" s="40"/>
      <c r="H15" s="40"/>
    </row>
    <row r="16" spans="1:8" ht="14.25">
      <c r="A16" s="39"/>
      <c r="B16" s="40"/>
      <c r="C16" s="274"/>
      <c r="D16" s="275"/>
      <c r="E16" s="40"/>
      <c r="F16" s="40"/>
      <c r="G16" s="40"/>
      <c r="H16" s="40"/>
    </row>
    <row r="17" spans="1:8" ht="14.25">
      <c r="A17" s="39"/>
      <c r="B17" s="40"/>
      <c r="C17" s="274"/>
      <c r="D17" s="275"/>
      <c r="E17" s="40"/>
      <c r="F17" s="40"/>
      <c r="G17" s="40"/>
      <c r="H17" s="40"/>
    </row>
    <row r="18" spans="1:8" ht="14.25">
      <c r="A18" s="39"/>
      <c r="B18" s="40"/>
      <c r="C18" s="274"/>
      <c r="D18" s="275"/>
      <c r="E18" s="40"/>
      <c r="F18" s="40"/>
      <c r="G18" s="40"/>
      <c r="H18" s="40"/>
    </row>
    <row r="19" spans="1:8" ht="14.25">
      <c r="A19" s="39"/>
      <c r="B19" s="40"/>
      <c r="C19" s="274"/>
      <c r="D19" s="275"/>
      <c r="E19" s="40"/>
      <c r="F19" s="40"/>
      <c r="G19" s="40"/>
      <c r="H19" s="40"/>
    </row>
    <row r="20" spans="1:8" ht="14.25">
      <c r="A20" s="39"/>
      <c r="B20" s="40"/>
      <c r="C20" s="274"/>
      <c r="D20" s="275"/>
      <c r="E20" s="40"/>
      <c r="F20" s="40"/>
      <c r="G20" s="40"/>
      <c r="H20" s="40"/>
    </row>
    <row r="21" spans="1:8" ht="14.25">
      <c r="A21" s="39"/>
      <c r="B21" s="40"/>
      <c r="C21" s="274"/>
      <c r="D21" s="275"/>
      <c r="E21" s="40"/>
      <c r="F21" s="40"/>
      <c r="G21" s="40"/>
      <c r="H21" s="40"/>
    </row>
    <row r="22" spans="1:8" ht="14.25">
      <c r="A22" s="39"/>
      <c r="B22" s="40"/>
      <c r="C22" s="274"/>
      <c r="D22" s="275"/>
      <c r="E22" s="40"/>
      <c r="F22" s="40"/>
      <c r="G22" s="40"/>
      <c r="H22" s="40"/>
    </row>
    <row r="23" spans="1:8" ht="14.25">
      <c r="A23" s="39"/>
      <c r="B23" s="40"/>
      <c r="C23" s="274"/>
      <c r="D23" s="275"/>
      <c r="E23" s="40"/>
      <c r="F23" s="40"/>
      <c r="G23" s="40"/>
      <c r="H23" s="40"/>
    </row>
    <row r="24" spans="1:8" ht="14.25">
      <c r="A24" s="39"/>
      <c r="B24" s="40"/>
      <c r="C24" s="274"/>
      <c r="D24" s="275"/>
      <c r="E24" s="40"/>
      <c r="F24" s="40"/>
      <c r="G24" s="40"/>
      <c r="H24" s="40"/>
    </row>
    <row r="25" spans="1:8" ht="14.25">
      <c r="A25" s="39"/>
      <c r="B25" s="40"/>
      <c r="C25" s="274"/>
      <c r="D25" s="275"/>
      <c r="E25" s="40"/>
      <c r="F25" s="40"/>
      <c r="G25" s="40"/>
      <c r="H25" s="40"/>
    </row>
    <row r="26" spans="1:8" ht="14.25">
      <c r="A26" s="39"/>
      <c r="B26" s="40"/>
      <c r="C26" s="274"/>
      <c r="D26" s="275"/>
      <c r="E26" s="40"/>
      <c r="F26" s="40"/>
      <c r="G26" s="40"/>
      <c r="H26" s="40"/>
    </row>
    <row r="27" spans="1:8" ht="14.25">
      <c r="A27" s="41"/>
      <c r="B27" s="41"/>
      <c r="C27" s="218"/>
      <c r="D27" s="219"/>
      <c r="E27" s="41"/>
      <c r="F27" s="42"/>
      <c r="G27" s="42"/>
      <c r="H27" s="42"/>
    </row>
    <row r="28" spans="1:8" ht="14.25">
      <c r="A28" s="29"/>
      <c r="B28" s="29"/>
      <c r="C28" s="29"/>
      <c r="D28" s="100" t="s">
        <v>325</v>
      </c>
      <c r="E28" s="100">
        <f>SUM(E10:E27)</f>
        <v>0</v>
      </c>
      <c r="F28" s="100">
        <f>SUM(F10:F27)</f>
        <v>0</v>
      </c>
      <c r="G28" s="100">
        <f>SUM(G10:G27)</f>
        <v>0</v>
      </c>
      <c r="H28" s="100">
        <f>SUM(H10:H27)</f>
        <v>0</v>
      </c>
    </row>
    <row r="29" spans="1:8" ht="14.25">
      <c r="A29" s="29"/>
      <c r="B29" s="29"/>
      <c r="C29" s="29"/>
      <c r="D29" s="29"/>
      <c r="E29" s="29"/>
      <c r="F29" s="29"/>
      <c r="G29" s="29"/>
      <c r="H29" s="29"/>
    </row>
  </sheetData>
  <sheetProtection/>
  <mergeCells count="25">
    <mergeCell ref="F8:F9"/>
    <mergeCell ref="G8:G9"/>
    <mergeCell ref="H8:H9"/>
    <mergeCell ref="C22:D22"/>
    <mergeCell ref="C23:D23"/>
    <mergeCell ref="C24:D24"/>
    <mergeCell ref="C10:D10"/>
    <mergeCell ref="C11:D11"/>
    <mergeCell ref="C12:D12"/>
    <mergeCell ref="C13:D13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4:D14"/>
    <mergeCell ref="C15:D15"/>
    <mergeCell ref="A8:A9"/>
    <mergeCell ref="B8:B9"/>
    <mergeCell ref="C8:D9"/>
    <mergeCell ref="E8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A1:D67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6.421875" style="59" customWidth="1"/>
    <col min="2" max="2" width="28.28125" style="59" customWidth="1"/>
    <col min="3" max="3" width="100.421875" style="59" customWidth="1"/>
    <col min="4" max="4" width="124.140625" style="59" hidden="1" customWidth="1"/>
    <col min="5" max="16384" width="9.140625" style="59" customWidth="1"/>
  </cols>
  <sheetData>
    <row r="1" spans="1:3" ht="12.75">
      <c r="A1" s="276" t="s">
        <v>38</v>
      </c>
      <c r="B1" s="276"/>
      <c r="C1" s="276"/>
    </row>
    <row r="4" spans="1:4" ht="12.75">
      <c r="A4" s="60" t="s">
        <v>39</v>
      </c>
      <c r="B4" s="61"/>
      <c r="C4" s="62" t="s">
        <v>40</v>
      </c>
      <c r="D4" s="59" t="s">
        <v>41</v>
      </c>
    </row>
    <row r="5" spans="1:4" ht="12.75">
      <c r="A5" s="63">
        <v>1</v>
      </c>
      <c r="B5" s="64" t="s">
        <v>42</v>
      </c>
      <c r="C5" s="65"/>
      <c r="D5" s="59" t="s">
        <v>43</v>
      </c>
    </row>
    <row r="6" spans="1:3" ht="12.75">
      <c r="A6" s="63"/>
      <c r="B6" s="66" t="s">
        <v>44</v>
      </c>
      <c r="C6" s="65"/>
    </row>
    <row r="7" spans="1:4" s="70" customFormat="1" ht="12.75">
      <c r="A7" s="67">
        <v>2</v>
      </c>
      <c r="B7" s="68" t="s">
        <v>45</v>
      </c>
      <c r="C7" s="69"/>
      <c r="D7" s="70" t="s">
        <v>46</v>
      </c>
    </row>
    <row r="8" spans="1:3" s="70" customFormat="1" ht="12.75">
      <c r="A8" s="67"/>
      <c r="B8" s="68" t="s">
        <v>47</v>
      </c>
      <c r="C8" s="69"/>
    </row>
    <row r="9" spans="1:3" s="70" customFormat="1" ht="12.75">
      <c r="A9" s="67"/>
      <c r="B9" s="68" t="s">
        <v>48</v>
      </c>
      <c r="C9" s="69"/>
    </row>
    <row r="10" spans="1:4" s="70" customFormat="1" ht="12.75">
      <c r="A10" s="67">
        <v>3</v>
      </c>
      <c r="B10" s="68" t="s">
        <v>49</v>
      </c>
      <c r="C10" s="69"/>
      <c r="D10" s="70" t="s">
        <v>50</v>
      </c>
    </row>
    <row r="11" spans="1:4" ht="12.75">
      <c r="A11" s="67">
        <v>4</v>
      </c>
      <c r="B11" s="68" t="s">
        <v>51</v>
      </c>
      <c r="C11" s="65"/>
      <c r="D11" s="59" t="s">
        <v>51</v>
      </c>
    </row>
    <row r="12" spans="1:4" s="70" customFormat="1" ht="12.75">
      <c r="A12" s="67">
        <v>5</v>
      </c>
      <c r="B12" s="68" t="s">
        <v>52</v>
      </c>
      <c r="C12" s="69"/>
      <c r="D12" s="70" t="s">
        <v>53</v>
      </c>
    </row>
    <row r="13" spans="1:4" ht="12.75">
      <c r="A13" s="63">
        <v>6</v>
      </c>
      <c r="B13" s="64" t="s">
        <v>54</v>
      </c>
      <c r="C13" s="65"/>
      <c r="D13" s="59" t="s">
        <v>54</v>
      </c>
    </row>
    <row r="14" spans="1:4" ht="12.75">
      <c r="A14" s="63">
        <v>7</v>
      </c>
      <c r="B14" s="64" t="s">
        <v>55</v>
      </c>
      <c r="C14" s="65"/>
      <c r="D14" s="59" t="s">
        <v>55</v>
      </c>
    </row>
    <row r="15" spans="1:4" ht="12.75">
      <c r="A15" s="63">
        <v>8</v>
      </c>
      <c r="B15" s="64" t="s">
        <v>56</v>
      </c>
      <c r="C15" s="65"/>
      <c r="D15" s="59" t="s">
        <v>56</v>
      </c>
    </row>
    <row r="16" spans="1:4" ht="12.75">
      <c r="A16" s="63">
        <v>9</v>
      </c>
      <c r="B16" s="64" t="s">
        <v>57</v>
      </c>
      <c r="C16" s="65"/>
      <c r="D16" s="59" t="s">
        <v>57</v>
      </c>
    </row>
    <row r="17" spans="1:3" ht="12.75">
      <c r="A17" s="63"/>
      <c r="B17" s="64" t="s">
        <v>58</v>
      </c>
      <c r="C17" s="65"/>
    </row>
    <row r="18" spans="1:3" ht="12.75">
      <c r="A18" s="63"/>
      <c r="B18" s="64" t="s">
        <v>59</v>
      </c>
      <c r="C18" s="65"/>
    </row>
    <row r="19" spans="1:4" ht="12.75">
      <c r="A19" s="63">
        <v>10</v>
      </c>
      <c r="B19" s="64" t="s">
        <v>60</v>
      </c>
      <c r="C19" s="65"/>
      <c r="D19" s="59" t="s">
        <v>61</v>
      </c>
    </row>
    <row r="20" spans="1:3" ht="12.75">
      <c r="A20" s="63"/>
      <c r="B20" s="64" t="s">
        <v>62</v>
      </c>
      <c r="C20" s="65"/>
    </row>
    <row r="21" spans="1:4" ht="12.75">
      <c r="A21" s="63">
        <v>11</v>
      </c>
      <c r="B21" s="64" t="s">
        <v>63</v>
      </c>
      <c r="C21" s="65"/>
      <c r="D21" s="59" t="s">
        <v>63</v>
      </c>
    </row>
    <row r="22" spans="1:4" ht="12.75">
      <c r="A22" s="63">
        <v>12</v>
      </c>
      <c r="B22" s="64" t="s">
        <v>64</v>
      </c>
      <c r="C22" s="65"/>
      <c r="D22" s="59" t="s">
        <v>64</v>
      </c>
    </row>
    <row r="23" spans="1:4" ht="12.75">
      <c r="A23" s="63">
        <v>13</v>
      </c>
      <c r="B23" s="64" t="s">
        <v>65</v>
      </c>
      <c r="C23" s="65"/>
      <c r="D23" s="59" t="s">
        <v>65</v>
      </c>
    </row>
    <row r="24" spans="1:4" ht="12.75">
      <c r="A24" s="63">
        <v>14</v>
      </c>
      <c r="B24" s="64" t="s">
        <v>66</v>
      </c>
      <c r="C24" s="65"/>
      <c r="D24" s="59" t="s">
        <v>66</v>
      </c>
    </row>
    <row r="25" spans="1:4" ht="12.75">
      <c r="A25" s="63">
        <v>15</v>
      </c>
      <c r="B25" s="64" t="s">
        <v>67</v>
      </c>
      <c r="C25" s="65"/>
      <c r="D25" s="59" t="s">
        <v>67</v>
      </c>
    </row>
    <row r="26" spans="1:4" ht="12.75">
      <c r="A26" s="63">
        <v>16</v>
      </c>
      <c r="B26" s="64" t="s">
        <v>68</v>
      </c>
      <c r="C26" s="65"/>
      <c r="D26" s="59" t="s">
        <v>68</v>
      </c>
    </row>
    <row r="27" spans="1:4" ht="12.75">
      <c r="A27" s="63">
        <v>17</v>
      </c>
      <c r="B27" s="64" t="s">
        <v>69</v>
      </c>
      <c r="C27" s="65"/>
      <c r="D27" s="59" t="s">
        <v>69</v>
      </c>
    </row>
    <row r="28" spans="1:4" ht="12.75">
      <c r="A28" s="63">
        <v>18</v>
      </c>
      <c r="B28" s="64" t="s">
        <v>70</v>
      </c>
      <c r="C28" s="65"/>
      <c r="D28" s="59" t="s">
        <v>70</v>
      </c>
    </row>
    <row r="29" spans="1:4" ht="12.75">
      <c r="A29" s="63">
        <v>19</v>
      </c>
      <c r="B29" s="64" t="s">
        <v>71</v>
      </c>
      <c r="C29" s="65"/>
      <c r="D29" s="59" t="s">
        <v>71</v>
      </c>
    </row>
    <row r="30" spans="1:4" ht="12.75">
      <c r="A30" s="63">
        <v>20</v>
      </c>
      <c r="B30" s="64" t="s">
        <v>72</v>
      </c>
      <c r="C30" s="65"/>
      <c r="D30" s="59" t="s">
        <v>72</v>
      </c>
    </row>
    <row r="31" spans="1:3" ht="12.75">
      <c r="A31" s="63"/>
      <c r="B31" s="64" t="s">
        <v>73</v>
      </c>
      <c r="C31" s="65"/>
    </row>
    <row r="32" spans="1:3" ht="12.75">
      <c r="A32" s="63"/>
      <c r="B32" s="64" t="s">
        <v>74</v>
      </c>
      <c r="C32" s="65"/>
    </row>
    <row r="33" spans="1:3" ht="12.75">
      <c r="A33" s="63"/>
      <c r="B33" s="64"/>
      <c r="C33" s="65"/>
    </row>
    <row r="34" spans="1:3" ht="12.75">
      <c r="A34" s="63"/>
      <c r="B34" s="64"/>
      <c r="C34" s="65"/>
    </row>
    <row r="35" spans="1:3" ht="12.75">
      <c r="A35" s="63"/>
      <c r="B35" s="64"/>
      <c r="C35" s="65"/>
    </row>
    <row r="36" spans="1:3" ht="12.75">
      <c r="A36" s="63"/>
      <c r="B36" s="64"/>
      <c r="C36" s="65"/>
    </row>
    <row r="37" spans="1:3" ht="12.75">
      <c r="A37" s="63"/>
      <c r="B37" s="64"/>
      <c r="C37" s="65"/>
    </row>
    <row r="38" spans="1:3" ht="12.75">
      <c r="A38" s="63"/>
      <c r="B38" s="64"/>
      <c r="C38" s="65"/>
    </row>
    <row r="39" spans="1:3" ht="12.75">
      <c r="A39" s="63"/>
      <c r="B39" s="64"/>
      <c r="C39" s="65"/>
    </row>
    <row r="40" spans="1:3" ht="12.75">
      <c r="A40" s="63"/>
      <c r="B40" s="64"/>
      <c r="C40" s="65"/>
    </row>
    <row r="41" spans="1:3" ht="12.75">
      <c r="A41" s="63"/>
      <c r="B41" s="64"/>
      <c r="C41" s="65"/>
    </row>
    <row r="42" spans="1:3" ht="12.75">
      <c r="A42" s="63"/>
      <c r="B42" s="64"/>
      <c r="C42" s="65"/>
    </row>
    <row r="43" spans="1:3" ht="12.75">
      <c r="A43" s="63"/>
      <c r="B43" s="64"/>
      <c r="C43" s="65"/>
    </row>
    <row r="44" spans="1:3" ht="12.75">
      <c r="A44" s="63"/>
      <c r="B44" s="64"/>
      <c r="C44" s="65"/>
    </row>
    <row r="45" spans="1:3" ht="12.75">
      <c r="A45" s="63"/>
      <c r="B45" s="64"/>
      <c r="C45" s="65"/>
    </row>
    <row r="46" spans="1:3" ht="12.75">
      <c r="A46" s="63"/>
      <c r="B46" s="64"/>
      <c r="C46" s="65"/>
    </row>
    <row r="47" spans="1:3" ht="12.75">
      <c r="A47" s="63"/>
      <c r="B47" s="64"/>
      <c r="C47" s="65"/>
    </row>
    <row r="48" spans="1:3" ht="12.75">
      <c r="A48" s="63"/>
      <c r="B48" s="64"/>
      <c r="C48" s="65"/>
    </row>
    <row r="49" spans="1:3" ht="12.75">
      <c r="A49" s="63"/>
      <c r="B49" s="64"/>
      <c r="C49" s="65"/>
    </row>
    <row r="50" spans="1:3" ht="12.75">
      <c r="A50" s="63"/>
      <c r="B50" s="64"/>
      <c r="C50" s="65"/>
    </row>
    <row r="51" spans="1:3" ht="12.75">
      <c r="A51" s="63"/>
      <c r="B51" s="64"/>
      <c r="C51" s="65"/>
    </row>
    <row r="52" spans="1:3" ht="12.75">
      <c r="A52" s="63"/>
      <c r="B52" s="64"/>
      <c r="C52" s="65"/>
    </row>
    <row r="53" spans="1:3" ht="12.75">
      <c r="A53" s="71"/>
      <c r="B53" s="72"/>
      <c r="C53" s="73"/>
    </row>
    <row r="54" spans="1:3" ht="12.75">
      <c r="A54" s="74"/>
      <c r="B54" s="75"/>
      <c r="C54" s="76"/>
    </row>
    <row r="56" ht="12.75">
      <c r="B56" s="77" t="s">
        <v>75</v>
      </c>
    </row>
    <row r="57" ht="12.75">
      <c r="B57" s="70"/>
    </row>
    <row r="58" ht="12.75">
      <c r="B58" s="70" t="s">
        <v>76</v>
      </c>
    </row>
    <row r="59" ht="12.75">
      <c r="B59" s="70" t="s">
        <v>77</v>
      </c>
    </row>
    <row r="61" ht="12.75">
      <c r="B61" s="77" t="s">
        <v>78</v>
      </c>
    </row>
    <row r="63" spans="2:3" ht="12.75">
      <c r="B63" s="78" t="s">
        <v>79</v>
      </c>
      <c r="C63" s="78" t="s">
        <v>80</v>
      </c>
    </row>
    <row r="64" ht="6.75" customHeight="1"/>
    <row r="65" spans="2:3" ht="12.75">
      <c r="B65" s="59" t="s">
        <v>81</v>
      </c>
      <c r="C65" s="59" t="s">
        <v>82</v>
      </c>
    </row>
    <row r="66" spans="2:3" ht="12.75">
      <c r="B66" s="59" t="s">
        <v>83</v>
      </c>
      <c r="C66" s="59" t="s">
        <v>84</v>
      </c>
    </row>
    <row r="67" spans="2:3" ht="12.75">
      <c r="B67" s="59" t="s">
        <v>85</v>
      </c>
      <c r="C67" s="59" t="s">
        <v>86</v>
      </c>
    </row>
  </sheetData>
  <sheetProtection password="856D" sheet="1" objects="1" scenarios="1"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9"/>
  <dimension ref="A1:I229"/>
  <sheetViews>
    <sheetView zoomScalePageLayoutView="0" workbookViewId="0" topLeftCell="A199">
      <selection activeCell="A228" sqref="A228:IV228"/>
    </sheetView>
  </sheetViews>
  <sheetFormatPr defaultColWidth="15.7109375" defaultRowHeight="15"/>
  <cols>
    <col min="1" max="1" width="15.7109375" style="59" customWidth="1"/>
    <col min="2" max="2" width="32.421875" style="59" bestFit="1" customWidth="1"/>
    <col min="3" max="3" width="19.57421875" style="59" bestFit="1" customWidth="1"/>
    <col min="4" max="4" width="63.7109375" style="59" bestFit="1" customWidth="1"/>
    <col min="5" max="5" width="15.7109375" style="59" customWidth="1"/>
    <col min="6" max="7" width="14.421875" style="59" customWidth="1"/>
    <col min="8" max="9" width="15.7109375" style="59" customWidth="1"/>
    <col min="10" max="10" width="0" style="59" hidden="1" customWidth="1"/>
    <col min="11" max="16384" width="15.7109375" style="59" customWidth="1"/>
  </cols>
  <sheetData>
    <row r="1" spans="1:7" ht="62.25">
      <c r="A1" s="111">
        <v>44972</v>
      </c>
      <c r="B1" s="112" t="s">
        <v>337</v>
      </c>
      <c r="C1" s="112" t="s">
        <v>338</v>
      </c>
      <c r="D1" s="112" t="s">
        <v>87</v>
      </c>
      <c r="E1" s="113" t="s">
        <v>339</v>
      </c>
      <c r="F1" s="114" t="s">
        <v>394</v>
      </c>
      <c r="G1" s="114" t="s">
        <v>340</v>
      </c>
    </row>
    <row r="2" spans="1:7" ht="14.25">
      <c r="A2" s="115">
        <v>1</v>
      </c>
      <c r="B2" s="116"/>
      <c r="C2" s="116" t="s">
        <v>341</v>
      </c>
      <c r="D2" s="117"/>
      <c r="E2" s="118" t="s">
        <v>342</v>
      </c>
      <c r="F2" s="120"/>
      <c r="G2" s="119"/>
    </row>
    <row r="3" spans="1:9" ht="15">
      <c r="A3" s="115">
        <v>2</v>
      </c>
      <c r="B3" s="79" t="s">
        <v>88</v>
      </c>
      <c r="C3" s="79" t="s">
        <v>89</v>
      </c>
      <c r="D3" s="88" t="str">
        <f>B3&amp;" "&amp;C3</f>
        <v>Afghanistan  Alle bestemmingen</v>
      </c>
      <c r="E3" s="93">
        <v>140</v>
      </c>
      <c r="F3" s="109">
        <f>G3-5.91-1</f>
        <v>53.09</v>
      </c>
      <c r="G3" s="93">
        <v>60</v>
      </c>
      <c r="H3" s="90"/>
      <c r="I3"/>
    </row>
    <row r="4" spans="1:7" ht="15">
      <c r="A4" s="115">
        <v>3</v>
      </c>
      <c r="B4" s="79" t="s">
        <v>90</v>
      </c>
      <c r="C4" s="79" t="s">
        <v>89</v>
      </c>
      <c r="D4" s="88" t="str">
        <f aca="true" t="shared" si="0" ref="D4:D67">B4&amp;" "&amp;C4</f>
        <v>Albanië Alle bestemmingen</v>
      </c>
      <c r="E4" s="85">
        <v>120</v>
      </c>
      <c r="F4" s="109">
        <f aca="true" t="shared" si="1" ref="F4:F67">G4-5.91-1</f>
        <v>52.09</v>
      </c>
      <c r="G4" s="93">
        <v>59</v>
      </c>
    </row>
    <row r="5" spans="1:7" ht="15">
      <c r="A5" s="115">
        <v>4</v>
      </c>
      <c r="B5" s="80" t="s">
        <v>91</v>
      </c>
      <c r="C5" s="79" t="s">
        <v>89</v>
      </c>
      <c r="D5" s="88" t="str">
        <f t="shared" si="0"/>
        <v>Algerije Alle bestemmingen</v>
      </c>
      <c r="E5" s="93">
        <v>160</v>
      </c>
      <c r="F5" s="109">
        <f t="shared" si="1"/>
        <v>74.09</v>
      </c>
      <c r="G5" s="93">
        <v>81</v>
      </c>
    </row>
    <row r="6" spans="1:7" ht="15">
      <c r="A6" s="115">
        <v>5</v>
      </c>
      <c r="B6" s="79" t="s">
        <v>92</v>
      </c>
      <c r="C6" s="79" t="s">
        <v>89</v>
      </c>
      <c r="D6" s="88" t="str">
        <f t="shared" si="0"/>
        <v>Amerikaans Samoa Alle bestemmingen</v>
      </c>
      <c r="E6" s="93">
        <v>240</v>
      </c>
      <c r="F6" s="109">
        <f t="shared" si="1"/>
        <v>82.09</v>
      </c>
      <c r="G6" s="93">
        <v>89</v>
      </c>
    </row>
    <row r="7" spans="1:7" ht="15">
      <c r="A7" s="115">
        <v>6</v>
      </c>
      <c r="B7" s="79" t="s">
        <v>93</v>
      </c>
      <c r="C7" s="79" t="s">
        <v>89</v>
      </c>
      <c r="D7" s="88" t="str">
        <f t="shared" si="0"/>
        <v>Andorra Alle bestemmingen</v>
      </c>
      <c r="E7" s="93">
        <v>150</v>
      </c>
      <c r="F7" s="109">
        <f t="shared" si="1"/>
        <v>71.09</v>
      </c>
      <c r="G7" s="93">
        <v>78</v>
      </c>
    </row>
    <row r="8" spans="1:7" ht="15">
      <c r="A8" s="115">
        <v>7</v>
      </c>
      <c r="B8" s="79" t="s">
        <v>94</v>
      </c>
      <c r="C8" s="79" t="s">
        <v>89</v>
      </c>
      <c r="D8" s="88" t="str">
        <f t="shared" si="0"/>
        <v>Angola Alle bestemmingen</v>
      </c>
      <c r="E8" s="93">
        <v>270</v>
      </c>
      <c r="F8" s="109">
        <f t="shared" si="1"/>
        <v>77.09</v>
      </c>
      <c r="G8" s="85">
        <v>84</v>
      </c>
    </row>
    <row r="9" spans="1:7" ht="15">
      <c r="A9" s="115">
        <v>8</v>
      </c>
      <c r="B9" s="79" t="s">
        <v>95</v>
      </c>
      <c r="C9" s="79" t="s">
        <v>89</v>
      </c>
      <c r="D9" s="88" t="str">
        <f t="shared" si="0"/>
        <v>Anguilla Alle bestemmingen</v>
      </c>
      <c r="E9" s="93">
        <v>330</v>
      </c>
      <c r="F9" s="109">
        <f t="shared" si="1"/>
        <v>98.09</v>
      </c>
      <c r="G9" s="85">
        <v>105</v>
      </c>
    </row>
    <row r="10" spans="1:7" ht="15">
      <c r="A10" s="115">
        <v>9</v>
      </c>
      <c r="B10" s="79" t="s">
        <v>310</v>
      </c>
      <c r="C10" s="79" t="s">
        <v>89</v>
      </c>
      <c r="D10" s="88" t="str">
        <f t="shared" si="0"/>
        <v>Antigua en Barbuda Alle bestemmingen</v>
      </c>
      <c r="E10" s="93">
        <v>260</v>
      </c>
      <c r="F10" s="109">
        <f t="shared" si="1"/>
        <v>98.09</v>
      </c>
      <c r="G10" s="93">
        <v>105</v>
      </c>
    </row>
    <row r="11" spans="1:7" ht="15">
      <c r="A11" s="115">
        <v>10</v>
      </c>
      <c r="B11" s="79" t="s">
        <v>96</v>
      </c>
      <c r="C11" s="79" t="s">
        <v>89</v>
      </c>
      <c r="D11" s="88" t="str">
        <f t="shared" si="0"/>
        <v>Argentinië Alle bestemmingen</v>
      </c>
      <c r="E11" s="85">
        <v>180</v>
      </c>
      <c r="F11" s="109">
        <f t="shared" si="1"/>
        <v>66.09</v>
      </c>
      <c r="G11" s="93">
        <v>73</v>
      </c>
    </row>
    <row r="12" spans="1:7" ht="15">
      <c r="A12" s="115">
        <v>11</v>
      </c>
      <c r="B12" s="79" t="s">
        <v>97</v>
      </c>
      <c r="C12" s="79" t="s">
        <v>89</v>
      </c>
      <c r="D12" s="88" t="str">
        <f t="shared" si="0"/>
        <v>Armenië Alle bestemmingen</v>
      </c>
      <c r="E12" s="93">
        <v>190</v>
      </c>
      <c r="F12" s="109">
        <f t="shared" si="1"/>
        <v>85.09</v>
      </c>
      <c r="G12" s="93">
        <v>92</v>
      </c>
    </row>
    <row r="13" spans="1:7" ht="15">
      <c r="A13" s="115">
        <v>12</v>
      </c>
      <c r="B13" s="79" t="s">
        <v>98</v>
      </c>
      <c r="C13" s="79" t="s">
        <v>89</v>
      </c>
      <c r="D13" s="88" t="str">
        <f t="shared" si="0"/>
        <v>Aruba Alle bestemmingen</v>
      </c>
      <c r="E13" s="93">
        <v>210</v>
      </c>
      <c r="F13" s="109">
        <f t="shared" si="1"/>
        <v>98.09</v>
      </c>
      <c r="G13" s="93">
        <v>105</v>
      </c>
    </row>
    <row r="14" spans="1:7" ht="15">
      <c r="A14" s="115">
        <v>13</v>
      </c>
      <c r="B14" s="79" t="s">
        <v>99</v>
      </c>
      <c r="C14" s="79" t="s">
        <v>89</v>
      </c>
      <c r="D14" s="88" t="str">
        <f t="shared" si="0"/>
        <v>Australië Alle bestemmingen</v>
      </c>
      <c r="E14" s="93">
        <v>230</v>
      </c>
      <c r="F14" s="109">
        <f t="shared" si="1"/>
        <v>91.09</v>
      </c>
      <c r="G14" s="93">
        <v>98</v>
      </c>
    </row>
    <row r="15" spans="1:7" ht="15">
      <c r="A15" s="115">
        <v>14</v>
      </c>
      <c r="B15" s="79" t="s">
        <v>100</v>
      </c>
      <c r="C15" s="79" t="s">
        <v>89</v>
      </c>
      <c r="D15" s="88" t="str">
        <f t="shared" si="0"/>
        <v>Azerbeidjan Alle bestemmingen</v>
      </c>
      <c r="E15" s="93">
        <v>120</v>
      </c>
      <c r="F15" s="109">
        <f t="shared" si="1"/>
        <v>74.09</v>
      </c>
      <c r="G15" s="93">
        <v>81</v>
      </c>
    </row>
    <row r="16" spans="1:7" ht="15">
      <c r="A16" s="115">
        <v>15</v>
      </c>
      <c r="B16" s="79" t="s">
        <v>101</v>
      </c>
      <c r="C16" s="79" t="s">
        <v>89</v>
      </c>
      <c r="D16" s="88" t="str">
        <f t="shared" si="0"/>
        <v>Bahama's Alle bestemmingen</v>
      </c>
      <c r="E16" s="85">
        <v>290</v>
      </c>
      <c r="F16" s="109">
        <f t="shared" si="1"/>
        <v>98.09</v>
      </c>
      <c r="G16" s="93">
        <v>105</v>
      </c>
    </row>
    <row r="17" spans="1:7" ht="15">
      <c r="A17" s="115">
        <v>16</v>
      </c>
      <c r="B17" s="79" t="s">
        <v>102</v>
      </c>
      <c r="C17" s="79" t="s">
        <v>89</v>
      </c>
      <c r="D17" s="88" t="str">
        <f t="shared" si="0"/>
        <v>Bahrein Alle bestemmingen</v>
      </c>
      <c r="E17" s="93">
        <v>210</v>
      </c>
      <c r="F17" s="109">
        <f t="shared" si="1"/>
        <v>103.09</v>
      </c>
      <c r="G17" s="93">
        <v>110</v>
      </c>
    </row>
    <row r="18" spans="1:7" ht="15">
      <c r="A18" s="115">
        <v>17</v>
      </c>
      <c r="B18" s="79" t="s">
        <v>103</v>
      </c>
      <c r="C18" s="79" t="s">
        <v>89</v>
      </c>
      <c r="D18" s="88" t="str">
        <f t="shared" si="0"/>
        <v>Bangladesh Alle bestemmingen</v>
      </c>
      <c r="E18" s="85">
        <v>200</v>
      </c>
      <c r="F18" s="109">
        <f t="shared" si="1"/>
        <v>86.09</v>
      </c>
      <c r="G18" s="93">
        <v>93</v>
      </c>
    </row>
    <row r="19" spans="1:7" ht="15">
      <c r="A19" s="115">
        <v>18</v>
      </c>
      <c r="B19" s="81" t="s">
        <v>104</v>
      </c>
      <c r="C19" s="79" t="s">
        <v>89</v>
      </c>
      <c r="D19" s="88" t="str">
        <f t="shared" si="0"/>
        <v>Barbados Alle bestemmingen</v>
      </c>
      <c r="E19" s="93">
        <v>280</v>
      </c>
      <c r="F19" s="109">
        <f t="shared" si="1"/>
        <v>98.09</v>
      </c>
      <c r="G19" s="93">
        <v>105</v>
      </c>
    </row>
    <row r="20" spans="1:7" ht="15">
      <c r="A20" s="115">
        <v>19</v>
      </c>
      <c r="B20" s="82" t="s">
        <v>105</v>
      </c>
      <c r="C20" s="79" t="s">
        <v>89</v>
      </c>
      <c r="D20" s="88" t="str">
        <f t="shared" si="0"/>
        <v>België Alle bestemmingen</v>
      </c>
      <c r="E20" s="94">
        <v>200</v>
      </c>
      <c r="F20" s="109">
        <f t="shared" si="1"/>
        <v>93.09</v>
      </c>
      <c r="G20" s="94">
        <v>100</v>
      </c>
    </row>
    <row r="21" spans="1:7" ht="15">
      <c r="A21" s="115">
        <v>20</v>
      </c>
      <c r="B21" s="79" t="s">
        <v>106</v>
      </c>
      <c r="C21" s="79" t="s">
        <v>89</v>
      </c>
      <c r="D21" s="88" t="str">
        <f t="shared" si="0"/>
        <v>Belize Alle bestemmingen</v>
      </c>
      <c r="E21" s="93">
        <v>160</v>
      </c>
      <c r="F21" s="109">
        <f t="shared" si="1"/>
        <v>75.09</v>
      </c>
      <c r="G21" s="93">
        <v>82</v>
      </c>
    </row>
    <row r="22" spans="1:7" ht="15">
      <c r="A22" s="115">
        <v>21</v>
      </c>
      <c r="B22" s="79" t="s">
        <v>107</v>
      </c>
      <c r="C22" s="79" t="s">
        <v>89</v>
      </c>
      <c r="D22" s="88" t="str">
        <f t="shared" si="0"/>
        <v>Benin Alle bestemmingen</v>
      </c>
      <c r="E22" s="93">
        <v>160</v>
      </c>
      <c r="F22" s="109">
        <f t="shared" si="1"/>
        <v>70.09</v>
      </c>
      <c r="G22" s="93">
        <v>77</v>
      </c>
    </row>
    <row r="23" spans="1:7" ht="15">
      <c r="A23" s="115">
        <v>22</v>
      </c>
      <c r="B23" s="79" t="s">
        <v>108</v>
      </c>
      <c r="C23" s="79" t="s">
        <v>89</v>
      </c>
      <c r="D23" s="88" t="str">
        <f t="shared" si="0"/>
        <v>Bermuda Alle bestemmingen</v>
      </c>
      <c r="E23" s="93">
        <v>370</v>
      </c>
      <c r="F23" s="109">
        <f t="shared" si="1"/>
        <v>98.09</v>
      </c>
      <c r="G23" s="93">
        <v>105</v>
      </c>
    </row>
    <row r="24" spans="1:7" ht="15">
      <c r="A24" s="115">
        <v>23</v>
      </c>
      <c r="B24" s="79" t="s">
        <v>109</v>
      </c>
      <c r="C24" s="79" t="s">
        <v>89</v>
      </c>
      <c r="D24" s="88" t="str">
        <f t="shared" si="0"/>
        <v>Bhutan Alle bestemmingen</v>
      </c>
      <c r="E24" s="93">
        <v>280</v>
      </c>
      <c r="F24" s="109">
        <f t="shared" si="1"/>
        <v>36.09</v>
      </c>
      <c r="G24" s="93">
        <v>43</v>
      </c>
    </row>
    <row r="25" spans="1:7" ht="15">
      <c r="A25" s="115">
        <v>24</v>
      </c>
      <c r="B25" s="79" t="s">
        <v>110</v>
      </c>
      <c r="C25" s="79" t="s">
        <v>89</v>
      </c>
      <c r="D25" s="88" t="str">
        <f t="shared" si="0"/>
        <v>Bolivië Alle bestemmingen</v>
      </c>
      <c r="E25" s="93">
        <v>140</v>
      </c>
      <c r="F25" s="109">
        <f t="shared" si="1"/>
        <v>72.09</v>
      </c>
      <c r="G25" s="93">
        <v>79</v>
      </c>
    </row>
    <row r="26" spans="1:7" ht="15">
      <c r="A26" s="115">
        <v>25</v>
      </c>
      <c r="B26" s="79" t="s">
        <v>111</v>
      </c>
      <c r="C26" s="79" t="s">
        <v>89</v>
      </c>
      <c r="D26" s="88" t="str">
        <f t="shared" si="0"/>
        <v>Bosnië-Herzegovina Alle bestemmingen</v>
      </c>
      <c r="E26" s="93">
        <v>80</v>
      </c>
      <c r="F26" s="109">
        <f t="shared" si="1"/>
        <v>53.09</v>
      </c>
      <c r="G26" s="93">
        <v>60</v>
      </c>
    </row>
    <row r="27" spans="1:7" ht="15">
      <c r="A27" s="115">
        <v>26</v>
      </c>
      <c r="B27" s="79" t="s">
        <v>112</v>
      </c>
      <c r="C27" s="79" t="s">
        <v>89</v>
      </c>
      <c r="D27" s="88" t="str">
        <f t="shared" si="0"/>
        <v>Botswana Alle bestemmingen</v>
      </c>
      <c r="E27" s="93">
        <v>120</v>
      </c>
      <c r="F27" s="109">
        <f t="shared" si="1"/>
        <v>51.09</v>
      </c>
      <c r="G27" s="93">
        <v>58</v>
      </c>
    </row>
    <row r="28" spans="1:7" ht="15">
      <c r="A28" s="115">
        <v>27</v>
      </c>
      <c r="B28" s="79" t="s">
        <v>113</v>
      </c>
      <c r="C28" s="79" t="s">
        <v>89</v>
      </c>
      <c r="D28" s="88" t="str">
        <f t="shared" si="0"/>
        <v>Brazilië Alle bestemmingen</v>
      </c>
      <c r="E28" s="93">
        <v>170</v>
      </c>
      <c r="F28" s="109">
        <f t="shared" si="1"/>
        <v>45.09</v>
      </c>
      <c r="G28" s="93">
        <v>52</v>
      </c>
    </row>
    <row r="29" spans="1:7" ht="15">
      <c r="A29" s="115">
        <v>28</v>
      </c>
      <c r="B29" s="79" t="s">
        <v>114</v>
      </c>
      <c r="C29" s="79" t="s">
        <v>89</v>
      </c>
      <c r="D29" s="88" t="str">
        <f t="shared" si="0"/>
        <v>Brunei Alle bestemmingen</v>
      </c>
      <c r="E29" s="93">
        <v>120</v>
      </c>
      <c r="F29" s="109">
        <f t="shared" si="1"/>
        <v>43.09</v>
      </c>
      <c r="G29" s="93">
        <v>50</v>
      </c>
    </row>
    <row r="30" spans="1:7" ht="15">
      <c r="A30" s="115">
        <v>29</v>
      </c>
      <c r="B30" s="79" t="s">
        <v>115</v>
      </c>
      <c r="C30" s="79" t="s">
        <v>89</v>
      </c>
      <c r="D30" s="88" t="str">
        <f t="shared" si="0"/>
        <v>Bulgarije Alle bestemmingen</v>
      </c>
      <c r="E30" s="93">
        <v>140</v>
      </c>
      <c r="F30" s="109">
        <f t="shared" si="1"/>
        <v>43.09</v>
      </c>
      <c r="G30" s="93">
        <v>50</v>
      </c>
    </row>
    <row r="31" spans="1:7" ht="15">
      <c r="A31" s="115">
        <v>30</v>
      </c>
      <c r="B31" s="79" t="s">
        <v>116</v>
      </c>
      <c r="C31" s="79" t="s">
        <v>89</v>
      </c>
      <c r="D31" s="88" t="str">
        <f t="shared" si="0"/>
        <v>Burkina Faso Alle bestemmingen</v>
      </c>
      <c r="E31" s="93">
        <v>170</v>
      </c>
      <c r="F31" s="109">
        <f t="shared" si="1"/>
        <v>81.09</v>
      </c>
      <c r="G31" s="93">
        <v>88</v>
      </c>
    </row>
    <row r="32" spans="1:7" ht="15">
      <c r="A32" s="115">
        <v>31</v>
      </c>
      <c r="B32" s="79" t="s">
        <v>117</v>
      </c>
      <c r="C32" s="79" t="s">
        <v>89</v>
      </c>
      <c r="D32" s="88" t="str">
        <f t="shared" si="0"/>
        <v>Burundi Alle bestemmingen</v>
      </c>
      <c r="E32" s="93">
        <v>140</v>
      </c>
      <c r="F32" s="109">
        <f t="shared" si="1"/>
        <v>78.09</v>
      </c>
      <c r="G32" s="93">
        <v>85</v>
      </c>
    </row>
    <row r="33" spans="1:7" ht="15">
      <c r="A33" s="115">
        <v>32</v>
      </c>
      <c r="B33" s="79" t="s">
        <v>118</v>
      </c>
      <c r="C33" s="79" t="s">
        <v>89</v>
      </c>
      <c r="D33" s="88" t="str">
        <f t="shared" si="0"/>
        <v>Cambodja Alle bestemmingen</v>
      </c>
      <c r="E33" s="93">
        <v>140</v>
      </c>
      <c r="F33" s="109">
        <f t="shared" si="1"/>
        <v>75.09</v>
      </c>
      <c r="G33" s="93">
        <v>82</v>
      </c>
    </row>
    <row r="34" spans="1:7" ht="15">
      <c r="A34" s="115">
        <v>33</v>
      </c>
      <c r="B34" s="79" t="s">
        <v>119</v>
      </c>
      <c r="C34" s="79" t="s">
        <v>89</v>
      </c>
      <c r="D34" s="88" t="str">
        <f t="shared" si="0"/>
        <v>Canada Alle bestemmingen</v>
      </c>
      <c r="E34" s="93">
        <v>240</v>
      </c>
      <c r="F34" s="109">
        <f t="shared" si="1"/>
        <v>95.09</v>
      </c>
      <c r="G34" s="93">
        <v>102</v>
      </c>
    </row>
    <row r="35" spans="1:7" ht="15">
      <c r="A35" s="115">
        <v>34</v>
      </c>
      <c r="B35" s="79" t="s">
        <v>120</v>
      </c>
      <c r="C35" s="79" t="s">
        <v>89</v>
      </c>
      <c r="D35" s="88" t="str">
        <f t="shared" si="0"/>
        <v>Canarische eilanden Alle bestemmingen</v>
      </c>
      <c r="E35" s="93">
        <v>200</v>
      </c>
      <c r="F35" s="109">
        <f t="shared" si="1"/>
        <v>71.09</v>
      </c>
      <c r="G35" s="93">
        <v>78</v>
      </c>
    </row>
    <row r="36" spans="1:7" ht="15">
      <c r="A36" s="115">
        <v>35</v>
      </c>
      <c r="B36" s="83" t="s">
        <v>121</v>
      </c>
      <c r="C36" s="79" t="s">
        <v>89</v>
      </c>
      <c r="D36" s="88" t="str">
        <f t="shared" si="0"/>
        <v>Centraal-Afrikaanse Republiek Alle bestemmingen</v>
      </c>
      <c r="E36" s="95">
        <v>160</v>
      </c>
      <c r="F36" s="109">
        <f t="shared" si="1"/>
        <v>85.09</v>
      </c>
      <c r="G36" s="95">
        <v>92</v>
      </c>
    </row>
    <row r="37" spans="1:7" ht="15">
      <c r="A37" s="115">
        <v>36</v>
      </c>
      <c r="B37" s="79" t="s">
        <v>122</v>
      </c>
      <c r="C37" s="79" t="s">
        <v>89</v>
      </c>
      <c r="D37" s="88" t="str">
        <f t="shared" si="0"/>
        <v>Chili Alle bestemmingen</v>
      </c>
      <c r="E37" s="93">
        <v>200</v>
      </c>
      <c r="F37" s="109">
        <f t="shared" si="1"/>
        <v>80.09</v>
      </c>
      <c r="G37" s="93">
        <v>87</v>
      </c>
    </row>
    <row r="38" spans="1:7" ht="15">
      <c r="A38" s="115">
        <v>37</v>
      </c>
      <c r="B38" s="84" t="s">
        <v>123</v>
      </c>
      <c r="C38" s="79" t="s">
        <v>89</v>
      </c>
      <c r="D38" s="88" t="str">
        <f t="shared" si="0"/>
        <v>China Alle bestemmingen</v>
      </c>
      <c r="E38" s="108">
        <v>200</v>
      </c>
      <c r="F38" s="109">
        <f t="shared" si="1"/>
        <v>73.09</v>
      </c>
      <c r="G38" s="110">
        <v>80</v>
      </c>
    </row>
    <row r="39" spans="1:7" ht="15">
      <c r="A39" s="115">
        <v>38</v>
      </c>
      <c r="B39" s="79" t="s">
        <v>124</v>
      </c>
      <c r="C39" s="79" t="s">
        <v>89</v>
      </c>
      <c r="D39" s="88" t="str">
        <f t="shared" si="0"/>
        <v>Colombia Alle bestemmingen</v>
      </c>
      <c r="E39" s="93">
        <v>200</v>
      </c>
      <c r="F39" s="109">
        <f t="shared" si="1"/>
        <v>30.09</v>
      </c>
      <c r="G39" s="93">
        <v>37</v>
      </c>
    </row>
    <row r="40" spans="1:7" ht="15">
      <c r="A40" s="115">
        <v>39</v>
      </c>
      <c r="B40" s="79" t="s">
        <v>125</v>
      </c>
      <c r="C40" s="79" t="s">
        <v>89</v>
      </c>
      <c r="D40" s="88" t="str">
        <f t="shared" si="0"/>
        <v>Comoren Alle bestemmingen</v>
      </c>
      <c r="E40" s="93">
        <v>120</v>
      </c>
      <c r="F40" s="109">
        <f t="shared" si="1"/>
        <v>95.09</v>
      </c>
      <c r="G40" s="93">
        <v>102</v>
      </c>
    </row>
    <row r="41" spans="1:7" ht="15">
      <c r="A41" s="115">
        <v>40</v>
      </c>
      <c r="B41" s="79" t="s">
        <v>126</v>
      </c>
      <c r="C41" s="79" t="s">
        <v>89</v>
      </c>
      <c r="D41" s="88" t="str">
        <f t="shared" si="0"/>
        <v>Congo Alle bestemmingen</v>
      </c>
      <c r="E41" s="93">
        <v>210</v>
      </c>
      <c r="F41" s="109">
        <f t="shared" si="1"/>
        <v>94.09</v>
      </c>
      <c r="G41" s="93">
        <v>101</v>
      </c>
    </row>
    <row r="42" spans="1:7" ht="15">
      <c r="A42" s="115">
        <v>41</v>
      </c>
      <c r="B42" s="79" t="s">
        <v>127</v>
      </c>
      <c r="C42" s="79" t="s">
        <v>89</v>
      </c>
      <c r="D42" s="88" t="str">
        <f t="shared" si="0"/>
        <v>Congo, Demokratische rep. Alle bestemmingen</v>
      </c>
      <c r="E42" s="93">
        <v>190</v>
      </c>
      <c r="F42" s="109">
        <f t="shared" si="1"/>
        <v>103.09</v>
      </c>
      <c r="G42" s="93">
        <v>110</v>
      </c>
    </row>
    <row r="43" spans="1:7" ht="15">
      <c r="A43" s="115">
        <v>42</v>
      </c>
      <c r="B43" s="79" t="s">
        <v>128</v>
      </c>
      <c r="C43" s="79" t="s">
        <v>89</v>
      </c>
      <c r="D43" s="88" t="str">
        <f t="shared" si="0"/>
        <v>Cookeilanden Alle bestemmingen</v>
      </c>
      <c r="E43" s="93">
        <v>220</v>
      </c>
      <c r="F43" s="109">
        <f t="shared" si="1"/>
        <v>94.09</v>
      </c>
      <c r="G43" s="93">
        <v>101</v>
      </c>
    </row>
    <row r="44" spans="1:7" ht="15">
      <c r="A44" s="115">
        <v>43</v>
      </c>
      <c r="B44" s="79" t="s">
        <v>129</v>
      </c>
      <c r="C44" s="79" t="s">
        <v>89</v>
      </c>
      <c r="D44" s="88" t="str">
        <f t="shared" si="0"/>
        <v>Costa Rica Alle bestemmingen</v>
      </c>
      <c r="E44" s="93">
        <v>170</v>
      </c>
      <c r="F44" s="109">
        <f t="shared" si="1"/>
        <v>83.09</v>
      </c>
      <c r="G44" s="93">
        <v>90</v>
      </c>
    </row>
    <row r="45" spans="1:7" ht="15">
      <c r="A45" s="115">
        <v>44</v>
      </c>
      <c r="B45" s="79" t="s">
        <v>130</v>
      </c>
      <c r="C45" s="79" t="s">
        <v>89</v>
      </c>
      <c r="D45" s="88" t="str">
        <f t="shared" si="0"/>
        <v>Cuba Alle bestemmingen</v>
      </c>
      <c r="E45" s="93">
        <v>180</v>
      </c>
      <c r="F45" s="109">
        <f t="shared" si="1"/>
        <v>66.09</v>
      </c>
      <c r="G45" s="93">
        <v>73</v>
      </c>
    </row>
    <row r="46" spans="1:7" ht="15">
      <c r="A46" s="115">
        <v>45</v>
      </c>
      <c r="B46" s="79" t="s">
        <v>336</v>
      </c>
      <c r="C46" s="79" t="s">
        <v>89</v>
      </c>
      <c r="D46" s="88" t="str">
        <f t="shared" si="0"/>
        <v>curacao Alle bestemmingen</v>
      </c>
      <c r="E46" s="93">
        <v>210</v>
      </c>
      <c r="F46" s="109">
        <f t="shared" si="1"/>
        <v>98.09</v>
      </c>
      <c r="G46" s="93">
        <v>105</v>
      </c>
    </row>
    <row r="47" spans="1:7" ht="15">
      <c r="A47" s="115">
        <v>46</v>
      </c>
      <c r="B47" s="79" t="s">
        <v>131</v>
      </c>
      <c r="C47" s="79" t="s">
        <v>89</v>
      </c>
      <c r="D47" s="88" t="str">
        <f t="shared" si="0"/>
        <v>Cyprus Alle bestemmingen</v>
      </c>
      <c r="E47" s="93">
        <v>140</v>
      </c>
      <c r="F47" s="109">
        <f t="shared" si="1"/>
        <v>68.09</v>
      </c>
      <c r="G47" s="93">
        <v>75</v>
      </c>
    </row>
    <row r="48" spans="1:7" ht="15">
      <c r="A48" s="115">
        <v>47</v>
      </c>
      <c r="B48" s="79" t="s">
        <v>132</v>
      </c>
      <c r="C48" s="79" t="s">
        <v>89</v>
      </c>
      <c r="D48" s="88" t="str">
        <f t="shared" si="0"/>
        <v>Denemarken Alle bestemmingen</v>
      </c>
      <c r="E48" s="93">
        <v>210</v>
      </c>
      <c r="F48" s="109">
        <f t="shared" si="1"/>
        <v>118.09</v>
      </c>
      <c r="G48" s="93">
        <v>125</v>
      </c>
    </row>
    <row r="49" spans="1:7" ht="15">
      <c r="A49" s="115">
        <v>48</v>
      </c>
      <c r="B49" s="79" t="s">
        <v>133</v>
      </c>
      <c r="C49" s="79" t="s">
        <v>89</v>
      </c>
      <c r="D49" s="88" t="str">
        <f t="shared" si="0"/>
        <v>Djibouti Alle bestemmingen</v>
      </c>
      <c r="E49" s="85">
        <v>380</v>
      </c>
      <c r="F49" s="109">
        <f t="shared" si="1"/>
        <v>91.09</v>
      </c>
      <c r="G49" s="93">
        <v>98</v>
      </c>
    </row>
    <row r="50" spans="1:7" ht="15">
      <c r="A50" s="115">
        <v>49</v>
      </c>
      <c r="B50" s="79" t="s">
        <v>134</v>
      </c>
      <c r="C50" s="79" t="s">
        <v>89</v>
      </c>
      <c r="D50" s="88" t="str">
        <f t="shared" si="0"/>
        <v>Dominica Alle bestemmingen</v>
      </c>
      <c r="E50" s="93">
        <v>330</v>
      </c>
      <c r="F50" s="109">
        <f t="shared" si="1"/>
        <v>74.09</v>
      </c>
      <c r="G50" s="93">
        <v>81</v>
      </c>
    </row>
    <row r="51" spans="1:7" ht="15">
      <c r="A51" s="115">
        <v>50</v>
      </c>
      <c r="B51" s="79" t="s">
        <v>135</v>
      </c>
      <c r="C51" s="79" t="s">
        <v>89</v>
      </c>
      <c r="D51" s="88" t="str">
        <f t="shared" si="0"/>
        <v>Dominicaanse Republiek Alle bestemmingen</v>
      </c>
      <c r="E51" s="93">
        <v>160</v>
      </c>
      <c r="F51" s="109">
        <f t="shared" si="1"/>
        <v>64.09</v>
      </c>
      <c r="G51" s="93">
        <v>71</v>
      </c>
    </row>
    <row r="52" spans="1:7" ht="15">
      <c r="A52" s="115">
        <v>51</v>
      </c>
      <c r="B52" s="79" t="s">
        <v>136</v>
      </c>
      <c r="C52" s="79" t="s">
        <v>89</v>
      </c>
      <c r="D52" s="88" t="str">
        <f t="shared" si="0"/>
        <v>Duitsland Alle bestemmingen</v>
      </c>
      <c r="E52" s="93">
        <v>170</v>
      </c>
      <c r="F52" s="109">
        <f t="shared" si="1"/>
        <v>80.09</v>
      </c>
      <c r="G52" s="93">
        <v>87</v>
      </c>
    </row>
    <row r="53" spans="1:7" ht="15">
      <c r="A53" s="115">
        <v>52</v>
      </c>
      <c r="B53" s="79" t="s">
        <v>137</v>
      </c>
      <c r="C53" s="79" t="s">
        <v>89</v>
      </c>
      <c r="D53" s="88" t="str">
        <f t="shared" si="0"/>
        <v>Ecuador Alle bestemmingen</v>
      </c>
      <c r="E53" s="85">
        <v>150</v>
      </c>
      <c r="F53" s="109">
        <f t="shared" si="1"/>
        <v>82.09</v>
      </c>
      <c r="G53" s="93">
        <v>89</v>
      </c>
    </row>
    <row r="54" spans="1:7" ht="15">
      <c r="A54" s="115">
        <v>53</v>
      </c>
      <c r="B54" s="79" t="s">
        <v>138</v>
      </c>
      <c r="C54" s="79" t="s">
        <v>89</v>
      </c>
      <c r="D54" s="88" t="str">
        <f t="shared" si="0"/>
        <v>Egypte Alle bestemmingen</v>
      </c>
      <c r="E54" s="93">
        <v>190</v>
      </c>
      <c r="F54" s="109">
        <f t="shared" si="1"/>
        <v>87.09</v>
      </c>
      <c r="G54" s="93">
        <v>94</v>
      </c>
    </row>
    <row r="55" spans="1:7" ht="15">
      <c r="A55" s="115">
        <v>54</v>
      </c>
      <c r="B55" s="79" t="s">
        <v>139</v>
      </c>
      <c r="C55" s="79" t="s">
        <v>89</v>
      </c>
      <c r="D55" s="88" t="str">
        <f t="shared" si="0"/>
        <v>El Salvador Alle bestemmingen</v>
      </c>
      <c r="E55" s="93">
        <v>150</v>
      </c>
      <c r="F55" s="109">
        <f t="shared" si="1"/>
        <v>71.09</v>
      </c>
      <c r="G55" s="93">
        <v>78</v>
      </c>
    </row>
    <row r="56" spans="1:7" ht="15">
      <c r="A56" s="115">
        <v>55</v>
      </c>
      <c r="B56" s="79" t="s">
        <v>140</v>
      </c>
      <c r="C56" s="79" t="s">
        <v>89</v>
      </c>
      <c r="D56" s="88" t="str">
        <f t="shared" si="0"/>
        <v>Equatoriaal Guinea Alle bestemmingen</v>
      </c>
      <c r="E56" s="85">
        <v>200</v>
      </c>
      <c r="F56" s="109">
        <f t="shared" si="1"/>
        <v>72.09</v>
      </c>
      <c r="G56" s="93">
        <v>79</v>
      </c>
    </row>
    <row r="57" spans="1:7" ht="15">
      <c r="A57" s="115">
        <v>56</v>
      </c>
      <c r="B57" s="79" t="s">
        <v>141</v>
      </c>
      <c r="C57" s="79" t="s">
        <v>89</v>
      </c>
      <c r="D57" s="88" t="str">
        <f t="shared" si="0"/>
        <v>Eritrea Alle bestemmingen</v>
      </c>
      <c r="E57" s="93">
        <v>140</v>
      </c>
      <c r="F57" s="109">
        <f t="shared" si="1"/>
        <v>85.09</v>
      </c>
      <c r="G57" s="93">
        <v>92</v>
      </c>
    </row>
    <row r="58" spans="1:7" ht="15">
      <c r="A58" s="115">
        <v>57</v>
      </c>
      <c r="B58" s="79" t="s">
        <v>142</v>
      </c>
      <c r="C58" s="79" t="s">
        <v>89</v>
      </c>
      <c r="D58" s="88" t="str">
        <f t="shared" si="0"/>
        <v>Estland Alle bestemmingen</v>
      </c>
      <c r="E58" s="93">
        <v>120</v>
      </c>
      <c r="F58" s="109">
        <f t="shared" si="1"/>
        <v>77.09</v>
      </c>
      <c r="G58" s="93">
        <v>84</v>
      </c>
    </row>
    <row r="59" spans="1:7" ht="15">
      <c r="A59" s="115">
        <v>58</v>
      </c>
      <c r="B59" s="79" t="s">
        <v>143</v>
      </c>
      <c r="C59" s="79" t="s">
        <v>89</v>
      </c>
      <c r="D59" s="88" t="str">
        <f t="shared" si="0"/>
        <v>Ethiopië Alle bestemmingen</v>
      </c>
      <c r="E59" s="93">
        <v>190</v>
      </c>
      <c r="F59" s="109">
        <f t="shared" si="1"/>
        <v>85.09</v>
      </c>
      <c r="G59" s="93">
        <v>92</v>
      </c>
    </row>
    <row r="60" spans="1:7" ht="15">
      <c r="A60" s="115">
        <v>59</v>
      </c>
      <c r="B60" s="79" t="s">
        <v>144</v>
      </c>
      <c r="C60" s="79" t="s">
        <v>89</v>
      </c>
      <c r="D60" s="88" t="str">
        <f t="shared" si="0"/>
        <v>Fiji Alle bestemmingen</v>
      </c>
      <c r="E60" s="93">
        <v>250</v>
      </c>
      <c r="F60" s="109">
        <f t="shared" si="1"/>
        <v>79.09</v>
      </c>
      <c r="G60" s="93">
        <v>86</v>
      </c>
    </row>
    <row r="61" spans="1:7" ht="15">
      <c r="A61" s="115">
        <v>60</v>
      </c>
      <c r="B61" s="79" t="s">
        <v>145</v>
      </c>
      <c r="C61" s="79" t="s">
        <v>89</v>
      </c>
      <c r="D61" s="88" t="str">
        <f t="shared" si="0"/>
        <v>Filippijnen Alle bestemmingen</v>
      </c>
      <c r="E61" s="93">
        <v>150</v>
      </c>
      <c r="F61" s="109">
        <f t="shared" si="1"/>
        <v>92.09</v>
      </c>
      <c r="G61" s="93">
        <v>99</v>
      </c>
    </row>
    <row r="62" spans="1:7" ht="15">
      <c r="A62" s="115">
        <v>61</v>
      </c>
      <c r="B62" s="79" t="s">
        <v>146</v>
      </c>
      <c r="C62" s="79" t="s">
        <v>89</v>
      </c>
      <c r="D62" s="88" t="str">
        <f t="shared" si="0"/>
        <v>Finland Alle bestemmingen</v>
      </c>
      <c r="E62" s="93">
        <v>180</v>
      </c>
      <c r="F62" s="109">
        <f t="shared" si="1"/>
        <v>106.09</v>
      </c>
      <c r="G62" s="93">
        <v>113</v>
      </c>
    </row>
    <row r="63" spans="1:7" ht="15">
      <c r="A63" s="115">
        <v>62</v>
      </c>
      <c r="B63" s="86" t="s">
        <v>147</v>
      </c>
      <c r="C63" s="79" t="s">
        <v>89</v>
      </c>
      <c r="D63" s="88" t="str">
        <f t="shared" si="0"/>
        <v>Frankrijk Alle bestemmingen</v>
      </c>
      <c r="E63" s="93">
        <v>200</v>
      </c>
      <c r="F63" s="109">
        <f t="shared" si="1"/>
        <v>93.09</v>
      </c>
      <c r="G63" s="93">
        <v>100</v>
      </c>
    </row>
    <row r="64" spans="1:7" ht="15">
      <c r="A64" s="115">
        <v>63</v>
      </c>
      <c r="B64" s="79" t="s">
        <v>148</v>
      </c>
      <c r="C64" s="79" t="s">
        <v>89</v>
      </c>
      <c r="D64" s="88" t="str">
        <f t="shared" si="0"/>
        <v>Frans Guyana Alle bestemmingen</v>
      </c>
      <c r="E64" s="93">
        <v>270</v>
      </c>
      <c r="F64" s="109">
        <f t="shared" si="1"/>
        <v>98.09</v>
      </c>
      <c r="G64" s="93">
        <v>105</v>
      </c>
    </row>
    <row r="65" spans="1:7" ht="15">
      <c r="A65" s="115">
        <v>64</v>
      </c>
      <c r="B65" s="79" t="s">
        <v>149</v>
      </c>
      <c r="C65" s="79" t="s">
        <v>89</v>
      </c>
      <c r="D65" s="88" t="str">
        <f t="shared" si="0"/>
        <v>Frans Polynesië Alle bestemmingen</v>
      </c>
      <c r="E65" s="93">
        <v>290</v>
      </c>
      <c r="F65" s="109">
        <f t="shared" si="1"/>
        <v>98.09</v>
      </c>
      <c r="G65" s="93">
        <v>105</v>
      </c>
    </row>
    <row r="66" spans="1:7" ht="15">
      <c r="A66" s="115">
        <v>65</v>
      </c>
      <c r="B66" s="79" t="s">
        <v>150</v>
      </c>
      <c r="C66" s="79" t="s">
        <v>89</v>
      </c>
      <c r="D66" s="88" t="str">
        <f t="shared" si="0"/>
        <v>Gabon Alle bestemmingen</v>
      </c>
      <c r="E66" s="93">
        <v>190</v>
      </c>
      <c r="F66" s="109">
        <f t="shared" si="1"/>
        <v>101.09</v>
      </c>
      <c r="G66" s="93">
        <v>108</v>
      </c>
    </row>
    <row r="67" spans="1:7" ht="15">
      <c r="A67" s="115">
        <v>66</v>
      </c>
      <c r="B67" s="79" t="s">
        <v>151</v>
      </c>
      <c r="C67" s="79" t="s">
        <v>89</v>
      </c>
      <c r="D67" s="88" t="str">
        <f t="shared" si="0"/>
        <v>Gambia Alle bestemmingen</v>
      </c>
      <c r="E67" s="93">
        <v>160</v>
      </c>
      <c r="F67" s="109">
        <f t="shared" si="1"/>
        <v>63.09</v>
      </c>
      <c r="G67" s="93">
        <v>70</v>
      </c>
    </row>
    <row r="68" spans="1:7" ht="15">
      <c r="A68" s="115">
        <v>67</v>
      </c>
      <c r="B68" s="79" t="s">
        <v>152</v>
      </c>
      <c r="C68" s="79" t="s">
        <v>89</v>
      </c>
      <c r="D68" s="88" t="str">
        <f aca="true" t="shared" si="2" ref="D68:D131">B68&amp;" "&amp;C68</f>
        <v>Georgië Alle bestemmingen</v>
      </c>
      <c r="E68" s="93">
        <v>150</v>
      </c>
      <c r="F68" s="109">
        <f aca="true" t="shared" si="3" ref="F68:F131">G68-5.91-1</f>
        <v>56.09</v>
      </c>
      <c r="G68" s="93">
        <v>63</v>
      </c>
    </row>
    <row r="69" spans="1:7" ht="15">
      <c r="A69" s="115">
        <v>68</v>
      </c>
      <c r="B69" s="79" t="s">
        <v>153</v>
      </c>
      <c r="C69" s="79" t="s">
        <v>89</v>
      </c>
      <c r="D69" s="88" t="str">
        <f t="shared" si="2"/>
        <v>Ghana Alle bestemmingen</v>
      </c>
      <c r="E69" s="93">
        <v>220</v>
      </c>
      <c r="F69" s="109">
        <f t="shared" si="3"/>
        <v>90.09</v>
      </c>
      <c r="G69" s="93">
        <v>97</v>
      </c>
    </row>
    <row r="70" spans="1:7" ht="15">
      <c r="A70" s="115">
        <v>69</v>
      </c>
      <c r="B70" s="79" t="s">
        <v>154</v>
      </c>
      <c r="C70" s="79" t="s">
        <v>89</v>
      </c>
      <c r="D70" s="88" t="str">
        <f t="shared" si="2"/>
        <v>Gibraltar Alle bestemmingen</v>
      </c>
      <c r="E70" s="93">
        <v>150</v>
      </c>
      <c r="F70" s="109">
        <f t="shared" si="3"/>
        <v>67.09</v>
      </c>
      <c r="G70" s="93">
        <v>74</v>
      </c>
    </row>
    <row r="71" spans="1:7" ht="15">
      <c r="A71" s="115">
        <v>70</v>
      </c>
      <c r="B71" s="79" t="s">
        <v>155</v>
      </c>
      <c r="C71" s="79" t="s">
        <v>89</v>
      </c>
      <c r="D71" s="88" t="str">
        <f t="shared" si="2"/>
        <v>Grenada Alle bestemmingen</v>
      </c>
      <c r="E71" s="93">
        <v>300</v>
      </c>
      <c r="F71" s="109">
        <f t="shared" si="3"/>
        <v>88.09</v>
      </c>
      <c r="G71" s="93">
        <v>95</v>
      </c>
    </row>
    <row r="72" spans="1:7" ht="15">
      <c r="A72" s="115">
        <v>71</v>
      </c>
      <c r="B72" s="79" t="s">
        <v>156</v>
      </c>
      <c r="C72" s="79" t="s">
        <v>89</v>
      </c>
      <c r="D72" s="88" t="str">
        <f t="shared" si="2"/>
        <v>Griekenland Alle bestemmingen</v>
      </c>
      <c r="E72" s="93">
        <v>150</v>
      </c>
      <c r="F72" s="109">
        <f t="shared" si="3"/>
        <v>71.09</v>
      </c>
      <c r="G72" s="93">
        <v>78</v>
      </c>
    </row>
    <row r="73" spans="1:7" ht="15">
      <c r="A73" s="115">
        <v>72</v>
      </c>
      <c r="B73" s="79" t="s">
        <v>157</v>
      </c>
      <c r="C73" s="79" t="s">
        <v>89</v>
      </c>
      <c r="D73" s="88" t="str">
        <f t="shared" si="2"/>
        <v>Groenland Alle bestemmingen</v>
      </c>
      <c r="E73" s="93">
        <v>230</v>
      </c>
      <c r="F73" s="109">
        <f t="shared" si="3"/>
        <v>118.09</v>
      </c>
      <c r="G73" s="93">
        <v>125</v>
      </c>
    </row>
    <row r="74" spans="1:7" ht="15">
      <c r="A74" s="115">
        <v>73</v>
      </c>
      <c r="B74" s="79" t="s">
        <v>158</v>
      </c>
      <c r="C74" s="79" t="s">
        <v>89</v>
      </c>
      <c r="D74" s="88" t="str">
        <f t="shared" si="2"/>
        <v>Guadeloupe Alle bestemmingen</v>
      </c>
      <c r="E74" s="93">
        <v>250</v>
      </c>
      <c r="F74" s="109">
        <f t="shared" si="3"/>
        <v>97.09</v>
      </c>
      <c r="G74" s="93">
        <v>104</v>
      </c>
    </row>
    <row r="75" spans="1:7" ht="15">
      <c r="A75" s="115">
        <v>74</v>
      </c>
      <c r="B75" s="79" t="s">
        <v>311</v>
      </c>
      <c r="C75" s="79" t="s">
        <v>89</v>
      </c>
      <c r="D75" s="88" t="str">
        <f t="shared" si="2"/>
        <v>Guam Alle bestemmingen</v>
      </c>
      <c r="E75" s="93">
        <v>160</v>
      </c>
      <c r="F75" s="109">
        <f t="shared" si="3"/>
        <v>87.09</v>
      </c>
      <c r="G75" s="93">
        <v>94</v>
      </c>
    </row>
    <row r="76" spans="1:7" ht="15">
      <c r="A76" s="115">
        <v>75</v>
      </c>
      <c r="B76" s="79" t="s">
        <v>159</v>
      </c>
      <c r="C76" s="79" t="s">
        <v>89</v>
      </c>
      <c r="D76" s="88" t="str">
        <f t="shared" si="2"/>
        <v>Guatemala Alle bestemmingen</v>
      </c>
      <c r="E76" s="93">
        <v>160</v>
      </c>
      <c r="F76" s="109">
        <f t="shared" si="3"/>
        <v>81.09</v>
      </c>
      <c r="G76" s="93">
        <v>88</v>
      </c>
    </row>
    <row r="77" spans="1:7" ht="15">
      <c r="A77" s="115">
        <v>76</v>
      </c>
      <c r="B77" s="79" t="s">
        <v>160</v>
      </c>
      <c r="C77" s="79" t="s">
        <v>89</v>
      </c>
      <c r="D77" s="88" t="str">
        <f t="shared" si="2"/>
        <v>Guinea Alle bestemmingen</v>
      </c>
      <c r="E77" s="93">
        <v>170</v>
      </c>
      <c r="F77" s="109">
        <f t="shared" si="3"/>
        <v>79.09</v>
      </c>
      <c r="G77" s="93">
        <v>86</v>
      </c>
    </row>
    <row r="78" spans="1:7" ht="15">
      <c r="A78" s="115">
        <v>77</v>
      </c>
      <c r="B78" s="79" t="s">
        <v>161</v>
      </c>
      <c r="C78" s="79" t="s">
        <v>89</v>
      </c>
      <c r="D78" s="88" t="str">
        <f t="shared" si="2"/>
        <v>Guinea-Bissau Alle bestemmingen</v>
      </c>
      <c r="E78" s="93">
        <v>100</v>
      </c>
      <c r="F78" s="109">
        <f t="shared" si="3"/>
        <v>62.09</v>
      </c>
      <c r="G78" s="93">
        <v>69</v>
      </c>
    </row>
    <row r="79" spans="1:7" ht="15">
      <c r="A79" s="115">
        <v>78</v>
      </c>
      <c r="B79" s="79" t="s">
        <v>162</v>
      </c>
      <c r="C79" s="79" t="s">
        <v>89</v>
      </c>
      <c r="D79" s="88" t="str">
        <f t="shared" si="2"/>
        <v>Guyana Alle bestemmingen</v>
      </c>
      <c r="E79" s="93">
        <v>280</v>
      </c>
      <c r="F79" s="109">
        <f t="shared" si="3"/>
        <v>71.09</v>
      </c>
      <c r="G79" s="93">
        <v>78</v>
      </c>
    </row>
    <row r="80" spans="1:7" ht="15">
      <c r="A80" s="115">
        <v>79</v>
      </c>
      <c r="B80" s="79" t="s">
        <v>308</v>
      </c>
      <c r="C80" s="79" t="s">
        <v>89</v>
      </c>
      <c r="D80" s="88" t="str">
        <f t="shared" si="2"/>
        <v>Haïti Alle bestemmingen</v>
      </c>
      <c r="E80" s="93">
        <v>170</v>
      </c>
      <c r="F80" s="109">
        <f t="shared" si="3"/>
        <v>79.09</v>
      </c>
      <c r="G80" s="93">
        <v>86</v>
      </c>
    </row>
    <row r="81" spans="1:7" ht="15">
      <c r="A81" s="115">
        <v>80</v>
      </c>
      <c r="B81" s="79" t="s">
        <v>163</v>
      </c>
      <c r="C81" s="79" t="s">
        <v>89</v>
      </c>
      <c r="D81" s="88" t="str">
        <f t="shared" si="2"/>
        <v>Honduras Alle bestemmingen</v>
      </c>
      <c r="E81" s="93">
        <v>170</v>
      </c>
      <c r="F81" s="109">
        <f t="shared" si="3"/>
        <v>54.09</v>
      </c>
      <c r="G81" s="93">
        <v>61</v>
      </c>
    </row>
    <row r="82" spans="1:7" ht="15">
      <c r="A82" s="115">
        <v>81</v>
      </c>
      <c r="B82" s="79" t="s">
        <v>164</v>
      </c>
      <c r="C82" s="79" t="s">
        <v>89</v>
      </c>
      <c r="D82" s="88" t="str">
        <f t="shared" si="2"/>
        <v>Hongarije Alle bestemmingen</v>
      </c>
      <c r="E82" s="93">
        <v>150</v>
      </c>
      <c r="F82" s="109">
        <f t="shared" si="3"/>
        <v>50.09</v>
      </c>
      <c r="G82" s="93">
        <v>57</v>
      </c>
    </row>
    <row r="83" spans="1:7" ht="15">
      <c r="A83" s="115">
        <v>82</v>
      </c>
      <c r="B83" s="79" t="s">
        <v>165</v>
      </c>
      <c r="C83" s="79" t="s">
        <v>89</v>
      </c>
      <c r="D83" s="88" t="str">
        <f t="shared" si="2"/>
        <v>Hong Kong Alle bestemmingen</v>
      </c>
      <c r="E83" s="93">
        <v>260</v>
      </c>
      <c r="F83" s="109">
        <f t="shared" si="3"/>
        <v>81.09</v>
      </c>
      <c r="G83" s="93">
        <v>88</v>
      </c>
    </row>
    <row r="84" spans="1:7" ht="15">
      <c r="A84" s="115">
        <v>83</v>
      </c>
      <c r="B84" s="79" t="s">
        <v>166</v>
      </c>
      <c r="C84" s="79" t="s">
        <v>89</v>
      </c>
      <c r="D84" s="88" t="str">
        <f t="shared" si="2"/>
        <v>Ierland Alle bestemmingen</v>
      </c>
      <c r="E84" s="93">
        <v>210</v>
      </c>
      <c r="F84" s="109">
        <f t="shared" si="3"/>
        <v>98.09</v>
      </c>
      <c r="G84" s="93">
        <v>105</v>
      </c>
    </row>
    <row r="85" spans="1:7" ht="15">
      <c r="A85" s="115">
        <v>84</v>
      </c>
      <c r="B85" s="79" t="s">
        <v>167</v>
      </c>
      <c r="C85" s="79" t="s">
        <v>89</v>
      </c>
      <c r="D85" s="88" t="str">
        <f t="shared" si="2"/>
        <v>Ijsland Alle bestemmingen</v>
      </c>
      <c r="E85" s="93">
        <v>250</v>
      </c>
      <c r="F85" s="109">
        <f t="shared" si="3"/>
        <v>97.09</v>
      </c>
      <c r="G85" s="93">
        <v>104</v>
      </c>
    </row>
    <row r="86" spans="1:7" ht="15">
      <c r="A86" s="115">
        <v>85</v>
      </c>
      <c r="B86" s="79" t="s">
        <v>168</v>
      </c>
      <c r="C86" s="79" t="s">
        <v>89</v>
      </c>
      <c r="D86" s="88" t="str">
        <f t="shared" si="2"/>
        <v>India Alle bestemmingen</v>
      </c>
      <c r="E86" s="85">
        <v>200</v>
      </c>
      <c r="F86" s="109">
        <f t="shared" si="3"/>
        <v>61.09</v>
      </c>
      <c r="G86" s="93">
        <v>68</v>
      </c>
    </row>
    <row r="87" spans="1:7" ht="15">
      <c r="A87" s="115">
        <v>86</v>
      </c>
      <c r="B87" s="79" t="s">
        <v>169</v>
      </c>
      <c r="C87" s="79" t="s">
        <v>89</v>
      </c>
      <c r="D87" s="88" t="str">
        <f t="shared" si="2"/>
        <v>Indonesië Alle bestemmingen</v>
      </c>
      <c r="E87" s="93">
        <v>150</v>
      </c>
      <c r="F87" s="109">
        <f t="shared" si="3"/>
        <v>88.09</v>
      </c>
      <c r="G87" s="93">
        <v>95</v>
      </c>
    </row>
    <row r="88" spans="1:7" ht="15">
      <c r="A88" s="115">
        <v>87</v>
      </c>
      <c r="B88" s="79" t="s">
        <v>170</v>
      </c>
      <c r="C88" s="79" t="s">
        <v>89</v>
      </c>
      <c r="D88" s="88" t="str">
        <f t="shared" si="2"/>
        <v>Irak Alle bestemmingen</v>
      </c>
      <c r="E88" s="93">
        <v>240</v>
      </c>
      <c r="F88" s="109">
        <f t="shared" si="3"/>
        <v>78.09</v>
      </c>
      <c r="G88" s="93">
        <v>85</v>
      </c>
    </row>
    <row r="89" spans="1:7" ht="15">
      <c r="A89" s="115">
        <v>88</v>
      </c>
      <c r="B89" s="79" t="s">
        <v>171</v>
      </c>
      <c r="C89" s="79" t="s">
        <v>89</v>
      </c>
      <c r="D89" s="88" t="str">
        <f t="shared" si="2"/>
        <v>Iran Alle bestemmingen</v>
      </c>
      <c r="E89" s="93">
        <v>70</v>
      </c>
      <c r="F89" s="109">
        <f t="shared" si="3"/>
        <v>64.09</v>
      </c>
      <c r="G89" s="93">
        <v>71</v>
      </c>
    </row>
    <row r="90" spans="1:7" ht="15">
      <c r="A90" s="115">
        <v>89</v>
      </c>
      <c r="B90" s="79" t="s">
        <v>172</v>
      </c>
      <c r="C90" s="79" t="s">
        <v>89</v>
      </c>
      <c r="D90" s="88" t="str">
        <f t="shared" si="2"/>
        <v>Israël Alle bestemmingen</v>
      </c>
      <c r="E90" s="93">
        <v>310</v>
      </c>
      <c r="F90" s="109">
        <f t="shared" si="3"/>
        <v>105.09</v>
      </c>
      <c r="G90" s="93">
        <v>112</v>
      </c>
    </row>
    <row r="91" spans="1:7" ht="15">
      <c r="A91" s="115">
        <v>90</v>
      </c>
      <c r="B91" s="79" t="s">
        <v>173</v>
      </c>
      <c r="C91" s="79" t="s">
        <v>89</v>
      </c>
      <c r="D91" s="88" t="str">
        <f t="shared" si="2"/>
        <v>Italië Alle bestemmingen</v>
      </c>
      <c r="E91" s="93">
        <v>160</v>
      </c>
      <c r="F91" s="109">
        <f t="shared" si="3"/>
        <v>78.09</v>
      </c>
      <c r="G91" s="93">
        <v>85</v>
      </c>
    </row>
    <row r="92" spans="1:7" ht="15">
      <c r="A92" s="115">
        <v>91</v>
      </c>
      <c r="B92" s="79" t="s">
        <v>174</v>
      </c>
      <c r="C92" s="79" t="s">
        <v>89</v>
      </c>
      <c r="D92" s="88" t="str">
        <f t="shared" si="2"/>
        <v>Ivoorkust Alle bestemmingen</v>
      </c>
      <c r="E92" s="93">
        <v>140</v>
      </c>
      <c r="F92" s="109">
        <f t="shared" si="3"/>
        <v>82.09</v>
      </c>
      <c r="G92" s="93">
        <v>89</v>
      </c>
    </row>
    <row r="93" spans="1:7" ht="15">
      <c r="A93" s="115">
        <v>92</v>
      </c>
      <c r="B93" s="79" t="s">
        <v>175</v>
      </c>
      <c r="C93" s="79" t="s">
        <v>89</v>
      </c>
      <c r="D93" s="88" t="str">
        <f t="shared" si="2"/>
        <v>Jamaica Alle bestemmingen</v>
      </c>
      <c r="E93" s="93">
        <v>250</v>
      </c>
      <c r="F93" s="109">
        <f t="shared" si="3"/>
        <v>78.09</v>
      </c>
      <c r="G93" s="93">
        <v>85</v>
      </c>
    </row>
    <row r="94" spans="1:7" ht="15">
      <c r="A94" s="115">
        <v>93</v>
      </c>
      <c r="B94" s="79" t="s">
        <v>176</v>
      </c>
      <c r="C94" s="79" t="s">
        <v>89</v>
      </c>
      <c r="D94" s="88" t="str">
        <f t="shared" si="2"/>
        <v>Japan Alle bestemmingen</v>
      </c>
      <c r="E94" s="93">
        <v>250</v>
      </c>
      <c r="F94" s="109">
        <f t="shared" si="3"/>
        <v>98.09</v>
      </c>
      <c r="G94" s="85">
        <v>105</v>
      </c>
    </row>
    <row r="95" spans="1:7" ht="15">
      <c r="A95" s="115">
        <v>94</v>
      </c>
      <c r="B95" s="79" t="s">
        <v>177</v>
      </c>
      <c r="C95" s="79" t="s">
        <v>89</v>
      </c>
      <c r="D95" s="88" t="str">
        <f t="shared" si="2"/>
        <v>Jemen Alle bestemmingen</v>
      </c>
      <c r="E95" s="93">
        <v>130</v>
      </c>
      <c r="F95" s="109">
        <f t="shared" si="3"/>
        <v>63.09</v>
      </c>
      <c r="G95" s="93">
        <v>70</v>
      </c>
    </row>
    <row r="96" spans="1:7" ht="15">
      <c r="A96" s="115">
        <v>95</v>
      </c>
      <c r="B96" s="79" t="s">
        <v>178</v>
      </c>
      <c r="C96" s="79" t="s">
        <v>89</v>
      </c>
      <c r="D96" s="88" t="str">
        <f t="shared" si="2"/>
        <v>Jordanië Alle bestemmingen</v>
      </c>
      <c r="E96" s="93">
        <v>160</v>
      </c>
      <c r="F96" s="109">
        <f t="shared" si="3"/>
        <v>74.09</v>
      </c>
      <c r="G96" s="93">
        <v>81</v>
      </c>
    </row>
    <row r="97" spans="1:7" ht="15">
      <c r="A97" s="115">
        <v>96</v>
      </c>
      <c r="B97" s="79" t="s">
        <v>179</v>
      </c>
      <c r="C97" s="79" t="s">
        <v>89</v>
      </c>
      <c r="D97" s="88" t="str">
        <f t="shared" si="2"/>
        <v>Kaaimaneilanden Alle bestemmingen</v>
      </c>
      <c r="E97" s="93">
        <v>330</v>
      </c>
      <c r="F97" s="109">
        <f t="shared" si="3"/>
        <v>98.09</v>
      </c>
      <c r="G97" s="93">
        <v>105</v>
      </c>
    </row>
    <row r="98" spans="1:7" ht="15">
      <c r="A98" s="115">
        <v>97</v>
      </c>
      <c r="B98" s="83" t="s">
        <v>180</v>
      </c>
      <c r="C98" s="79" t="s">
        <v>89</v>
      </c>
      <c r="D98" s="88" t="str">
        <f t="shared" si="2"/>
        <v>Kaapverdië Alle bestemmingen</v>
      </c>
      <c r="E98" s="93">
        <v>110</v>
      </c>
      <c r="F98" s="109">
        <f t="shared" si="3"/>
        <v>67.09</v>
      </c>
      <c r="G98" s="93">
        <v>74</v>
      </c>
    </row>
    <row r="99" spans="1:7" ht="15">
      <c r="A99" s="115">
        <v>98</v>
      </c>
      <c r="B99" s="79" t="s">
        <v>181</v>
      </c>
      <c r="C99" s="79" t="s">
        <v>89</v>
      </c>
      <c r="D99" s="88" t="str">
        <f t="shared" si="2"/>
        <v>Kameroen Alle bestemmingen</v>
      </c>
      <c r="E99" s="93">
        <v>150</v>
      </c>
      <c r="F99" s="109">
        <f t="shared" si="3"/>
        <v>84.09</v>
      </c>
      <c r="G99" s="93">
        <v>91</v>
      </c>
    </row>
    <row r="100" spans="1:7" ht="15">
      <c r="A100" s="115">
        <v>99</v>
      </c>
      <c r="B100" s="79" t="s">
        <v>182</v>
      </c>
      <c r="C100" s="79" t="s">
        <v>89</v>
      </c>
      <c r="D100" s="88" t="str">
        <f t="shared" si="2"/>
        <v>Kazachstan Alle bestemmingen</v>
      </c>
      <c r="E100" s="93">
        <v>160</v>
      </c>
      <c r="F100" s="109">
        <f t="shared" si="3"/>
        <v>70.09</v>
      </c>
      <c r="G100" s="93">
        <v>77</v>
      </c>
    </row>
    <row r="101" spans="1:7" ht="15">
      <c r="A101" s="115">
        <v>100</v>
      </c>
      <c r="B101" s="79" t="s">
        <v>183</v>
      </c>
      <c r="C101" s="79" t="s">
        <v>89</v>
      </c>
      <c r="D101" s="88" t="str">
        <f t="shared" si="2"/>
        <v>Kenia Alle bestemmingen</v>
      </c>
      <c r="E101" s="93">
        <v>210</v>
      </c>
      <c r="F101" s="109">
        <f t="shared" si="3"/>
        <v>79.09</v>
      </c>
      <c r="G101" s="93">
        <v>86</v>
      </c>
    </row>
    <row r="102" spans="1:7" ht="15">
      <c r="A102" s="115">
        <v>101</v>
      </c>
      <c r="B102" s="79" t="s">
        <v>312</v>
      </c>
      <c r="C102" s="79" t="s">
        <v>89</v>
      </c>
      <c r="D102" s="88" t="str">
        <f t="shared" si="2"/>
        <v>Kiribati Alle bestemmingen</v>
      </c>
      <c r="E102" s="85">
        <v>130</v>
      </c>
      <c r="F102" s="109">
        <f t="shared" si="3"/>
        <v>24.09</v>
      </c>
      <c r="G102" s="93">
        <v>31</v>
      </c>
    </row>
    <row r="103" spans="1:7" ht="15">
      <c r="A103" s="115">
        <v>102</v>
      </c>
      <c r="B103" s="79" t="s">
        <v>184</v>
      </c>
      <c r="C103" s="79" t="s">
        <v>89</v>
      </c>
      <c r="D103" s="88" t="str">
        <f t="shared" si="2"/>
        <v>Koeweit Alle bestemmingen</v>
      </c>
      <c r="E103" s="93">
        <v>240</v>
      </c>
      <c r="F103" s="109">
        <f t="shared" si="3"/>
        <v>102.09</v>
      </c>
      <c r="G103" s="93">
        <v>109</v>
      </c>
    </row>
    <row r="104" spans="1:7" ht="15">
      <c r="A104" s="115">
        <v>103</v>
      </c>
      <c r="B104" s="79" t="s">
        <v>185</v>
      </c>
      <c r="C104" s="79" t="s">
        <v>89</v>
      </c>
      <c r="D104" s="88" t="str">
        <f t="shared" si="2"/>
        <v>Korea Noord Alle bestemmingen</v>
      </c>
      <c r="E104" s="93">
        <v>190</v>
      </c>
      <c r="F104" s="109">
        <f t="shared" si="3"/>
        <v>50.09</v>
      </c>
      <c r="G104" s="93">
        <v>57</v>
      </c>
    </row>
    <row r="105" spans="1:7" ht="15">
      <c r="A105" s="115">
        <v>104</v>
      </c>
      <c r="B105" s="79" t="s">
        <v>186</v>
      </c>
      <c r="C105" s="79" t="s">
        <v>89</v>
      </c>
      <c r="D105" s="88" t="str">
        <f t="shared" si="2"/>
        <v>Korea Zuid Alle bestemmingen</v>
      </c>
      <c r="E105" s="93">
        <v>190</v>
      </c>
      <c r="F105" s="109">
        <f t="shared" si="3"/>
        <v>79.09</v>
      </c>
      <c r="G105" s="93">
        <v>86</v>
      </c>
    </row>
    <row r="106" spans="1:7" ht="15">
      <c r="A106" s="115">
        <v>105</v>
      </c>
      <c r="B106" s="84" t="s">
        <v>187</v>
      </c>
      <c r="C106" s="79" t="s">
        <v>89</v>
      </c>
      <c r="D106" s="88" t="str">
        <f t="shared" si="2"/>
        <v>Kosovo Alle bestemmingen</v>
      </c>
      <c r="E106" s="93">
        <v>100</v>
      </c>
      <c r="F106" s="109">
        <f t="shared" si="3"/>
        <v>60.09</v>
      </c>
      <c r="G106" s="93">
        <v>67</v>
      </c>
    </row>
    <row r="107" spans="1:7" ht="15">
      <c r="A107" s="115">
        <v>106</v>
      </c>
      <c r="B107" s="79" t="s">
        <v>188</v>
      </c>
      <c r="C107" s="79" t="s">
        <v>89</v>
      </c>
      <c r="D107" s="88" t="str">
        <f t="shared" si="2"/>
        <v>Kroatië Alle bestemmingen</v>
      </c>
      <c r="E107" s="93">
        <v>170</v>
      </c>
      <c r="F107" s="109">
        <f t="shared" si="3"/>
        <v>57.09</v>
      </c>
      <c r="G107" s="93">
        <v>64</v>
      </c>
    </row>
    <row r="108" spans="1:7" ht="15">
      <c r="A108" s="115">
        <v>107</v>
      </c>
      <c r="B108" s="79" t="s">
        <v>189</v>
      </c>
      <c r="C108" s="79" t="s">
        <v>89</v>
      </c>
      <c r="D108" s="88" t="str">
        <f t="shared" si="2"/>
        <v>Kyrgizië Alle bestemmingen</v>
      </c>
      <c r="E108" s="93">
        <v>120</v>
      </c>
      <c r="F108" s="109">
        <f t="shared" si="3"/>
        <v>56.09</v>
      </c>
      <c r="G108" s="93">
        <v>63</v>
      </c>
    </row>
    <row r="109" spans="1:7" ht="15">
      <c r="A109" s="115">
        <v>108</v>
      </c>
      <c r="B109" s="79" t="s">
        <v>190</v>
      </c>
      <c r="C109" s="79" t="s">
        <v>89</v>
      </c>
      <c r="D109" s="88" t="str">
        <f t="shared" si="2"/>
        <v>Laos Alle bestemmingen</v>
      </c>
      <c r="E109" s="93">
        <v>110</v>
      </c>
      <c r="F109" s="109">
        <f t="shared" si="3"/>
        <v>75.09</v>
      </c>
      <c r="G109" s="93">
        <v>82</v>
      </c>
    </row>
    <row r="110" spans="1:7" ht="15">
      <c r="A110" s="115">
        <v>109</v>
      </c>
      <c r="B110" s="79" t="s">
        <v>191</v>
      </c>
      <c r="C110" s="79" t="s">
        <v>89</v>
      </c>
      <c r="D110" s="88" t="str">
        <f t="shared" si="2"/>
        <v>Lesotho Alle bestemmingen</v>
      </c>
      <c r="E110" s="85">
        <v>140</v>
      </c>
      <c r="F110" s="109">
        <f t="shared" si="3"/>
        <v>40.09</v>
      </c>
      <c r="G110" s="93">
        <v>47</v>
      </c>
    </row>
    <row r="111" spans="1:7" ht="15">
      <c r="A111" s="115">
        <v>110</v>
      </c>
      <c r="B111" s="79" t="s">
        <v>192</v>
      </c>
      <c r="C111" s="79" t="s">
        <v>89</v>
      </c>
      <c r="D111" s="88" t="str">
        <f t="shared" si="2"/>
        <v>Letland Alle bestemmingen</v>
      </c>
      <c r="E111" s="93">
        <v>120</v>
      </c>
      <c r="F111" s="109">
        <f t="shared" si="3"/>
        <v>68.09</v>
      </c>
      <c r="G111" s="93">
        <v>75</v>
      </c>
    </row>
    <row r="112" spans="1:7" ht="15">
      <c r="A112" s="115">
        <v>111</v>
      </c>
      <c r="B112" s="79" t="s">
        <v>193</v>
      </c>
      <c r="C112" s="79" t="s">
        <v>89</v>
      </c>
      <c r="D112" s="88" t="str">
        <f t="shared" si="2"/>
        <v>Libanon Alle bestemmingen</v>
      </c>
      <c r="E112" s="93">
        <v>190</v>
      </c>
      <c r="F112" s="109">
        <f t="shared" si="3"/>
        <v>113.09</v>
      </c>
      <c r="G112" s="93">
        <v>120</v>
      </c>
    </row>
    <row r="113" spans="1:7" ht="15">
      <c r="A113" s="115">
        <v>112</v>
      </c>
      <c r="B113" s="79" t="s">
        <v>194</v>
      </c>
      <c r="C113" s="79" t="s">
        <v>89</v>
      </c>
      <c r="D113" s="88" t="str">
        <f t="shared" si="2"/>
        <v>Liberia Alle bestemmingen</v>
      </c>
      <c r="E113" s="93">
        <v>190</v>
      </c>
      <c r="F113" s="109">
        <f t="shared" si="3"/>
        <v>113.09</v>
      </c>
      <c r="G113" s="93">
        <v>120</v>
      </c>
    </row>
    <row r="114" spans="1:7" ht="15">
      <c r="A114" s="115">
        <v>113</v>
      </c>
      <c r="B114" s="79" t="s">
        <v>195</v>
      </c>
      <c r="C114" s="79" t="s">
        <v>89</v>
      </c>
      <c r="D114" s="88" t="str">
        <f t="shared" si="2"/>
        <v>Libië Alle bestemmingen</v>
      </c>
      <c r="E114" s="93">
        <v>180</v>
      </c>
      <c r="F114" s="109">
        <f t="shared" si="3"/>
        <v>59.09</v>
      </c>
      <c r="G114" s="93">
        <v>66</v>
      </c>
    </row>
    <row r="115" spans="1:7" ht="15">
      <c r="A115" s="115">
        <v>114</v>
      </c>
      <c r="B115" s="79" t="s">
        <v>196</v>
      </c>
      <c r="C115" s="79" t="s">
        <v>89</v>
      </c>
      <c r="D115" s="88" t="str">
        <f t="shared" si="2"/>
        <v>Liechtenstein Alle bestemmingen</v>
      </c>
      <c r="E115" s="93">
        <v>260</v>
      </c>
      <c r="F115" s="109">
        <f t="shared" si="3"/>
        <v>113.09</v>
      </c>
      <c r="G115" s="93">
        <v>120</v>
      </c>
    </row>
    <row r="116" spans="1:7" ht="15">
      <c r="A116" s="115">
        <v>115</v>
      </c>
      <c r="B116" s="79" t="s">
        <v>197</v>
      </c>
      <c r="C116" s="79" t="s">
        <v>89</v>
      </c>
      <c r="D116" s="88" t="str">
        <f t="shared" si="2"/>
        <v>Litouwen Alle bestemmingen</v>
      </c>
      <c r="E116" s="93">
        <v>120</v>
      </c>
      <c r="F116" s="109">
        <f t="shared" si="3"/>
        <v>60.09</v>
      </c>
      <c r="G116" s="93">
        <v>67</v>
      </c>
    </row>
    <row r="117" spans="1:7" ht="15">
      <c r="A117" s="115">
        <v>116</v>
      </c>
      <c r="B117" s="86" t="s">
        <v>198</v>
      </c>
      <c r="C117" s="79" t="s">
        <v>89</v>
      </c>
      <c r="D117" s="88" t="str">
        <f t="shared" si="2"/>
        <v>Luxemburg Alle bestemmingen</v>
      </c>
      <c r="E117" s="93">
        <v>220</v>
      </c>
      <c r="F117" s="109">
        <f t="shared" si="3"/>
        <v>98.09</v>
      </c>
      <c r="G117" s="93">
        <v>105</v>
      </c>
    </row>
    <row r="118" spans="1:7" ht="15">
      <c r="A118" s="115">
        <v>117</v>
      </c>
      <c r="B118" s="79" t="s">
        <v>199</v>
      </c>
      <c r="C118" s="79" t="s">
        <v>89</v>
      </c>
      <c r="D118" s="88" t="str">
        <f t="shared" si="2"/>
        <v>Maagdeneilanden (U.S.A.) Alle bestemmingen</v>
      </c>
      <c r="E118" s="93">
        <v>270</v>
      </c>
      <c r="F118" s="109">
        <f t="shared" si="3"/>
        <v>98.09</v>
      </c>
      <c r="G118" s="93">
        <v>105</v>
      </c>
    </row>
    <row r="119" spans="1:7" ht="15">
      <c r="A119" s="115">
        <v>118</v>
      </c>
      <c r="B119" s="79" t="s">
        <v>200</v>
      </c>
      <c r="C119" s="79" t="s">
        <v>89</v>
      </c>
      <c r="D119" s="88" t="str">
        <f t="shared" si="2"/>
        <v>Maagdeneilanden (V.K.) Alle bestemmingen</v>
      </c>
      <c r="E119" s="93">
        <v>220</v>
      </c>
      <c r="F119" s="109">
        <f t="shared" si="3"/>
        <v>95.09</v>
      </c>
      <c r="G119" s="93">
        <v>102</v>
      </c>
    </row>
    <row r="120" spans="1:7" ht="15">
      <c r="A120" s="115">
        <v>119</v>
      </c>
      <c r="B120" s="79" t="s">
        <v>313</v>
      </c>
      <c r="C120" s="79" t="s">
        <v>89</v>
      </c>
      <c r="D120" s="88" t="str">
        <f t="shared" si="2"/>
        <v>Macau Alle bestemmingen</v>
      </c>
      <c r="E120" s="93">
        <v>290</v>
      </c>
      <c r="F120" s="109">
        <f t="shared" si="3"/>
        <v>29.09</v>
      </c>
      <c r="G120" s="93">
        <v>36</v>
      </c>
    </row>
    <row r="121" spans="1:7" ht="15">
      <c r="A121" s="115">
        <v>120</v>
      </c>
      <c r="B121" s="79" t="s">
        <v>201</v>
      </c>
      <c r="C121" s="79" t="s">
        <v>89</v>
      </c>
      <c r="D121" s="88" t="str">
        <f t="shared" si="2"/>
        <v>Macedonië Alle bestemmingen</v>
      </c>
      <c r="E121" s="93">
        <v>100</v>
      </c>
      <c r="F121" s="109">
        <f t="shared" si="3"/>
        <v>43.09</v>
      </c>
      <c r="G121" s="85">
        <v>50</v>
      </c>
    </row>
    <row r="122" spans="1:7" ht="15">
      <c r="A122" s="115">
        <v>121</v>
      </c>
      <c r="B122" s="79" t="s">
        <v>202</v>
      </c>
      <c r="C122" s="79" t="s">
        <v>89</v>
      </c>
      <c r="D122" s="88" t="str">
        <f t="shared" si="2"/>
        <v>Madagaskar Alle bestemmingen</v>
      </c>
      <c r="E122" s="93">
        <v>150</v>
      </c>
      <c r="F122" s="109">
        <f t="shared" si="3"/>
        <v>77.09</v>
      </c>
      <c r="G122" s="93">
        <v>84</v>
      </c>
    </row>
    <row r="123" spans="1:7" ht="15">
      <c r="A123" s="115">
        <v>122</v>
      </c>
      <c r="B123" s="79" t="s">
        <v>203</v>
      </c>
      <c r="C123" s="79" t="s">
        <v>89</v>
      </c>
      <c r="D123" s="88" t="str">
        <f t="shared" si="2"/>
        <v>Malawi Alle bestemmingen</v>
      </c>
      <c r="E123" s="93">
        <v>170</v>
      </c>
      <c r="F123" s="109">
        <f t="shared" si="3"/>
        <v>59.09</v>
      </c>
      <c r="G123" s="93">
        <v>66</v>
      </c>
    </row>
    <row r="124" spans="1:7" ht="15">
      <c r="A124" s="115">
        <v>123</v>
      </c>
      <c r="B124" s="79" t="s">
        <v>204</v>
      </c>
      <c r="C124" s="79" t="s">
        <v>89</v>
      </c>
      <c r="D124" s="88" t="str">
        <f t="shared" si="2"/>
        <v>Malediven Alle bestemmingen</v>
      </c>
      <c r="E124" s="93">
        <v>380</v>
      </c>
      <c r="F124" s="109">
        <f t="shared" si="3"/>
        <v>76.09</v>
      </c>
      <c r="G124" s="93">
        <v>83</v>
      </c>
    </row>
    <row r="125" spans="1:7" ht="15">
      <c r="A125" s="115">
        <v>124</v>
      </c>
      <c r="B125" s="79" t="s">
        <v>205</v>
      </c>
      <c r="C125" s="79" t="s">
        <v>89</v>
      </c>
      <c r="D125" s="88" t="str">
        <f t="shared" si="2"/>
        <v>Maleisië Alle bestemmingen</v>
      </c>
      <c r="E125" s="93">
        <v>120</v>
      </c>
      <c r="F125" s="109">
        <f t="shared" si="3"/>
        <v>57.09</v>
      </c>
      <c r="G125" s="93">
        <v>64</v>
      </c>
    </row>
    <row r="126" spans="1:7" ht="15">
      <c r="A126" s="115">
        <v>125</v>
      </c>
      <c r="B126" s="79" t="s">
        <v>206</v>
      </c>
      <c r="C126" s="79" t="s">
        <v>89</v>
      </c>
      <c r="D126" s="88" t="str">
        <f t="shared" si="2"/>
        <v>Mali Alle bestemmingen</v>
      </c>
      <c r="E126" s="93">
        <v>130</v>
      </c>
      <c r="F126" s="109">
        <f t="shared" si="3"/>
        <v>80.09</v>
      </c>
      <c r="G126" s="93">
        <v>87</v>
      </c>
    </row>
    <row r="127" spans="1:7" ht="15">
      <c r="A127" s="115">
        <v>126</v>
      </c>
      <c r="B127" s="79" t="s">
        <v>207</v>
      </c>
      <c r="C127" s="79" t="s">
        <v>89</v>
      </c>
      <c r="D127" s="88" t="str">
        <f t="shared" si="2"/>
        <v>Malta Alle bestemmingen</v>
      </c>
      <c r="E127" s="93">
        <v>160</v>
      </c>
      <c r="F127" s="109">
        <f t="shared" si="3"/>
        <v>71.09</v>
      </c>
      <c r="G127" s="93">
        <v>78</v>
      </c>
    </row>
    <row r="128" spans="1:7" ht="15">
      <c r="A128" s="115">
        <v>127</v>
      </c>
      <c r="B128" s="79" t="s">
        <v>208</v>
      </c>
      <c r="C128" s="79" t="s">
        <v>89</v>
      </c>
      <c r="D128" s="88" t="str">
        <f t="shared" si="2"/>
        <v>Marokko Alle bestemmingen</v>
      </c>
      <c r="E128" s="93">
        <v>150</v>
      </c>
      <c r="F128" s="109">
        <f t="shared" si="3"/>
        <v>81.09</v>
      </c>
      <c r="G128" s="93">
        <v>88</v>
      </c>
    </row>
    <row r="129" spans="1:7" ht="15">
      <c r="A129" s="115">
        <v>128</v>
      </c>
      <c r="B129" s="79" t="s">
        <v>209</v>
      </c>
      <c r="C129" s="79" t="s">
        <v>89</v>
      </c>
      <c r="D129" s="88" t="str">
        <f t="shared" si="2"/>
        <v>Marshall eilanden Alle bestemmingen</v>
      </c>
      <c r="E129" s="93">
        <v>350</v>
      </c>
      <c r="F129" s="109">
        <f t="shared" si="3"/>
        <v>71.09</v>
      </c>
      <c r="G129" s="93">
        <v>78</v>
      </c>
    </row>
    <row r="130" spans="1:7" ht="15">
      <c r="A130" s="115">
        <v>129</v>
      </c>
      <c r="B130" s="79" t="s">
        <v>210</v>
      </c>
      <c r="C130" s="79" t="s">
        <v>89</v>
      </c>
      <c r="D130" s="88" t="str">
        <f t="shared" si="2"/>
        <v>Martinique Alle bestemmingen</v>
      </c>
      <c r="E130" s="93">
        <v>250</v>
      </c>
      <c r="F130" s="109">
        <f t="shared" si="3"/>
        <v>98.09</v>
      </c>
      <c r="G130" s="93">
        <v>105</v>
      </c>
    </row>
    <row r="131" spans="1:7" ht="15">
      <c r="A131" s="115">
        <v>130</v>
      </c>
      <c r="B131" s="79" t="s">
        <v>211</v>
      </c>
      <c r="C131" s="79" t="s">
        <v>89</v>
      </c>
      <c r="D131" s="88" t="str">
        <f t="shared" si="2"/>
        <v>Mauretanië Alle bestemmingen</v>
      </c>
      <c r="E131" s="85">
        <v>120</v>
      </c>
      <c r="F131" s="109">
        <f t="shared" si="3"/>
        <v>56.09</v>
      </c>
      <c r="G131" s="93">
        <v>63</v>
      </c>
    </row>
    <row r="132" spans="1:7" ht="15">
      <c r="A132" s="115">
        <v>131</v>
      </c>
      <c r="B132" s="79" t="s">
        <v>212</v>
      </c>
      <c r="C132" s="79" t="s">
        <v>89</v>
      </c>
      <c r="D132" s="88" t="str">
        <f aca="true" t="shared" si="4" ref="D132:D195">B132&amp;" "&amp;C132</f>
        <v>Mauritius Alle bestemmingen</v>
      </c>
      <c r="E132" s="93">
        <v>230</v>
      </c>
      <c r="F132" s="109">
        <f aca="true" t="shared" si="5" ref="F132:F195">G132-5.91-1</f>
        <v>63.09</v>
      </c>
      <c r="G132" s="93">
        <v>70</v>
      </c>
    </row>
    <row r="133" spans="1:7" ht="15">
      <c r="A133" s="115">
        <v>132</v>
      </c>
      <c r="B133" s="79" t="s">
        <v>343</v>
      </c>
      <c r="C133" s="79" t="s">
        <v>89</v>
      </c>
      <c r="D133" s="88" t="str">
        <f t="shared" si="4"/>
        <v>Mayotte Alle bestemmingen</v>
      </c>
      <c r="E133" s="93">
        <v>260</v>
      </c>
      <c r="F133" s="109">
        <f t="shared" si="5"/>
        <v>98.09</v>
      </c>
      <c r="G133" s="93">
        <v>105</v>
      </c>
    </row>
    <row r="134" spans="1:7" ht="15">
      <c r="A134" s="115">
        <v>133</v>
      </c>
      <c r="B134" s="79" t="s">
        <v>213</v>
      </c>
      <c r="C134" s="79" t="s">
        <v>89</v>
      </c>
      <c r="D134" s="88" t="str">
        <f t="shared" si="4"/>
        <v>Mexico Alle bestemmingen</v>
      </c>
      <c r="E134" s="93">
        <v>260</v>
      </c>
      <c r="F134" s="109">
        <f t="shared" si="5"/>
        <v>70.09</v>
      </c>
      <c r="G134" s="93">
        <v>77</v>
      </c>
    </row>
    <row r="135" spans="1:7" ht="15">
      <c r="A135" s="115">
        <v>134</v>
      </c>
      <c r="B135" s="79" t="s">
        <v>214</v>
      </c>
      <c r="C135" s="79" t="s">
        <v>89</v>
      </c>
      <c r="D135" s="88" t="str">
        <f t="shared" si="4"/>
        <v>Micronesië Alle bestemmingen</v>
      </c>
      <c r="E135" s="93">
        <v>130</v>
      </c>
      <c r="F135" s="109">
        <f t="shared" si="5"/>
        <v>85.09</v>
      </c>
      <c r="G135" s="93">
        <v>92</v>
      </c>
    </row>
    <row r="136" spans="1:7" ht="15">
      <c r="A136" s="115">
        <v>135</v>
      </c>
      <c r="B136" s="79" t="s">
        <v>215</v>
      </c>
      <c r="C136" s="79" t="s">
        <v>89</v>
      </c>
      <c r="D136" s="88" t="str">
        <f t="shared" si="4"/>
        <v>Moldavië Alle bestemmingen</v>
      </c>
      <c r="E136" s="85">
        <v>120</v>
      </c>
      <c r="F136" s="109">
        <f t="shared" si="5"/>
        <v>53.09</v>
      </c>
      <c r="G136" s="93">
        <v>60</v>
      </c>
    </row>
    <row r="137" spans="1:7" ht="15">
      <c r="A137" s="115">
        <v>136</v>
      </c>
      <c r="B137" s="79" t="s">
        <v>216</v>
      </c>
      <c r="C137" s="79" t="s">
        <v>89</v>
      </c>
      <c r="D137" s="88" t="str">
        <f t="shared" si="4"/>
        <v>Monaco Alle bestemmingen</v>
      </c>
      <c r="E137" s="93">
        <v>260</v>
      </c>
      <c r="F137" s="109">
        <f t="shared" si="5"/>
        <v>88.09</v>
      </c>
      <c r="G137" s="93">
        <v>95</v>
      </c>
    </row>
    <row r="138" spans="1:7" ht="15">
      <c r="A138" s="115">
        <v>137</v>
      </c>
      <c r="B138" s="79" t="s">
        <v>217</v>
      </c>
      <c r="C138" s="79" t="s">
        <v>89</v>
      </c>
      <c r="D138" s="88" t="str">
        <f t="shared" si="4"/>
        <v>Mongolië Alle bestemmingen</v>
      </c>
      <c r="E138" s="93">
        <v>180</v>
      </c>
      <c r="F138" s="109">
        <f t="shared" si="5"/>
        <v>60.09</v>
      </c>
      <c r="G138" s="93">
        <v>67</v>
      </c>
    </row>
    <row r="139" spans="1:7" ht="15">
      <c r="A139" s="115">
        <v>138</v>
      </c>
      <c r="B139" s="79" t="s">
        <v>218</v>
      </c>
      <c r="C139" s="79" t="s">
        <v>89</v>
      </c>
      <c r="D139" s="88" t="str">
        <f t="shared" si="4"/>
        <v>Montenegro Alle bestemmingen</v>
      </c>
      <c r="E139" s="93">
        <v>120</v>
      </c>
      <c r="F139" s="109">
        <f t="shared" si="5"/>
        <v>46.09</v>
      </c>
      <c r="G139" s="93">
        <v>53</v>
      </c>
    </row>
    <row r="140" spans="1:7" ht="15">
      <c r="A140" s="115">
        <v>139</v>
      </c>
      <c r="B140" s="79" t="s">
        <v>219</v>
      </c>
      <c r="C140" s="79" t="s">
        <v>89</v>
      </c>
      <c r="D140" s="88" t="str">
        <f t="shared" si="4"/>
        <v>Montserrat Alle bestemmingen</v>
      </c>
      <c r="E140" s="85">
        <v>140</v>
      </c>
      <c r="F140" s="109">
        <f t="shared" si="5"/>
        <v>57.09</v>
      </c>
      <c r="G140" s="93">
        <v>64</v>
      </c>
    </row>
    <row r="141" spans="1:7" ht="15">
      <c r="A141" s="115">
        <v>140</v>
      </c>
      <c r="B141" s="79" t="s">
        <v>309</v>
      </c>
      <c r="C141" s="79" t="s">
        <v>89</v>
      </c>
      <c r="D141" s="88" t="str">
        <f t="shared" si="4"/>
        <v>Mozambique Alle bestemmingen</v>
      </c>
      <c r="E141" s="93">
        <v>190</v>
      </c>
      <c r="F141" s="109">
        <f t="shared" si="5"/>
        <v>76.09</v>
      </c>
      <c r="G141" s="93">
        <v>83</v>
      </c>
    </row>
    <row r="142" spans="1:7" ht="15">
      <c r="A142" s="115">
        <v>141</v>
      </c>
      <c r="B142" s="79" t="s">
        <v>220</v>
      </c>
      <c r="C142" s="79" t="s">
        <v>89</v>
      </c>
      <c r="D142" s="88" t="str">
        <f t="shared" si="4"/>
        <v>Myanmar Alle bestemmingen</v>
      </c>
      <c r="E142" s="93">
        <v>110</v>
      </c>
      <c r="F142" s="109">
        <f t="shared" si="5"/>
        <v>65.09</v>
      </c>
      <c r="G142" s="93">
        <v>72</v>
      </c>
    </row>
    <row r="143" spans="1:7" ht="15">
      <c r="A143" s="115">
        <v>142</v>
      </c>
      <c r="B143" s="79" t="s">
        <v>221</v>
      </c>
      <c r="C143" s="79" t="s">
        <v>89</v>
      </c>
      <c r="D143" s="88" t="str">
        <f t="shared" si="4"/>
        <v>Namibië Alle bestemmingen</v>
      </c>
      <c r="E143" s="93">
        <v>150</v>
      </c>
      <c r="F143" s="109">
        <f t="shared" si="5"/>
        <v>51.09</v>
      </c>
      <c r="G143" s="93">
        <v>58</v>
      </c>
    </row>
    <row r="144" spans="1:7" ht="15">
      <c r="A144" s="115">
        <v>143</v>
      </c>
      <c r="B144" s="79" t="s">
        <v>222</v>
      </c>
      <c r="C144" s="79" t="s">
        <v>89</v>
      </c>
      <c r="D144" s="88" t="str">
        <f t="shared" si="4"/>
        <v>Nauru Alle bestemmingen</v>
      </c>
      <c r="E144" s="93">
        <v>120</v>
      </c>
      <c r="F144" s="109">
        <f t="shared" si="5"/>
        <v>56.09</v>
      </c>
      <c r="G144" s="93">
        <v>63</v>
      </c>
    </row>
    <row r="145" spans="1:7" ht="15">
      <c r="A145" s="115">
        <v>144</v>
      </c>
      <c r="B145" s="79" t="s">
        <v>223</v>
      </c>
      <c r="C145" s="79" t="s">
        <v>89</v>
      </c>
      <c r="D145" s="88" t="str">
        <f t="shared" si="4"/>
        <v>Nederland Alle bestemmingen</v>
      </c>
      <c r="E145" s="93">
        <v>190</v>
      </c>
      <c r="F145" s="109">
        <f t="shared" si="5"/>
        <v>91.09</v>
      </c>
      <c r="G145" s="93">
        <v>98</v>
      </c>
    </row>
    <row r="146" spans="1:7" ht="15">
      <c r="A146" s="115">
        <v>145</v>
      </c>
      <c r="B146" s="79" t="s">
        <v>224</v>
      </c>
      <c r="C146" s="79" t="s">
        <v>89</v>
      </c>
      <c r="D146" s="88" t="str">
        <f t="shared" si="4"/>
        <v>Nederlandse Antillen Alle bestemmingen</v>
      </c>
      <c r="E146" s="93">
        <v>240</v>
      </c>
      <c r="F146" s="109">
        <f t="shared" si="5"/>
        <v>94.09</v>
      </c>
      <c r="G146" s="93">
        <v>101</v>
      </c>
    </row>
    <row r="147" spans="1:7" ht="15">
      <c r="A147" s="115">
        <v>146</v>
      </c>
      <c r="B147" s="79" t="s">
        <v>225</v>
      </c>
      <c r="C147" s="79" t="s">
        <v>89</v>
      </c>
      <c r="D147" s="88" t="str">
        <f t="shared" si="4"/>
        <v>Nepal Alle bestemmingen</v>
      </c>
      <c r="E147" s="93">
        <v>240</v>
      </c>
      <c r="F147" s="109">
        <f t="shared" si="5"/>
        <v>72.09</v>
      </c>
      <c r="G147" s="93">
        <v>79</v>
      </c>
    </row>
    <row r="148" spans="1:7" ht="15">
      <c r="A148" s="115">
        <v>147</v>
      </c>
      <c r="B148" s="79" t="s">
        <v>226</v>
      </c>
      <c r="C148" s="79" t="s">
        <v>89</v>
      </c>
      <c r="D148" s="88" t="str">
        <f t="shared" si="4"/>
        <v>Nicaragua Alle bestemmingen</v>
      </c>
      <c r="E148" s="93">
        <v>160</v>
      </c>
      <c r="F148" s="109">
        <f t="shared" si="5"/>
        <v>59.09</v>
      </c>
      <c r="G148" s="93">
        <v>66</v>
      </c>
    </row>
    <row r="149" spans="1:7" ht="15">
      <c r="A149" s="115">
        <v>148</v>
      </c>
      <c r="B149" s="79" t="s">
        <v>227</v>
      </c>
      <c r="C149" s="79" t="s">
        <v>89</v>
      </c>
      <c r="D149" s="88" t="str">
        <f t="shared" si="4"/>
        <v>Nieuw Caledonië Alle bestemmingen</v>
      </c>
      <c r="E149" s="93">
        <v>230</v>
      </c>
      <c r="F149" s="109">
        <f t="shared" si="5"/>
        <v>85.09</v>
      </c>
      <c r="G149" s="93">
        <v>92</v>
      </c>
    </row>
    <row r="150" spans="1:7" ht="15">
      <c r="A150" s="115">
        <v>149</v>
      </c>
      <c r="B150" s="79" t="s">
        <v>228</v>
      </c>
      <c r="C150" s="79" t="s">
        <v>89</v>
      </c>
      <c r="D150" s="88" t="str">
        <f t="shared" si="4"/>
        <v>Nieuw Zeeland Alle bestemmingen</v>
      </c>
      <c r="E150" s="85">
        <v>200</v>
      </c>
      <c r="F150" s="109">
        <f t="shared" si="5"/>
        <v>81.09</v>
      </c>
      <c r="G150" s="93">
        <v>88</v>
      </c>
    </row>
    <row r="151" spans="1:7" ht="15">
      <c r="A151" s="115">
        <v>150</v>
      </c>
      <c r="B151" s="79" t="s">
        <v>229</v>
      </c>
      <c r="C151" s="79" t="s">
        <v>89</v>
      </c>
      <c r="D151" s="88" t="str">
        <f t="shared" si="4"/>
        <v>Niger Alle bestemmingen</v>
      </c>
      <c r="E151" s="93">
        <v>120</v>
      </c>
      <c r="F151" s="109">
        <f t="shared" si="5"/>
        <v>66.09</v>
      </c>
      <c r="G151" s="93">
        <v>73</v>
      </c>
    </row>
    <row r="152" spans="1:7" ht="15">
      <c r="A152" s="115">
        <v>151</v>
      </c>
      <c r="B152" s="79" t="s">
        <v>230</v>
      </c>
      <c r="C152" s="79" t="s">
        <v>89</v>
      </c>
      <c r="D152" s="88" t="str">
        <f t="shared" si="4"/>
        <v>Nigeria Alle bestemmingen</v>
      </c>
      <c r="E152" s="93">
        <v>200</v>
      </c>
      <c r="F152" s="109">
        <f t="shared" si="5"/>
        <v>71.09</v>
      </c>
      <c r="G152" s="93">
        <v>78</v>
      </c>
    </row>
    <row r="153" spans="1:7" ht="15">
      <c r="A153" s="115">
        <v>152</v>
      </c>
      <c r="B153" s="79" t="s">
        <v>314</v>
      </c>
      <c r="C153" s="79" t="s">
        <v>89</v>
      </c>
      <c r="D153" s="88" t="str">
        <f t="shared" si="4"/>
        <v>Niue Alle bestemmingen</v>
      </c>
      <c r="E153" s="93">
        <v>150</v>
      </c>
      <c r="F153" s="109">
        <f t="shared" si="5"/>
        <v>83.09</v>
      </c>
      <c r="G153" s="93">
        <v>90</v>
      </c>
    </row>
    <row r="154" spans="1:7" ht="15">
      <c r="A154" s="115">
        <v>153</v>
      </c>
      <c r="B154" s="79" t="s">
        <v>315</v>
      </c>
      <c r="C154" s="79" t="s">
        <v>89</v>
      </c>
      <c r="D154" s="88" t="str">
        <f t="shared" si="4"/>
        <v>Noordelijke Marianeneilanden Alle bestemmingen</v>
      </c>
      <c r="E154" s="93">
        <v>180</v>
      </c>
      <c r="F154" s="109">
        <f t="shared" si="5"/>
        <v>82.09</v>
      </c>
      <c r="G154" s="93">
        <v>89</v>
      </c>
    </row>
    <row r="155" spans="1:7" ht="15">
      <c r="A155" s="115">
        <v>154</v>
      </c>
      <c r="B155" s="79" t="s">
        <v>231</v>
      </c>
      <c r="C155" s="79" t="s">
        <v>89</v>
      </c>
      <c r="D155" s="88" t="str">
        <f t="shared" si="4"/>
        <v>Noorwegen Alle bestemmingen</v>
      </c>
      <c r="E155" s="93">
        <v>210</v>
      </c>
      <c r="F155" s="109">
        <f t="shared" si="5"/>
        <v>112.09</v>
      </c>
      <c r="G155" s="93">
        <v>119</v>
      </c>
    </row>
    <row r="156" spans="1:7" ht="15">
      <c r="A156" s="115">
        <v>155</v>
      </c>
      <c r="B156" s="79" t="s">
        <v>232</v>
      </c>
      <c r="C156" s="79" t="s">
        <v>89</v>
      </c>
      <c r="D156" s="88" t="str">
        <f t="shared" si="4"/>
        <v>Oeganda Alle bestemmingen</v>
      </c>
      <c r="E156" s="93">
        <v>210</v>
      </c>
      <c r="F156" s="109">
        <f t="shared" si="5"/>
        <v>65.09</v>
      </c>
      <c r="G156" s="93">
        <v>72</v>
      </c>
    </row>
    <row r="157" spans="1:7" ht="15">
      <c r="A157" s="115">
        <v>156</v>
      </c>
      <c r="B157" s="79" t="s">
        <v>233</v>
      </c>
      <c r="C157" s="79" t="s">
        <v>89</v>
      </c>
      <c r="D157" s="88" t="str">
        <f t="shared" si="4"/>
        <v>Oekraïne Alle bestemmingen</v>
      </c>
      <c r="E157" s="93">
        <v>140</v>
      </c>
      <c r="F157" s="109">
        <f t="shared" si="5"/>
        <v>79.09</v>
      </c>
      <c r="G157" s="93">
        <v>86</v>
      </c>
    </row>
    <row r="158" spans="1:7" ht="15">
      <c r="A158" s="115">
        <v>157</v>
      </c>
      <c r="B158" s="79" t="s">
        <v>234</v>
      </c>
      <c r="C158" s="79" t="s">
        <v>89</v>
      </c>
      <c r="D158" s="88" t="str">
        <f t="shared" si="4"/>
        <v>Oezbekistan Alle bestemmingen</v>
      </c>
      <c r="E158" s="93">
        <v>150</v>
      </c>
      <c r="F158" s="109">
        <f t="shared" si="5"/>
        <v>59.09</v>
      </c>
      <c r="G158" s="93">
        <v>66</v>
      </c>
    </row>
    <row r="159" spans="1:7" ht="15">
      <c r="A159" s="115">
        <v>158</v>
      </c>
      <c r="B159" s="79" t="s">
        <v>235</v>
      </c>
      <c r="C159" s="79" t="s">
        <v>89</v>
      </c>
      <c r="D159" s="88" t="str">
        <f t="shared" si="4"/>
        <v>Oman Alle bestemmingen</v>
      </c>
      <c r="E159" s="93">
        <v>150</v>
      </c>
      <c r="F159" s="109">
        <f t="shared" si="5"/>
        <v>83.09</v>
      </c>
      <c r="G159" s="93">
        <v>90</v>
      </c>
    </row>
    <row r="160" spans="1:7" ht="15">
      <c r="A160" s="115">
        <v>159</v>
      </c>
      <c r="B160" s="79" t="s">
        <v>236</v>
      </c>
      <c r="C160" s="79" t="s">
        <v>89</v>
      </c>
      <c r="D160" s="88" t="str">
        <f t="shared" si="4"/>
        <v>Oostenrijk Alle bestemmingen</v>
      </c>
      <c r="E160" s="85">
        <v>140</v>
      </c>
      <c r="F160" s="109">
        <f t="shared" si="5"/>
        <v>87.09</v>
      </c>
      <c r="G160" s="93">
        <v>94</v>
      </c>
    </row>
    <row r="161" spans="1:7" ht="15">
      <c r="A161" s="115">
        <v>160</v>
      </c>
      <c r="B161" s="79" t="s">
        <v>237</v>
      </c>
      <c r="C161" s="79" t="s">
        <v>89</v>
      </c>
      <c r="D161" s="88" t="str">
        <f t="shared" si="4"/>
        <v>Oost Timor Alle bestemmingen</v>
      </c>
      <c r="E161" s="93">
        <v>180</v>
      </c>
      <c r="F161" s="109">
        <f t="shared" si="5"/>
        <v>56.09</v>
      </c>
      <c r="G161" s="93">
        <v>63</v>
      </c>
    </row>
    <row r="162" spans="1:7" ht="15">
      <c r="A162" s="115">
        <v>161</v>
      </c>
      <c r="B162" s="79" t="s">
        <v>238</v>
      </c>
      <c r="C162" s="79" t="s">
        <v>89</v>
      </c>
      <c r="D162" s="88" t="str">
        <f t="shared" si="4"/>
        <v>Pakistan Alle bestemmingen</v>
      </c>
      <c r="E162" s="93">
        <v>190</v>
      </c>
      <c r="F162" s="109">
        <f t="shared" si="5"/>
        <v>41.09</v>
      </c>
      <c r="G162" s="93">
        <v>48</v>
      </c>
    </row>
    <row r="163" spans="1:7" ht="15">
      <c r="A163" s="115">
        <v>162</v>
      </c>
      <c r="B163" s="79" t="s">
        <v>239</v>
      </c>
      <c r="C163" s="79" t="s">
        <v>89</v>
      </c>
      <c r="D163" s="88" t="str">
        <f t="shared" si="4"/>
        <v>Palau Alle bestemmingen</v>
      </c>
      <c r="E163" s="93">
        <v>250</v>
      </c>
      <c r="F163" s="109">
        <f t="shared" si="5"/>
        <v>84.09</v>
      </c>
      <c r="G163" s="93">
        <v>91</v>
      </c>
    </row>
    <row r="164" spans="1:7" ht="15">
      <c r="A164" s="115">
        <v>163</v>
      </c>
      <c r="B164" s="79" t="s">
        <v>240</v>
      </c>
      <c r="C164" s="79" t="s">
        <v>89</v>
      </c>
      <c r="D164" s="88" t="str">
        <f t="shared" si="4"/>
        <v>Panama Alle bestemmingen</v>
      </c>
      <c r="E164" s="93">
        <v>130</v>
      </c>
      <c r="F164" s="109">
        <f t="shared" si="5"/>
        <v>83.09</v>
      </c>
      <c r="G164" s="93">
        <v>90</v>
      </c>
    </row>
    <row r="165" spans="1:7" ht="15">
      <c r="A165" s="115">
        <v>164</v>
      </c>
      <c r="B165" s="79" t="s">
        <v>241</v>
      </c>
      <c r="C165" s="79" t="s">
        <v>89</v>
      </c>
      <c r="D165" s="88" t="str">
        <f t="shared" si="4"/>
        <v>Papoea Nieuw Guinea Alle bestemmingen</v>
      </c>
      <c r="E165" s="93">
        <v>260</v>
      </c>
      <c r="F165" s="109">
        <f t="shared" si="5"/>
        <v>84.09</v>
      </c>
      <c r="G165" s="93">
        <v>91</v>
      </c>
    </row>
    <row r="166" spans="1:7" ht="15">
      <c r="A166" s="115">
        <v>165</v>
      </c>
      <c r="B166" s="79" t="s">
        <v>242</v>
      </c>
      <c r="C166" s="79" t="s">
        <v>89</v>
      </c>
      <c r="D166" s="88" t="str">
        <f t="shared" si="4"/>
        <v>Paraguay Alle bestemmingen</v>
      </c>
      <c r="E166" s="93">
        <v>110</v>
      </c>
      <c r="F166" s="109">
        <f t="shared" si="5"/>
        <v>64.09</v>
      </c>
      <c r="G166" s="93">
        <v>71</v>
      </c>
    </row>
    <row r="167" spans="1:7" ht="15">
      <c r="A167" s="115">
        <v>166</v>
      </c>
      <c r="B167" s="79" t="s">
        <v>243</v>
      </c>
      <c r="C167" s="79" t="s">
        <v>89</v>
      </c>
      <c r="D167" s="88" t="str">
        <f t="shared" si="4"/>
        <v>Peru Alle bestemmingen</v>
      </c>
      <c r="E167" s="93">
        <v>190</v>
      </c>
      <c r="F167" s="109">
        <f t="shared" si="5"/>
        <v>79.09</v>
      </c>
      <c r="G167" s="93">
        <v>86</v>
      </c>
    </row>
    <row r="168" spans="1:7" ht="15">
      <c r="A168" s="115">
        <v>167</v>
      </c>
      <c r="B168" s="79" t="s">
        <v>244</v>
      </c>
      <c r="C168" s="79" t="s">
        <v>89</v>
      </c>
      <c r="D168" s="88" t="str">
        <f t="shared" si="4"/>
        <v>Polen Alle bestemmingen</v>
      </c>
      <c r="E168" s="85">
        <v>140</v>
      </c>
      <c r="F168" s="109">
        <f t="shared" si="5"/>
        <v>56.09</v>
      </c>
      <c r="G168" s="93">
        <v>63</v>
      </c>
    </row>
    <row r="169" spans="1:7" ht="15">
      <c r="A169" s="115">
        <v>168</v>
      </c>
      <c r="B169" s="79" t="s">
        <v>245</v>
      </c>
      <c r="C169" s="79" t="s">
        <v>89</v>
      </c>
      <c r="D169" s="88" t="str">
        <f t="shared" si="4"/>
        <v>Portugal Alle bestemmingen</v>
      </c>
      <c r="E169" s="93">
        <v>160</v>
      </c>
      <c r="F169" s="109">
        <f t="shared" si="5"/>
        <v>64.09</v>
      </c>
      <c r="G169" s="93">
        <v>71</v>
      </c>
    </row>
    <row r="170" spans="1:7" ht="15">
      <c r="A170" s="115">
        <v>169</v>
      </c>
      <c r="B170" s="79" t="s">
        <v>246</v>
      </c>
      <c r="C170" s="79" t="s">
        <v>89</v>
      </c>
      <c r="D170" s="88" t="str">
        <f t="shared" si="4"/>
        <v>Puerto Rico Alle bestemmingen</v>
      </c>
      <c r="E170" s="93">
        <v>250</v>
      </c>
      <c r="F170" s="109">
        <f t="shared" si="5"/>
        <v>89.09</v>
      </c>
      <c r="G170" s="93">
        <v>96</v>
      </c>
    </row>
    <row r="171" spans="1:7" ht="15">
      <c r="A171" s="115">
        <v>170</v>
      </c>
      <c r="B171" s="79" t="s">
        <v>247</v>
      </c>
      <c r="C171" s="79" t="s">
        <v>89</v>
      </c>
      <c r="D171" s="88" t="str">
        <f t="shared" si="4"/>
        <v>Qatar Alle bestemmingen</v>
      </c>
      <c r="E171" s="93">
        <v>230</v>
      </c>
      <c r="F171" s="109">
        <f t="shared" si="5"/>
        <v>100.09</v>
      </c>
      <c r="G171" s="93">
        <v>107</v>
      </c>
    </row>
    <row r="172" spans="1:7" ht="15">
      <c r="A172" s="115">
        <v>171</v>
      </c>
      <c r="B172" s="79" t="s">
        <v>248</v>
      </c>
      <c r="C172" s="79" t="s">
        <v>89</v>
      </c>
      <c r="D172" s="88" t="str">
        <f t="shared" si="4"/>
        <v>Réunion Alle bestemmingen</v>
      </c>
      <c r="E172" s="93">
        <v>240</v>
      </c>
      <c r="F172" s="109">
        <f t="shared" si="5"/>
        <v>92.09</v>
      </c>
      <c r="G172" s="85">
        <v>99</v>
      </c>
    </row>
    <row r="173" spans="1:7" ht="15">
      <c r="A173" s="115">
        <v>172</v>
      </c>
      <c r="B173" s="79" t="s">
        <v>249</v>
      </c>
      <c r="C173" s="79" t="s">
        <v>89</v>
      </c>
      <c r="D173" s="88" t="str">
        <f t="shared" si="4"/>
        <v>Roemenië Alle bestemmingen</v>
      </c>
      <c r="E173" s="93">
        <v>150</v>
      </c>
      <c r="F173" s="109">
        <f t="shared" si="5"/>
        <v>46.09</v>
      </c>
      <c r="G173" s="93">
        <v>53</v>
      </c>
    </row>
    <row r="174" spans="1:7" ht="15">
      <c r="A174" s="115">
        <v>173</v>
      </c>
      <c r="B174" s="79" t="s">
        <v>250</v>
      </c>
      <c r="C174" s="79" t="s">
        <v>89</v>
      </c>
      <c r="D174" s="88" t="str">
        <f t="shared" si="4"/>
        <v>Rusland Alle bestemmingen</v>
      </c>
      <c r="E174" s="93">
        <v>190</v>
      </c>
      <c r="F174" s="109">
        <f t="shared" si="5"/>
        <v>82.09</v>
      </c>
      <c r="G174" s="93">
        <v>89</v>
      </c>
    </row>
    <row r="175" spans="1:7" ht="15">
      <c r="A175" s="115">
        <v>174</v>
      </c>
      <c r="B175" s="79" t="s">
        <v>251</v>
      </c>
      <c r="C175" s="79" t="s">
        <v>89</v>
      </c>
      <c r="D175" s="88" t="str">
        <f t="shared" si="4"/>
        <v>Rwanda Alle bestemmingen</v>
      </c>
      <c r="E175" s="93">
        <v>170</v>
      </c>
      <c r="F175" s="109">
        <f t="shared" si="5"/>
        <v>74.09</v>
      </c>
      <c r="G175" s="93">
        <v>81</v>
      </c>
    </row>
    <row r="176" spans="1:7" ht="15">
      <c r="A176" s="115">
        <v>175</v>
      </c>
      <c r="B176" s="79" t="s">
        <v>252</v>
      </c>
      <c r="C176" s="79" t="s">
        <v>89</v>
      </c>
      <c r="D176" s="88" t="str">
        <f t="shared" si="4"/>
        <v>Samoa Alle bestemmingen</v>
      </c>
      <c r="E176" s="85">
        <v>240</v>
      </c>
      <c r="F176" s="109">
        <f t="shared" si="5"/>
        <v>67.09</v>
      </c>
      <c r="G176" s="85">
        <v>74</v>
      </c>
    </row>
    <row r="177" spans="1:7" ht="15">
      <c r="A177" s="115">
        <v>176</v>
      </c>
      <c r="B177" s="79" t="s">
        <v>253</v>
      </c>
      <c r="C177" s="79" t="s">
        <v>89</v>
      </c>
      <c r="D177" s="88" t="str">
        <f t="shared" si="4"/>
        <v>San Marino Alle bestemmingen</v>
      </c>
      <c r="E177" s="93">
        <v>160</v>
      </c>
      <c r="F177" s="109">
        <f t="shared" si="5"/>
        <v>78.09</v>
      </c>
      <c r="G177" s="93">
        <v>85</v>
      </c>
    </row>
    <row r="178" spans="1:7" ht="15">
      <c r="A178" s="115">
        <v>177</v>
      </c>
      <c r="B178" s="79" t="s">
        <v>254</v>
      </c>
      <c r="C178" s="79" t="s">
        <v>89</v>
      </c>
      <c r="D178" s="88" t="str">
        <f t="shared" si="4"/>
        <v>Sao Tomé en Principe Alle bestemmingen</v>
      </c>
      <c r="E178" s="93">
        <v>170</v>
      </c>
      <c r="F178" s="109">
        <f t="shared" si="5"/>
        <v>69.09</v>
      </c>
      <c r="G178" s="93">
        <v>76</v>
      </c>
    </row>
    <row r="179" spans="1:7" ht="15">
      <c r="A179" s="115">
        <v>178</v>
      </c>
      <c r="B179" s="79" t="s">
        <v>255</v>
      </c>
      <c r="C179" s="79" t="s">
        <v>89</v>
      </c>
      <c r="D179" s="88" t="str">
        <f t="shared" si="4"/>
        <v>Saudi-Arabië Alle bestemmingen</v>
      </c>
      <c r="E179" s="93">
        <v>240</v>
      </c>
      <c r="F179" s="109">
        <f t="shared" si="5"/>
        <v>101.09</v>
      </c>
      <c r="G179" s="93">
        <v>108</v>
      </c>
    </row>
    <row r="180" spans="1:7" ht="15">
      <c r="A180" s="115">
        <v>179</v>
      </c>
      <c r="B180" s="79" t="s">
        <v>256</v>
      </c>
      <c r="C180" s="79" t="s">
        <v>89</v>
      </c>
      <c r="D180" s="88" t="str">
        <f t="shared" si="4"/>
        <v>Senegal Alle bestemmingen</v>
      </c>
      <c r="E180" s="93">
        <v>170</v>
      </c>
      <c r="F180" s="109">
        <f t="shared" si="5"/>
        <v>85.09</v>
      </c>
      <c r="G180" s="93">
        <v>92</v>
      </c>
    </row>
    <row r="181" spans="1:7" ht="15">
      <c r="A181" s="115">
        <v>180</v>
      </c>
      <c r="B181" s="79" t="s">
        <v>257</v>
      </c>
      <c r="C181" s="79" t="s">
        <v>89</v>
      </c>
      <c r="D181" s="88" t="str">
        <f t="shared" si="4"/>
        <v>Servië Alle bestemmingen</v>
      </c>
      <c r="E181" s="93">
        <v>160</v>
      </c>
      <c r="F181" s="109">
        <f t="shared" si="5"/>
        <v>63.09</v>
      </c>
      <c r="G181" s="93">
        <v>70</v>
      </c>
    </row>
    <row r="182" spans="1:7" ht="15">
      <c r="A182" s="115">
        <v>181</v>
      </c>
      <c r="B182" s="79" t="s">
        <v>258</v>
      </c>
      <c r="C182" s="79" t="s">
        <v>89</v>
      </c>
      <c r="D182" s="88" t="str">
        <f t="shared" si="4"/>
        <v>Seychellen Alle bestemmingen</v>
      </c>
      <c r="E182" s="93">
        <v>240</v>
      </c>
      <c r="F182" s="109">
        <f t="shared" si="5"/>
        <v>98.09</v>
      </c>
      <c r="G182" s="93">
        <v>105</v>
      </c>
    </row>
    <row r="183" spans="1:7" ht="15">
      <c r="A183" s="115">
        <v>182</v>
      </c>
      <c r="B183" s="79" t="s">
        <v>259</v>
      </c>
      <c r="C183" s="79" t="s">
        <v>89</v>
      </c>
      <c r="D183" s="88" t="str">
        <f t="shared" si="4"/>
        <v>Sierra Leone Alle bestemmingen</v>
      </c>
      <c r="E183" s="93">
        <v>210</v>
      </c>
      <c r="F183" s="109">
        <f t="shared" si="5"/>
        <v>77.09</v>
      </c>
      <c r="G183" s="93">
        <v>84</v>
      </c>
    </row>
    <row r="184" spans="1:7" ht="15">
      <c r="A184" s="115">
        <v>183</v>
      </c>
      <c r="B184" s="79" t="s">
        <v>260</v>
      </c>
      <c r="C184" s="79" t="s">
        <v>89</v>
      </c>
      <c r="D184" s="88" t="str">
        <f t="shared" si="4"/>
        <v>Singapore Alle bestemmingen</v>
      </c>
      <c r="E184" s="93">
        <v>250</v>
      </c>
      <c r="F184" s="109">
        <f t="shared" si="5"/>
        <v>113.09</v>
      </c>
      <c r="G184" s="93">
        <v>120</v>
      </c>
    </row>
    <row r="185" spans="1:7" ht="15">
      <c r="A185" s="115">
        <v>184</v>
      </c>
      <c r="B185" s="79" t="s">
        <v>344</v>
      </c>
      <c r="C185" s="79" t="s">
        <v>89</v>
      </c>
      <c r="D185" s="88" t="str">
        <f t="shared" si="4"/>
        <v>Sint-Maarten Alle bestemmingen</v>
      </c>
      <c r="E185" s="93">
        <v>220</v>
      </c>
      <c r="F185" s="109">
        <f t="shared" si="5"/>
        <v>96.09</v>
      </c>
      <c r="G185" s="93">
        <v>103</v>
      </c>
    </row>
    <row r="186" spans="1:7" ht="15">
      <c r="A186" s="115">
        <v>185</v>
      </c>
      <c r="B186" s="79" t="s">
        <v>261</v>
      </c>
      <c r="C186" s="79" t="s">
        <v>89</v>
      </c>
      <c r="D186" s="88" t="str">
        <f t="shared" si="4"/>
        <v>Slovenië Alle bestemmingen</v>
      </c>
      <c r="E186" s="93">
        <v>130</v>
      </c>
      <c r="F186" s="109">
        <f t="shared" si="5"/>
        <v>69.09</v>
      </c>
      <c r="G186" s="93">
        <v>76</v>
      </c>
    </row>
    <row r="187" spans="1:7" ht="15">
      <c r="A187" s="115">
        <v>186</v>
      </c>
      <c r="B187" s="79" t="s">
        <v>262</v>
      </c>
      <c r="C187" s="79" t="s">
        <v>89</v>
      </c>
      <c r="D187" s="88" t="str">
        <f t="shared" si="4"/>
        <v>Slowakije Alle bestemmingen</v>
      </c>
      <c r="E187" s="93">
        <v>130</v>
      </c>
      <c r="F187" s="109">
        <f t="shared" si="5"/>
        <v>66.09</v>
      </c>
      <c r="G187" s="93">
        <v>73</v>
      </c>
    </row>
    <row r="188" spans="1:7" ht="15">
      <c r="A188" s="115">
        <v>187</v>
      </c>
      <c r="B188" s="79" t="s">
        <v>263</v>
      </c>
      <c r="C188" s="79" t="s">
        <v>89</v>
      </c>
      <c r="D188" s="88" t="str">
        <f t="shared" si="4"/>
        <v>Soedan Alle bestemmingen</v>
      </c>
      <c r="E188" s="93">
        <v>140</v>
      </c>
      <c r="F188" s="109">
        <f t="shared" si="5"/>
        <v>81.09</v>
      </c>
      <c r="G188" s="93">
        <v>88</v>
      </c>
    </row>
    <row r="189" spans="1:7" ht="15">
      <c r="A189" s="115">
        <v>188</v>
      </c>
      <c r="B189" s="79" t="s">
        <v>264</v>
      </c>
      <c r="C189" s="79" t="s">
        <v>89</v>
      </c>
      <c r="D189" s="88" t="str">
        <f t="shared" si="4"/>
        <v>Solomonseilanden Alle bestemmingen</v>
      </c>
      <c r="E189" s="93">
        <v>280</v>
      </c>
      <c r="F189" s="109">
        <f t="shared" si="5"/>
        <v>98.09</v>
      </c>
      <c r="G189" s="93">
        <v>105</v>
      </c>
    </row>
    <row r="190" spans="1:7" ht="15">
      <c r="A190" s="115">
        <v>189</v>
      </c>
      <c r="B190" s="79" t="s">
        <v>265</v>
      </c>
      <c r="C190" s="79" t="s">
        <v>89</v>
      </c>
      <c r="D190" s="88" t="str">
        <f t="shared" si="4"/>
        <v>Somalië Alle bestemmingen</v>
      </c>
      <c r="E190" s="93">
        <v>170</v>
      </c>
      <c r="F190" s="109">
        <f t="shared" si="5"/>
        <v>18.09</v>
      </c>
      <c r="G190" s="93">
        <v>25</v>
      </c>
    </row>
    <row r="191" spans="1:7" ht="15">
      <c r="A191" s="115">
        <v>190</v>
      </c>
      <c r="B191" s="79" t="s">
        <v>266</v>
      </c>
      <c r="C191" s="79" t="s">
        <v>89</v>
      </c>
      <c r="D191" s="88" t="str">
        <f t="shared" si="4"/>
        <v>Spanje Alle bestemmingen</v>
      </c>
      <c r="E191" s="93">
        <v>180</v>
      </c>
      <c r="F191" s="109">
        <f t="shared" si="5"/>
        <v>71.09</v>
      </c>
      <c r="G191" s="93">
        <v>78</v>
      </c>
    </row>
    <row r="192" spans="1:7" ht="15">
      <c r="A192" s="115">
        <v>191</v>
      </c>
      <c r="B192" s="79" t="s">
        <v>267</v>
      </c>
      <c r="C192" s="79" t="s">
        <v>89</v>
      </c>
      <c r="D192" s="88" t="str">
        <f t="shared" si="4"/>
        <v>Sri Lanka Alle bestemmingen</v>
      </c>
      <c r="E192" s="93">
        <v>160</v>
      </c>
      <c r="F192" s="109">
        <f t="shared" si="5"/>
        <v>55.09</v>
      </c>
      <c r="G192" s="93">
        <v>62</v>
      </c>
    </row>
    <row r="193" spans="1:7" ht="15">
      <c r="A193" s="115">
        <v>192</v>
      </c>
      <c r="B193" s="79" t="s">
        <v>268</v>
      </c>
      <c r="C193" s="79" t="s">
        <v>89</v>
      </c>
      <c r="D193" s="88" t="str">
        <f t="shared" si="4"/>
        <v>Saint Kitts en Nevis Alle bestemmingen</v>
      </c>
      <c r="E193" s="93">
        <v>260</v>
      </c>
      <c r="F193" s="109">
        <f t="shared" si="5"/>
        <v>98.09</v>
      </c>
      <c r="G193" s="93">
        <v>105</v>
      </c>
    </row>
    <row r="194" spans="1:7" ht="15">
      <c r="A194" s="115">
        <v>193</v>
      </c>
      <c r="B194" s="79" t="s">
        <v>269</v>
      </c>
      <c r="C194" s="79" t="s">
        <v>89</v>
      </c>
      <c r="D194" s="88" t="str">
        <f t="shared" si="4"/>
        <v>Saint Lucia Alle bestemmingen</v>
      </c>
      <c r="E194" s="93">
        <v>260</v>
      </c>
      <c r="F194" s="109">
        <f t="shared" si="5"/>
        <v>98.09</v>
      </c>
      <c r="G194" s="93">
        <v>105</v>
      </c>
    </row>
    <row r="195" spans="1:7" ht="15">
      <c r="A195" s="115">
        <v>194</v>
      </c>
      <c r="B195" s="79" t="s">
        <v>270</v>
      </c>
      <c r="C195" s="79" t="s">
        <v>89</v>
      </c>
      <c r="D195" s="88" t="str">
        <f t="shared" si="4"/>
        <v>Saint Vincent en de Grenadines Alle bestemmingen</v>
      </c>
      <c r="E195" s="93">
        <v>180</v>
      </c>
      <c r="F195" s="109">
        <f t="shared" si="5"/>
        <v>83.09</v>
      </c>
      <c r="G195" s="93">
        <v>90</v>
      </c>
    </row>
    <row r="196" spans="1:7" ht="15">
      <c r="A196" s="115">
        <v>195</v>
      </c>
      <c r="B196" s="79" t="s">
        <v>271</v>
      </c>
      <c r="C196" s="79" t="s">
        <v>89</v>
      </c>
      <c r="D196" s="88" t="str">
        <f aca="true" t="shared" si="6" ref="D196:D229">B196&amp;" "&amp;C196</f>
        <v>Suriname Alle bestemmingen</v>
      </c>
      <c r="E196" s="93">
        <v>190</v>
      </c>
      <c r="F196" s="109">
        <f aca="true" t="shared" si="7" ref="F196:F229">G196-5.91-1</f>
        <v>75.09</v>
      </c>
      <c r="G196" s="93">
        <v>82</v>
      </c>
    </row>
    <row r="197" spans="1:7" ht="15">
      <c r="A197" s="115">
        <v>196</v>
      </c>
      <c r="B197" s="79" t="s">
        <v>272</v>
      </c>
      <c r="C197" s="79" t="s">
        <v>89</v>
      </c>
      <c r="D197" s="88" t="str">
        <f t="shared" si="6"/>
        <v>Swaziland Alle bestemmingen</v>
      </c>
      <c r="E197" s="93">
        <v>120</v>
      </c>
      <c r="F197" s="109">
        <f t="shared" si="7"/>
        <v>40.09</v>
      </c>
      <c r="G197" s="93">
        <v>47</v>
      </c>
    </row>
    <row r="198" spans="1:7" ht="15">
      <c r="A198" s="115">
        <v>197</v>
      </c>
      <c r="B198" s="79" t="s">
        <v>273</v>
      </c>
      <c r="C198" s="79" t="s">
        <v>89</v>
      </c>
      <c r="D198" s="88" t="str">
        <f t="shared" si="6"/>
        <v>Syrië Alle bestemmingen</v>
      </c>
      <c r="E198" s="93">
        <v>170</v>
      </c>
      <c r="F198" s="109">
        <f t="shared" si="7"/>
        <v>80.09</v>
      </c>
      <c r="G198" s="93">
        <v>87</v>
      </c>
    </row>
    <row r="199" spans="1:7" ht="15">
      <c r="A199" s="115">
        <v>198</v>
      </c>
      <c r="B199" s="79" t="s">
        <v>274</v>
      </c>
      <c r="C199" s="79" t="s">
        <v>89</v>
      </c>
      <c r="D199" s="88" t="str">
        <f t="shared" si="6"/>
        <v>Tadjikistan Alle bestemmingen</v>
      </c>
      <c r="E199" s="93">
        <v>130</v>
      </c>
      <c r="F199" s="109">
        <f t="shared" si="7"/>
        <v>54.09</v>
      </c>
      <c r="G199" s="93">
        <v>61</v>
      </c>
    </row>
    <row r="200" spans="1:7" ht="15">
      <c r="A200" s="115">
        <v>199</v>
      </c>
      <c r="B200" s="79" t="s">
        <v>275</v>
      </c>
      <c r="C200" s="79" t="s">
        <v>89</v>
      </c>
      <c r="D200" s="88" t="str">
        <f t="shared" si="6"/>
        <v>Taiwan Alle bestemmingen</v>
      </c>
      <c r="E200" s="93">
        <v>180</v>
      </c>
      <c r="F200" s="109">
        <f t="shared" si="7"/>
        <v>75.09</v>
      </c>
      <c r="G200" s="93">
        <v>82</v>
      </c>
    </row>
    <row r="201" spans="1:7" ht="15">
      <c r="A201" s="115">
        <v>200</v>
      </c>
      <c r="B201" s="79" t="s">
        <v>276</v>
      </c>
      <c r="C201" s="79" t="s">
        <v>89</v>
      </c>
      <c r="D201" s="88" t="str">
        <f t="shared" si="6"/>
        <v>Tanzania Alle bestemmingen</v>
      </c>
      <c r="E201" s="93">
        <v>170</v>
      </c>
      <c r="F201" s="109">
        <f t="shared" si="7"/>
        <v>68.09</v>
      </c>
      <c r="G201" s="93">
        <v>75</v>
      </c>
    </row>
    <row r="202" spans="1:7" ht="15">
      <c r="A202" s="115">
        <v>201</v>
      </c>
      <c r="B202" s="79" t="s">
        <v>277</v>
      </c>
      <c r="C202" s="79" t="s">
        <v>89</v>
      </c>
      <c r="D202" s="88" t="str">
        <f t="shared" si="6"/>
        <v>Thailand Alle bestemmingen</v>
      </c>
      <c r="E202" s="93">
        <v>120</v>
      </c>
      <c r="F202" s="109">
        <f t="shared" si="7"/>
        <v>71.09</v>
      </c>
      <c r="G202" s="93">
        <v>78</v>
      </c>
    </row>
    <row r="203" spans="1:7" ht="15">
      <c r="A203" s="115">
        <v>202</v>
      </c>
      <c r="B203" s="79" t="s">
        <v>278</v>
      </c>
      <c r="C203" s="79" t="s">
        <v>89</v>
      </c>
      <c r="D203" s="88" t="str">
        <f t="shared" si="6"/>
        <v>Togo Alle bestemmingen</v>
      </c>
      <c r="E203" s="93">
        <v>150</v>
      </c>
      <c r="F203" s="109">
        <f t="shared" si="7"/>
        <v>85.09</v>
      </c>
      <c r="G203" s="93">
        <v>92</v>
      </c>
    </row>
    <row r="204" spans="1:7" ht="15">
      <c r="A204" s="115">
        <v>203</v>
      </c>
      <c r="B204" s="79" t="s">
        <v>279</v>
      </c>
      <c r="C204" s="79" t="s">
        <v>89</v>
      </c>
      <c r="D204" s="88" t="str">
        <f t="shared" si="6"/>
        <v>Tonga Alle bestemmingen</v>
      </c>
      <c r="E204" s="93">
        <v>230</v>
      </c>
      <c r="F204" s="109">
        <f t="shared" si="7"/>
        <v>52.09</v>
      </c>
      <c r="G204" s="93">
        <v>59</v>
      </c>
    </row>
    <row r="205" spans="1:7" ht="15">
      <c r="A205" s="115">
        <v>204</v>
      </c>
      <c r="B205" s="79" t="s">
        <v>280</v>
      </c>
      <c r="C205" s="79" t="s">
        <v>89</v>
      </c>
      <c r="D205" s="88" t="str">
        <f t="shared" si="6"/>
        <v>Trinidad en Tobago Alle bestemmingen</v>
      </c>
      <c r="E205" s="93">
        <v>220</v>
      </c>
      <c r="F205" s="109">
        <f t="shared" si="7"/>
        <v>92.09</v>
      </c>
      <c r="G205" s="93">
        <v>99</v>
      </c>
    </row>
    <row r="206" spans="1:7" ht="15">
      <c r="A206" s="115">
        <v>205</v>
      </c>
      <c r="B206" s="79" t="s">
        <v>281</v>
      </c>
      <c r="C206" s="79" t="s">
        <v>89</v>
      </c>
      <c r="D206" s="88" t="str">
        <f t="shared" si="6"/>
        <v>Tsjaad Alle bestemmingen</v>
      </c>
      <c r="E206" s="93">
        <v>110</v>
      </c>
      <c r="F206" s="109">
        <f t="shared" si="7"/>
        <v>71.09</v>
      </c>
      <c r="G206" s="93">
        <v>78</v>
      </c>
    </row>
    <row r="207" spans="1:7" ht="15">
      <c r="A207" s="115">
        <v>206</v>
      </c>
      <c r="B207" s="79" t="s">
        <v>282</v>
      </c>
      <c r="C207" s="79" t="s">
        <v>89</v>
      </c>
      <c r="D207" s="88" t="str">
        <f t="shared" si="6"/>
        <v>Tsjechië Alle bestemmingen</v>
      </c>
      <c r="E207" s="93">
        <v>140</v>
      </c>
      <c r="F207" s="109">
        <f t="shared" si="7"/>
        <v>51.09</v>
      </c>
      <c r="G207" s="93">
        <v>58</v>
      </c>
    </row>
    <row r="208" spans="1:7" ht="15">
      <c r="A208" s="115">
        <v>207</v>
      </c>
      <c r="B208" s="80" t="s">
        <v>283</v>
      </c>
      <c r="C208" s="79" t="s">
        <v>89</v>
      </c>
      <c r="D208" s="88" t="str">
        <f t="shared" si="6"/>
        <v>Tunesië Alle bestemmingen</v>
      </c>
      <c r="E208" s="93">
        <v>110</v>
      </c>
      <c r="F208" s="109">
        <f t="shared" si="7"/>
        <v>55.09</v>
      </c>
      <c r="G208" s="93">
        <v>62</v>
      </c>
    </row>
    <row r="209" spans="1:7" ht="15">
      <c r="A209" s="115">
        <v>208</v>
      </c>
      <c r="B209" s="80" t="s">
        <v>284</v>
      </c>
      <c r="C209" s="79" t="s">
        <v>89</v>
      </c>
      <c r="D209" s="88" t="str">
        <f t="shared" si="6"/>
        <v>Turkije Alle bestemmingen</v>
      </c>
      <c r="E209" s="93">
        <v>160</v>
      </c>
      <c r="F209" s="109">
        <f t="shared" si="7"/>
        <v>43.09</v>
      </c>
      <c r="G209" s="93">
        <v>50</v>
      </c>
    </row>
    <row r="210" spans="1:7" ht="15">
      <c r="A210" s="115">
        <v>209</v>
      </c>
      <c r="B210" s="79" t="s">
        <v>285</v>
      </c>
      <c r="C210" s="79" t="s">
        <v>89</v>
      </c>
      <c r="D210" s="88" t="str">
        <f t="shared" si="6"/>
        <v>Turkmenistan Alle bestemmingen</v>
      </c>
      <c r="E210" s="93">
        <v>210</v>
      </c>
      <c r="F210" s="109">
        <f t="shared" si="7"/>
        <v>113.09</v>
      </c>
      <c r="G210" s="93">
        <v>120</v>
      </c>
    </row>
    <row r="211" spans="1:7" ht="15">
      <c r="A211" s="115">
        <v>210</v>
      </c>
      <c r="B211" s="79" t="s">
        <v>286</v>
      </c>
      <c r="C211" s="79" t="s">
        <v>89</v>
      </c>
      <c r="D211" s="88" t="str">
        <f t="shared" si="6"/>
        <v>Turks-Caicos eilanden Alle bestemmingen</v>
      </c>
      <c r="E211" s="93">
        <v>261</v>
      </c>
      <c r="F211" s="109">
        <f t="shared" si="7"/>
        <v>98.09</v>
      </c>
      <c r="G211" s="93">
        <v>105</v>
      </c>
    </row>
    <row r="212" spans="1:7" ht="15">
      <c r="A212" s="115">
        <v>211</v>
      </c>
      <c r="B212" s="79" t="s">
        <v>287</v>
      </c>
      <c r="C212" s="79" t="s">
        <v>89</v>
      </c>
      <c r="D212" s="88" t="str">
        <f t="shared" si="6"/>
        <v>Tuvalu Alle bestemmingen</v>
      </c>
      <c r="E212" s="93">
        <v>130</v>
      </c>
      <c r="F212" s="109">
        <f t="shared" si="7"/>
        <v>39.09</v>
      </c>
      <c r="G212" s="93">
        <v>46</v>
      </c>
    </row>
    <row r="213" spans="1:7" ht="15">
      <c r="A213" s="115">
        <v>212</v>
      </c>
      <c r="B213" s="79" t="s">
        <v>288</v>
      </c>
      <c r="C213" s="79" t="s">
        <v>89</v>
      </c>
      <c r="D213" s="88" t="str">
        <f t="shared" si="6"/>
        <v>Uruguay Alle bestemmingen</v>
      </c>
      <c r="E213" s="93">
        <v>150</v>
      </c>
      <c r="F213" s="109">
        <f t="shared" si="7"/>
        <v>61.09</v>
      </c>
      <c r="G213" s="93">
        <v>68</v>
      </c>
    </row>
    <row r="214" spans="1:7" ht="15">
      <c r="A214" s="115">
        <v>213</v>
      </c>
      <c r="B214" s="79" t="s">
        <v>289</v>
      </c>
      <c r="C214" s="79" t="s">
        <v>89</v>
      </c>
      <c r="D214" s="88" t="str">
        <f t="shared" si="6"/>
        <v>Vanuatu Alle bestemmingen</v>
      </c>
      <c r="E214" s="93">
        <v>270</v>
      </c>
      <c r="F214" s="109">
        <f t="shared" si="7"/>
        <v>95.09</v>
      </c>
      <c r="G214" s="93">
        <v>102</v>
      </c>
    </row>
    <row r="215" spans="1:7" ht="15">
      <c r="A215" s="115">
        <v>214</v>
      </c>
      <c r="B215" s="79" t="s">
        <v>290</v>
      </c>
      <c r="C215" s="79" t="s">
        <v>89</v>
      </c>
      <c r="D215" s="88" t="str">
        <f t="shared" si="6"/>
        <v>Venezuela Alle bestemmingen</v>
      </c>
      <c r="E215" s="93">
        <v>200</v>
      </c>
      <c r="F215" s="109">
        <f t="shared" si="7"/>
        <v>48.09</v>
      </c>
      <c r="G215" s="93">
        <v>55</v>
      </c>
    </row>
    <row r="216" spans="1:7" ht="15">
      <c r="A216" s="115">
        <v>215</v>
      </c>
      <c r="B216" s="79" t="s">
        <v>291</v>
      </c>
      <c r="C216" s="79" t="s">
        <v>89</v>
      </c>
      <c r="D216" s="88" t="str">
        <f t="shared" si="6"/>
        <v>Verenigd Koninkrijk Alle bestemmingen</v>
      </c>
      <c r="E216" s="93">
        <v>270</v>
      </c>
      <c r="F216" s="109">
        <f t="shared" si="7"/>
        <v>98.09</v>
      </c>
      <c r="G216" s="93">
        <v>105</v>
      </c>
    </row>
    <row r="217" spans="1:7" ht="15">
      <c r="A217" s="115">
        <v>216</v>
      </c>
      <c r="B217" s="79" t="s">
        <v>292</v>
      </c>
      <c r="C217" s="79" t="s">
        <v>89</v>
      </c>
      <c r="D217" s="88" t="str">
        <f t="shared" si="6"/>
        <v>Verenigde Arabische Emiraten Alle bestemmingen</v>
      </c>
      <c r="E217" s="93">
        <v>220</v>
      </c>
      <c r="F217" s="109">
        <f t="shared" si="7"/>
        <v>111.09</v>
      </c>
      <c r="G217" s="93">
        <v>118</v>
      </c>
    </row>
    <row r="218" spans="1:7" ht="15">
      <c r="A218" s="115">
        <v>217</v>
      </c>
      <c r="B218" s="89" t="s">
        <v>293</v>
      </c>
      <c r="C218" s="79" t="s">
        <v>345</v>
      </c>
      <c r="D218" s="88" t="str">
        <f t="shared" si="6"/>
        <v>Verenigde Staten van Amerika Washington D.C., New York, Los Angeles</v>
      </c>
      <c r="E218" s="93">
        <v>390</v>
      </c>
      <c r="F218" s="109">
        <f t="shared" si="7"/>
        <v>110.09</v>
      </c>
      <c r="G218" s="93">
        <v>117</v>
      </c>
    </row>
    <row r="219" spans="1:7" ht="15">
      <c r="A219" s="115">
        <v>218</v>
      </c>
      <c r="B219" s="121" t="s">
        <v>293</v>
      </c>
      <c r="C219" s="79" t="s">
        <v>294</v>
      </c>
      <c r="D219" s="88" t="str">
        <f t="shared" si="6"/>
        <v>Verenigde Staten van Amerika Overige</v>
      </c>
      <c r="E219" s="85">
        <v>250</v>
      </c>
      <c r="F219" s="109">
        <f t="shared" si="7"/>
        <v>98.09</v>
      </c>
      <c r="G219" s="85">
        <v>105</v>
      </c>
    </row>
    <row r="220" spans="1:7" ht="15">
      <c r="A220" s="115">
        <v>219</v>
      </c>
      <c r="B220" s="87" t="s">
        <v>295</v>
      </c>
      <c r="C220" s="79" t="s">
        <v>89</v>
      </c>
      <c r="D220" s="88" t="str">
        <f t="shared" si="6"/>
        <v>Vietnam Alle bestemmingen</v>
      </c>
      <c r="E220" s="93">
        <v>130</v>
      </c>
      <c r="F220" s="109">
        <f t="shared" si="7"/>
        <v>54.09</v>
      </c>
      <c r="G220" s="93">
        <v>61</v>
      </c>
    </row>
    <row r="221" spans="1:7" ht="15">
      <c r="A221" s="115">
        <v>220</v>
      </c>
      <c r="B221" s="79" t="s">
        <v>296</v>
      </c>
      <c r="C221" s="79" t="s">
        <v>89</v>
      </c>
      <c r="D221" s="88" t="str">
        <f t="shared" si="6"/>
        <v>Wallis en Futuna Alle bestemmingen</v>
      </c>
      <c r="E221" s="93">
        <v>170</v>
      </c>
      <c r="F221" s="109">
        <f t="shared" si="7"/>
        <v>64.09</v>
      </c>
      <c r="G221" s="93">
        <v>71</v>
      </c>
    </row>
    <row r="222" spans="1:7" ht="15">
      <c r="A222" s="115">
        <v>221</v>
      </c>
      <c r="B222" s="79" t="s">
        <v>297</v>
      </c>
      <c r="C222" s="79" t="s">
        <v>89</v>
      </c>
      <c r="D222" s="88" t="str">
        <f t="shared" si="6"/>
        <v>Westbank en Gazastrook Alle bestemmingen</v>
      </c>
      <c r="E222" s="93">
        <v>170</v>
      </c>
      <c r="F222" s="109">
        <f t="shared" si="7"/>
        <v>86.09</v>
      </c>
      <c r="G222" s="93">
        <v>93</v>
      </c>
    </row>
    <row r="223" spans="1:7" ht="15">
      <c r="A223" s="115">
        <v>222</v>
      </c>
      <c r="B223" s="79" t="s">
        <v>298</v>
      </c>
      <c r="C223" s="79" t="s">
        <v>89</v>
      </c>
      <c r="D223" s="88" t="str">
        <f t="shared" si="6"/>
        <v>Wit-Rusland Alle bestemmingen</v>
      </c>
      <c r="E223" s="93">
        <v>140</v>
      </c>
      <c r="F223" s="109">
        <f t="shared" si="7"/>
        <v>75.09</v>
      </c>
      <c r="G223" s="93">
        <v>82</v>
      </c>
    </row>
    <row r="224" spans="1:7" ht="15">
      <c r="A224" s="115">
        <v>223</v>
      </c>
      <c r="B224" s="79" t="s">
        <v>299</v>
      </c>
      <c r="C224" s="79" t="s">
        <v>89</v>
      </c>
      <c r="D224" s="88" t="str">
        <f t="shared" si="6"/>
        <v>Zambia Alle bestemmingen</v>
      </c>
      <c r="E224" s="93">
        <v>220</v>
      </c>
      <c r="F224" s="109">
        <f t="shared" si="7"/>
        <v>47.09</v>
      </c>
      <c r="G224" s="93">
        <v>54</v>
      </c>
    </row>
    <row r="225" spans="1:7" ht="15">
      <c r="A225" s="115">
        <v>224</v>
      </c>
      <c r="B225" s="79" t="s">
        <v>300</v>
      </c>
      <c r="C225" s="79" t="s">
        <v>89</v>
      </c>
      <c r="D225" s="88" t="str">
        <f t="shared" si="6"/>
        <v>Zimbabwe Alle bestemmingen</v>
      </c>
      <c r="E225" s="93">
        <v>170</v>
      </c>
      <c r="F225" s="109">
        <f t="shared" si="7"/>
        <v>84.09</v>
      </c>
      <c r="G225" s="93">
        <v>91</v>
      </c>
    </row>
    <row r="226" spans="1:7" ht="15">
      <c r="A226" s="115">
        <v>225</v>
      </c>
      <c r="B226" s="79" t="s">
        <v>301</v>
      </c>
      <c r="C226" s="79" t="s">
        <v>89</v>
      </c>
      <c r="D226" s="88" t="str">
        <f t="shared" si="6"/>
        <v>Zuid-Afrika Alle bestemmingen</v>
      </c>
      <c r="E226" s="93">
        <v>160</v>
      </c>
      <c r="F226" s="109">
        <f t="shared" si="7"/>
        <v>47.09</v>
      </c>
      <c r="G226" s="93">
        <v>54</v>
      </c>
    </row>
    <row r="227" spans="1:7" ht="15">
      <c r="A227" s="115">
        <v>226</v>
      </c>
      <c r="B227" s="79" t="s">
        <v>302</v>
      </c>
      <c r="C227" s="79" t="s">
        <v>89</v>
      </c>
      <c r="D227" s="88" t="str">
        <f t="shared" si="6"/>
        <v>Zuid-Soedan Alle bestemmingen</v>
      </c>
      <c r="E227" s="93">
        <v>180</v>
      </c>
      <c r="F227" s="109">
        <f t="shared" si="7"/>
        <v>113.09</v>
      </c>
      <c r="G227" s="93">
        <v>120</v>
      </c>
    </row>
    <row r="228" spans="1:7" ht="15">
      <c r="A228" s="115">
        <v>227</v>
      </c>
      <c r="B228" s="79" t="s">
        <v>303</v>
      </c>
      <c r="C228" s="79" t="s">
        <v>89</v>
      </c>
      <c r="D228" s="88" t="str">
        <f t="shared" si="6"/>
        <v>Zweden Alle bestemmingen</v>
      </c>
      <c r="E228" s="93">
        <v>210</v>
      </c>
      <c r="F228" s="109">
        <f t="shared" si="7"/>
        <v>105.09</v>
      </c>
      <c r="G228" s="93">
        <v>112</v>
      </c>
    </row>
    <row r="229" spans="1:7" ht="15">
      <c r="A229" s="115">
        <v>228</v>
      </c>
      <c r="B229" s="79" t="s">
        <v>304</v>
      </c>
      <c r="C229" s="79" t="s">
        <v>89</v>
      </c>
      <c r="D229" s="88" t="str">
        <f t="shared" si="6"/>
        <v>Zwitserland Alle bestemmingen</v>
      </c>
      <c r="E229" s="93">
        <v>240</v>
      </c>
      <c r="F229" s="109">
        <f t="shared" si="7"/>
        <v>113.09</v>
      </c>
      <c r="G229" s="93">
        <v>120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.00390625" style="0" bestFit="1" customWidth="1"/>
    <col min="2" max="2" width="38.28125" style="0" bestFit="1" customWidth="1"/>
    <col min="3" max="3" width="25.00390625" style="0" bestFit="1" customWidth="1"/>
  </cols>
  <sheetData>
    <row r="1" spans="1:3" ht="14.25">
      <c r="A1" s="137">
        <v>1</v>
      </c>
      <c r="B1" s="90" t="s">
        <v>382</v>
      </c>
      <c r="C1" s="137" t="s">
        <v>382</v>
      </c>
    </row>
    <row r="2" spans="1:3" ht="14.25">
      <c r="A2" s="137">
        <v>2</v>
      </c>
      <c r="B2" s="90" t="s">
        <v>383</v>
      </c>
      <c r="C2" s="90" t="s">
        <v>384</v>
      </c>
    </row>
    <row r="3" spans="1:3" ht="14.25">
      <c r="A3" s="137">
        <v>3</v>
      </c>
      <c r="B3" s="90" t="s">
        <v>385</v>
      </c>
      <c r="C3" s="90" t="s">
        <v>385</v>
      </c>
    </row>
    <row r="4" spans="1:3" ht="14.25">
      <c r="A4" s="137">
        <v>4</v>
      </c>
      <c r="B4" s="90" t="s">
        <v>386</v>
      </c>
      <c r="C4" s="90" t="s">
        <v>386</v>
      </c>
    </row>
    <row r="5" spans="1:3" ht="14.25">
      <c r="A5" s="137">
        <v>5</v>
      </c>
      <c r="B5" s="90" t="s">
        <v>387</v>
      </c>
      <c r="C5" s="90" t="s">
        <v>387</v>
      </c>
    </row>
    <row r="6" spans="1:3" ht="14.25">
      <c r="A6" s="137">
        <v>6</v>
      </c>
      <c r="B6" s="90" t="s">
        <v>388</v>
      </c>
      <c r="C6" s="90" t="s">
        <v>388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x16_0018_0067_017_66xvergoedingen en toelagen vlm flits.xls</dc:title>
  <dc:subject/>
  <dc:creator>Hans De Witte</dc:creator>
  <cp:keywords/>
  <dc:description/>
  <cp:lastModifiedBy>Carine Segers</cp:lastModifiedBy>
  <cp:lastPrinted>2023-03-23T07:47:19Z</cp:lastPrinted>
  <dcterms:created xsi:type="dcterms:W3CDTF">2016-02-25T09:34:55Z</dcterms:created>
  <dcterms:modified xsi:type="dcterms:W3CDTF">2023-05-25T08:49:00Z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TaxKeyword">
    <vt:lpwstr/>
  </property>
  <property fmtid="{D5CDD505-2E9C-101B-9397-08002B2CF9AE}" pid="4" name="TaxCatchAll">
    <vt:lpwstr>315;#Algemene Diensten|1e07bb21-157c-4463-9460-898229b8072a</vt:lpwstr>
  </property>
  <property fmtid="{D5CDD505-2E9C-101B-9397-08002B2CF9AE}" pid="5" name="MetadataThema_Note">
    <vt:lpwstr>Algemene Diensten|1e07bb21-157c-4463-9460-898229b8072a</vt:lpwstr>
  </property>
  <property fmtid="{D5CDD505-2E9C-101B-9397-08002B2CF9AE}" pid="6" name="MetadataThema">
    <vt:lpwstr>315;#Algemene Diensten|1e07bb21-157c-4463-9460-898229b8072a</vt:lpwstr>
  </property>
  <property fmtid="{D5CDD505-2E9C-101B-9397-08002B2CF9AE}" pid="7" name="MetadataProject">
    <vt:lpwstr/>
  </property>
  <property fmtid="{D5CDD505-2E9C-101B-9397-08002B2CF9AE}" pid="8" name="MetadataProject_Note">
    <vt:lpwstr/>
  </property>
  <property fmtid="{D5CDD505-2E9C-101B-9397-08002B2CF9AE}" pid="9" name="MetadataDoelgroep_Note">
    <vt:lpwstr/>
  </property>
  <property fmtid="{D5CDD505-2E9C-101B-9397-08002B2CF9AE}" pid="10" name="_dlc_DocId">
    <vt:lpwstr>VLM2INTRANET-1299858237-1194</vt:lpwstr>
  </property>
  <property fmtid="{D5CDD505-2E9C-101B-9397-08002B2CF9AE}" pid="11" name="_dlc_DocIdItemGuid">
    <vt:lpwstr>08c4a15d-9181-4565-acc2-cb66b4af204e</vt:lpwstr>
  </property>
  <property fmtid="{D5CDD505-2E9C-101B-9397-08002B2CF9AE}" pid="12" name="_dlc_DocIdUrl">
    <vt:lpwstr>https://intranet.vlm.be/nl/_layouts/15/DocIdRedir.aspx?ID=VLM2INTRANET-1299858237-1194, VLM2INTRANET-1299858237-1194</vt:lpwstr>
  </property>
  <property fmtid="{D5CDD505-2E9C-101B-9397-08002B2CF9AE}" pid="13" name="Referentiejaar">
    <vt:lpwstr/>
  </property>
  <property fmtid="{D5CDD505-2E9C-101B-9397-08002B2CF9AE}" pid="14" name="DocumentType0">
    <vt:lpwstr/>
  </property>
  <property fmtid="{D5CDD505-2E9C-101B-9397-08002B2CF9AE}" pid="15" name="_dlc_DocIdPersistId">
    <vt:lpwstr/>
  </property>
  <property fmtid="{D5CDD505-2E9C-101B-9397-08002B2CF9AE}" pid="16" name="ContentTypeId">
    <vt:lpwstr>0x0101000DEDE219E23CDB45AFD8D49D12DF8AFA</vt:lpwstr>
  </property>
</Properties>
</file>